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0" windowWidth="15600" windowHeight="10800" tabRatio="914" activeTab="7"/>
  </bookViews>
  <sheets>
    <sheet name="SEERA dataset " sheetId="10" r:id="rId1"/>
    <sheet name="General Information" sheetId="1" r:id="rId2"/>
    <sheet name="Size" sheetId="8" r:id="rId3"/>
    <sheet name="Effort" sheetId="9" r:id="rId4"/>
    <sheet name="Environment" sheetId="2" r:id="rId5"/>
    <sheet name="Users" sheetId="3" r:id="rId6"/>
    <sheet name="Developers" sheetId="4" r:id="rId7"/>
    <sheet name="Project" sheetId="5" r:id="rId8"/>
    <sheet name="Product" sheetId="6" r:id="rId9"/>
    <sheet name="Percentage Transformation scale" sheetId="11" r:id="rId10"/>
  </sheets>
  <definedNames>
    <definedName name="__2_Genral_information_2">'General Information'!$A$2:$Y$122</definedName>
  </definedNames>
  <calcPr calcId="144525"/>
</workbook>
</file>

<file path=xl/calcChain.xml><?xml version="1.0" encoding="utf-8"?>
<calcChain xmlns="http://schemas.openxmlformats.org/spreadsheetml/2006/main">
  <c r="AE4" i="4" l="1"/>
  <c r="AE98" i="4"/>
  <c r="AE100" i="4"/>
  <c r="AE80" i="4"/>
  <c r="AE82" i="4"/>
  <c r="AE84" i="4"/>
  <c r="AE86" i="4"/>
  <c r="AE88" i="4"/>
  <c r="AE90" i="4"/>
  <c r="AE92" i="4"/>
  <c r="AE94" i="4"/>
  <c r="AE96" i="4"/>
  <c r="AE12" i="4"/>
  <c r="AE14" i="4"/>
  <c r="AE8" i="4"/>
  <c r="AE10" i="4"/>
  <c r="AE6" i="4"/>
  <c r="AD5" i="4"/>
  <c r="AE5" i="4" s="1"/>
  <c r="AD6" i="4"/>
  <c r="AD7" i="4"/>
  <c r="AE7" i="4" s="1"/>
  <c r="AD8" i="4"/>
  <c r="AD9" i="4"/>
  <c r="AE9" i="4" s="1"/>
  <c r="AD10" i="4"/>
  <c r="AD11" i="4"/>
  <c r="AE11" i="4" s="1"/>
  <c r="AD12" i="4"/>
  <c r="AD13" i="4"/>
  <c r="AE13" i="4" s="1"/>
  <c r="AD14" i="4"/>
  <c r="AD15" i="4"/>
  <c r="AE15" i="4" s="1"/>
  <c r="AD16" i="4"/>
  <c r="AE16" i="4" s="1"/>
  <c r="AD17" i="4"/>
  <c r="AE17" i="4" s="1"/>
  <c r="AD18" i="4"/>
  <c r="AE18" i="4" s="1"/>
  <c r="AD19" i="4"/>
  <c r="AE19" i="4" s="1"/>
  <c r="AD20" i="4"/>
  <c r="AE20" i="4" s="1"/>
  <c r="AD21" i="4"/>
  <c r="AE21" i="4" s="1"/>
  <c r="AD22" i="4"/>
  <c r="AE22" i="4" s="1"/>
  <c r="AD23" i="4"/>
  <c r="AE23" i="4" s="1"/>
  <c r="AD24" i="4"/>
  <c r="AE24" i="4" s="1"/>
  <c r="AD26" i="4"/>
  <c r="AE26" i="4" s="1"/>
  <c r="AD27" i="4"/>
  <c r="AE27" i="4" s="1"/>
  <c r="AD28" i="4"/>
  <c r="AE28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7" i="4"/>
  <c r="AE37" i="4" s="1"/>
  <c r="AD38" i="4"/>
  <c r="AE38" i="4" s="1"/>
  <c r="AD41" i="4"/>
  <c r="AE41" i="4" s="1"/>
  <c r="AD42" i="4"/>
  <c r="AE42" i="4" s="1"/>
  <c r="AD44" i="4"/>
  <c r="AE44" i="4" s="1"/>
  <c r="AD45" i="4"/>
  <c r="AE45" i="4" s="1"/>
  <c r="AD46" i="4"/>
  <c r="AE46" i="4" s="1"/>
  <c r="AD47" i="4"/>
  <c r="AE47" i="4" s="1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7" i="4"/>
  <c r="AE57" i="4" s="1"/>
  <c r="AD58" i="4"/>
  <c r="AE58" i="4" s="1"/>
  <c r="AD59" i="4"/>
  <c r="AE59" i="4" s="1"/>
  <c r="AD60" i="4"/>
  <c r="AE60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E67" i="4" s="1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E75" i="4" s="1"/>
  <c r="AD76" i="4"/>
  <c r="AE76" i="4" s="1"/>
  <c r="AD77" i="4"/>
  <c r="AE77" i="4" s="1"/>
  <c r="AD78" i="4"/>
  <c r="AE78" i="4" s="1"/>
  <c r="AD79" i="4"/>
  <c r="AE79" i="4" s="1"/>
  <c r="AD80" i="4"/>
  <c r="AD81" i="4"/>
  <c r="AE81" i="4" s="1"/>
  <c r="AD82" i="4"/>
  <c r="AD83" i="4"/>
  <c r="AE83" i="4" s="1"/>
  <c r="AD84" i="4"/>
  <c r="AD85" i="4"/>
  <c r="AE85" i="4" s="1"/>
  <c r="AD86" i="4"/>
  <c r="AD87" i="4"/>
  <c r="AE87" i="4" s="1"/>
  <c r="AD88" i="4"/>
  <c r="AD89" i="4"/>
  <c r="AE89" i="4" s="1"/>
  <c r="AD90" i="4"/>
  <c r="AD91" i="4"/>
  <c r="AE91" i="4" s="1"/>
  <c r="AD92" i="4"/>
  <c r="AD93" i="4"/>
  <c r="AE93" i="4" s="1"/>
  <c r="AD94" i="4"/>
  <c r="AD95" i="4"/>
  <c r="AE95" i="4" s="1"/>
  <c r="AD96" i="4"/>
  <c r="AD97" i="4"/>
  <c r="AE97" i="4" s="1"/>
  <c r="AD98" i="4"/>
  <c r="AD99" i="4"/>
  <c r="AE99" i="4" s="1"/>
  <c r="AD100" i="4"/>
  <c r="AD101" i="4"/>
  <c r="AE101" i="4" s="1"/>
  <c r="AD102" i="4"/>
  <c r="AE102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E119" i="4" s="1"/>
  <c r="AD120" i="4"/>
  <c r="AE120" i="4" s="1"/>
  <c r="AD121" i="4"/>
  <c r="AE121" i="4" s="1"/>
  <c r="AD122" i="4"/>
  <c r="AE122" i="4" s="1"/>
  <c r="AD123" i="4"/>
  <c r="AE123" i="4" s="1"/>
  <c r="AD4" i="4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36" i="2"/>
  <c r="AM37" i="2"/>
  <c r="AM38" i="2"/>
  <c r="AM39" i="2"/>
  <c r="AM40" i="2"/>
  <c r="AM41" i="2"/>
  <c r="AM42" i="2"/>
  <c r="AM43" i="2"/>
  <c r="AM44" i="2"/>
  <c r="AM45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4" i="2"/>
  <c r="AM5" i="2"/>
  <c r="AM6" i="2"/>
  <c r="AM3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24" i="2"/>
  <c r="AL25" i="2"/>
  <c r="AL26" i="2"/>
  <c r="AL27" i="2"/>
  <c r="AL28" i="2"/>
  <c r="AL29" i="2"/>
  <c r="AL30" i="2"/>
  <c r="AL31" i="2"/>
  <c r="AL32" i="2"/>
  <c r="AL33" i="2"/>
  <c r="AL34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Q38" i="5" l="1"/>
  <c r="AQ39" i="5"/>
  <c r="AQ40" i="5"/>
  <c r="AQ41" i="5"/>
  <c r="AQ44" i="5"/>
  <c r="AQ51" i="5"/>
  <c r="AQ52" i="5"/>
  <c r="AQ53" i="5"/>
  <c r="AQ54" i="5"/>
  <c r="AQ55" i="5"/>
  <c r="AQ60" i="5"/>
  <c r="AQ71" i="5"/>
  <c r="AQ74" i="5"/>
  <c r="AQ75" i="5"/>
  <c r="AQ92" i="5"/>
  <c r="AQ97" i="5"/>
  <c r="AQ101" i="5"/>
  <c r="AQ116" i="5"/>
  <c r="AQ24" i="5"/>
  <c r="AQ28" i="5"/>
  <c r="AQ6" i="5"/>
  <c r="AF47" i="4"/>
  <c r="AF82" i="4"/>
  <c r="AF83" i="4"/>
  <c r="AF84" i="4"/>
  <c r="AF85" i="4"/>
  <c r="AF46" i="4"/>
  <c r="U57" i="4" l="1"/>
  <c r="V57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V37" i="4" s="1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V65" i="4" s="1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V97" i="4" s="1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4" i="4"/>
  <c r="V4" i="4" s="1"/>
  <c r="P62" i="4"/>
  <c r="Q62" i="4" s="1"/>
  <c r="P63" i="4"/>
  <c r="Q63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45" i="4"/>
  <c r="Q45" i="4" s="1"/>
  <c r="P46" i="4"/>
  <c r="Q46" i="4" s="1"/>
  <c r="P47" i="4"/>
  <c r="Q47" i="4" s="1"/>
  <c r="P48" i="4"/>
  <c r="Q48" i="4" s="1"/>
  <c r="P44" i="4"/>
  <c r="Q4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4" i="4"/>
  <c r="I4" i="4" s="1"/>
  <c r="AB18" i="2" l="1"/>
  <c r="AC18" i="2" s="1"/>
  <c r="AE18" i="2" s="1"/>
  <c r="AB19" i="2"/>
  <c r="AC19" i="2" s="1"/>
  <c r="AE19" i="2" s="1"/>
  <c r="AB20" i="2"/>
  <c r="AC20" i="2" s="1"/>
  <c r="AE20" i="2" s="1"/>
  <c r="AB21" i="2"/>
  <c r="AC21" i="2" s="1"/>
  <c r="AE21" i="2" s="1"/>
  <c r="AB22" i="2"/>
  <c r="AC22" i="2" s="1"/>
  <c r="AE22" i="2" s="1"/>
  <c r="AB23" i="2"/>
  <c r="AC23" i="2" s="1"/>
  <c r="AE23" i="2" s="1"/>
  <c r="AB24" i="2"/>
  <c r="AC24" i="2" s="1"/>
  <c r="AE24" i="2" s="1"/>
  <c r="AB25" i="2"/>
  <c r="AC25" i="2" s="1"/>
  <c r="AE25" i="2" s="1"/>
  <c r="AB26" i="2"/>
  <c r="AC26" i="2" s="1"/>
  <c r="AE26" i="2" s="1"/>
  <c r="AB27" i="2"/>
  <c r="AC27" i="2" s="1"/>
  <c r="AE27" i="2" s="1"/>
  <c r="AB28" i="2"/>
  <c r="AC28" i="2" s="1"/>
  <c r="AE28" i="2" s="1"/>
  <c r="AB29" i="2"/>
  <c r="AC29" i="2" s="1"/>
  <c r="AE29" i="2" s="1"/>
  <c r="AB30" i="2"/>
  <c r="AC30" i="2" s="1"/>
  <c r="AE30" i="2" s="1"/>
  <c r="AB31" i="2"/>
  <c r="AC31" i="2" s="1"/>
  <c r="AE31" i="2" s="1"/>
  <c r="AB32" i="2"/>
  <c r="AC32" i="2" s="1"/>
  <c r="AE32" i="2" s="1"/>
  <c r="AB33" i="2"/>
  <c r="AC33" i="2" s="1"/>
  <c r="AE33" i="2" s="1"/>
  <c r="AB34" i="2"/>
  <c r="AC34" i="2" s="1"/>
  <c r="AE34" i="2" s="1"/>
  <c r="AB36" i="2"/>
  <c r="AC36" i="2" s="1"/>
  <c r="AE36" i="2" s="1"/>
  <c r="AB37" i="2"/>
  <c r="AC37" i="2" s="1"/>
  <c r="AE37" i="2" s="1"/>
  <c r="AB38" i="2"/>
  <c r="AC38" i="2" s="1"/>
  <c r="AE38" i="2" s="1"/>
  <c r="AB39" i="2"/>
  <c r="AC39" i="2" s="1"/>
  <c r="AE39" i="2" s="1"/>
  <c r="AB40" i="2"/>
  <c r="AC40" i="2" s="1"/>
  <c r="AE40" i="2" s="1"/>
  <c r="AB41" i="2"/>
  <c r="AC41" i="2" s="1"/>
  <c r="AE41" i="2" s="1"/>
  <c r="AB42" i="2"/>
  <c r="AC42" i="2" s="1"/>
  <c r="AE42" i="2" s="1"/>
  <c r="AB43" i="2"/>
  <c r="AC43" i="2" s="1"/>
  <c r="AE43" i="2" s="1"/>
  <c r="AB44" i="2"/>
  <c r="AC44" i="2" s="1"/>
  <c r="AE44" i="2" s="1"/>
  <c r="AB45" i="2"/>
  <c r="AC45" i="2" s="1"/>
  <c r="AE45" i="2" s="1"/>
  <c r="AB46" i="2"/>
  <c r="AC46" i="2" s="1"/>
  <c r="AE46" i="2" s="1"/>
  <c r="AB47" i="2"/>
  <c r="AC47" i="2" s="1"/>
  <c r="AE47" i="2" s="1"/>
  <c r="AB48" i="2"/>
  <c r="AC48" i="2" s="1"/>
  <c r="AE48" i="2" s="1"/>
  <c r="AB49" i="2"/>
  <c r="AC49" i="2" s="1"/>
  <c r="AE49" i="2" s="1"/>
  <c r="AB50" i="2"/>
  <c r="AC50" i="2" s="1"/>
  <c r="AE50" i="2" s="1"/>
  <c r="AB51" i="2"/>
  <c r="AC51" i="2" s="1"/>
  <c r="AE51" i="2" s="1"/>
  <c r="AB52" i="2"/>
  <c r="AC52" i="2" s="1"/>
  <c r="AE52" i="2" s="1"/>
  <c r="AB53" i="2"/>
  <c r="AC53" i="2" s="1"/>
  <c r="AE53" i="2" s="1"/>
  <c r="AB54" i="2"/>
  <c r="AC54" i="2" s="1"/>
  <c r="AE54" i="2" s="1"/>
  <c r="AB55" i="2"/>
  <c r="AC55" i="2" s="1"/>
  <c r="AE55" i="2" s="1"/>
  <c r="AB56" i="2"/>
  <c r="AC56" i="2" s="1"/>
  <c r="AE56" i="2" s="1"/>
  <c r="AB57" i="2"/>
  <c r="AC57" i="2" s="1"/>
  <c r="AE57" i="2" s="1"/>
  <c r="AB58" i="2"/>
  <c r="AC58" i="2" s="1"/>
  <c r="AE58" i="2" s="1"/>
  <c r="AB59" i="2"/>
  <c r="AC59" i="2" s="1"/>
  <c r="AE59" i="2" s="1"/>
  <c r="AB60" i="2"/>
  <c r="AC60" i="2" s="1"/>
  <c r="AE60" i="2" s="1"/>
  <c r="AB61" i="2"/>
  <c r="AC61" i="2" s="1"/>
  <c r="AE61" i="2" s="1"/>
  <c r="AB62" i="2"/>
  <c r="AC62" i="2" s="1"/>
  <c r="AE62" i="2" s="1"/>
  <c r="AB63" i="2"/>
  <c r="AC63" i="2" s="1"/>
  <c r="AE63" i="2" s="1"/>
  <c r="AB64" i="2"/>
  <c r="AC64" i="2" s="1"/>
  <c r="AE64" i="2" s="1"/>
  <c r="AB65" i="2"/>
  <c r="AC65" i="2" s="1"/>
  <c r="AE65" i="2" s="1"/>
  <c r="AB66" i="2"/>
  <c r="AC66" i="2" s="1"/>
  <c r="AE66" i="2" s="1"/>
  <c r="AB67" i="2"/>
  <c r="AC67" i="2" s="1"/>
  <c r="AE67" i="2" s="1"/>
  <c r="AB68" i="2"/>
  <c r="AC68" i="2" s="1"/>
  <c r="AE68" i="2" s="1"/>
  <c r="AB69" i="2"/>
  <c r="AC69" i="2" s="1"/>
  <c r="AE69" i="2" s="1"/>
  <c r="AB70" i="2"/>
  <c r="AC70" i="2" s="1"/>
  <c r="AE70" i="2" s="1"/>
  <c r="AB71" i="2"/>
  <c r="AC71" i="2" s="1"/>
  <c r="AE71" i="2" s="1"/>
  <c r="AB72" i="2"/>
  <c r="AC72" i="2" s="1"/>
  <c r="AE72" i="2" s="1"/>
  <c r="AB73" i="2"/>
  <c r="AC73" i="2" s="1"/>
  <c r="AE73" i="2" s="1"/>
  <c r="AB74" i="2"/>
  <c r="AC74" i="2" s="1"/>
  <c r="AE74" i="2" s="1"/>
  <c r="AB75" i="2"/>
  <c r="AC75" i="2" s="1"/>
  <c r="AE75" i="2" s="1"/>
  <c r="AB76" i="2"/>
  <c r="AC76" i="2" s="1"/>
  <c r="AE76" i="2" s="1"/>
  <c r="AB77" i="2"/>
  <c r="AC77" i="2" s="1"/>
  <c r="AE77" i="2" s="1"/>
  <c r="AB78" i="2"/>
  <c r="AC78" i="2" s="1"/>
  <c r="AE78" i="2" s="1"/>
  <c r="AB79" i="2"/>
  <c r="AC79" i="2" s="1"/>
  <c r="AE79" i="2" s="1"/>
  <c r="AB80" i="2"/>
  <c r="AC80" i="2" s="1"/>
  <c r="AE80" i="2" s="1"/>
  <c r="AB81" i="2"/>
  <c r="AC81" i="2" s="1"/>
  <c r="AE81" i="2" s="1"/>
  <c r="AB82" i="2"/>
  <c r="AC82" i="2" s="1"/>
  <c r="AE82" i="2" s="1"/>
  <c r="AB83" i="2"/>
  <c r="AC83" i="2" s="1"/>
  <c r="AE83" i="2" s="1"/>
  <c r="AB84" i="2"/>
  <c r="AC84" i="2" s="1"/>
  <c r="AE84" i="2" s="1"/>
  <c r="AB85" i="2"/>
  <c r="AC85" i="2" s="1"/>
  <c r="AE85" i="2" s="1"/>
  <c r="AB86" i="2"/>
  <c r="AC86" i="2" s="1"/>
  <c r="AE86" i="2" s="1"/>
  <c r="AB87" i="2"/>
  <c r="AC87" i="2" s="1"/>
  <c r="AE87" i="2" s="1"/>
  <c r="AB88" i="2"/>
  <c r="AC88" i="2" s="1"/>
  <c r="AE88" i="2" s="1"/>
  <c r="AB89" i="2"/>
  <c r="AC89" i="2" s="1"/>
  <c r="AE89" i="2" s="1"/>
  <c r="AB90" i="2"/>
  <c r="AC90" i="2" s="1"/>
  <c r="AE90" i="2" s="1"/>
  <c r="AB91" i="2"/>
  <c r="AC91" i="2" s="1"/>
  <c r="AE91" i="2" s="1"/>
  <c r="AB92" i="2"/>
  <c r="AC92" i="2" s="1"/>
  <c r="AE92" i="2" s="1"/>
  <c r="AB93" i="2"/>
  <c r="AC93" i="2" s="1"/>
  <c r="AE93" i="2" s="1"/>
  <c r="AB94" i="2"/>
  <c r="AC94" i="2" s="1"/>
  <c r="AE94" i="2" s="1"/>
  <c r="AB95" i="2"/>
  <c r="AC95" i="2" s="1"/>
  <c r="AE95" i="2" s="1"/>
  <c r="AB96" i="2"/>
  <c r="AC96" i="2" s="1"/>
  <c r="AE96" i="2" s="1"/>
  <c r="AB97" i="2"/>
  <c r="AC97" i="2" s="1"/>
  <c r="AE97" i="2" s="1"/>
  <c r="AB98" i="2"/>
  <c r="AC98" i="2" s="1"/>
  <c r="AE98" i="2" s="1"/>
  <c r="AB99" i="2"/>
  <c r="AC99" i="2" s="1"/>
  <c r="AE99" i="2" s="1"/>
  <c r="AB100" i="2"/>
  <c r="AC100" i="2" s="1"/>
  <c r="AE100" i="2" s="1"/>
  <c r="AB101" i="2"/>
  <c r="AC101" i="2" s="1"/>
  <c r="AE101" i="2" s="1"/>
  <c r="AB102" i="2"/>
  <c r="AC102" i="2" s="1"/>
  <c r="AE102" i="2" s="1"/>
  <c r="AB103" i="2"/>
  <c r="AC103" i="2" s="1"/>
  <c r="AE103" i="2" s="1"/>
  <c r="AB104" i="2"/>
  <c r="AC104" i="2" s="1"/>
  <c r="AE104" i="2" s="1"/>
  <c r="AB105" i="2"/>
  <c r="AC105" i="2" s="1"/>
  <c r="AE105" i="2" s="1"/>
  <c r="AB106" i="2"/>
  <c r="AC106" i="2" s="1"/>
  <c r="AE106" i="2" s="1"/>
  <c r="AB107" i="2"/>
  <c r="AC107" i="2" s="1"/>
  <c r="AE107" i="2" s="1"/>
  <c r="AB108" i="2"/>
  <c r="AC108" i="2" s="1"/>
  <c r="AE108" i="2" s="1"/>
  <c r="AB109" i="2"/>
  <c r="AC109" i="2" s="1"/>
  <c r="AE109" i="2" s="1"/>
  <c r="AB110" i="2"/>
  <c r="AC110" i="2" s="1"/>
  <c r="AE110" i="2" s="1"/>
  <c r="AB111" i="2"/>
  <c r="AC111" i="2" s="1"/>
  <c r="AE111" i="2" s="1"/>
  <c r="AB112" i="2"/>
  <c r="AC112" i="2" s="1"/>
  <c r="AE112" i="2" s="1"/>
  <c r="AB113" i="2"/>
  <c r="AC113" i="2" s="1"/>
  <c r="AE113" i="2" s="1"/>
  <c r="AB114" i="2"/>
  <c r="AC114" i="2" s="1"/>
  <c r="AE114" i="2" s="1"/>
  <c r="AB115" i="2"/>
  <c r="AC115" i="2" s="1"/>
  <c r="AE115" i="2" s="1"/>
  <c r="AB116" i="2"/>
  <c r="AC116" i="2" s="1"/>
  <c r="AE116" i="2" s="1"/>
  <c r="AB117" i="2"/>
  <c r="AC117" i="2" s="1"/>
  <c r="AE117" i="2" s="1"/>
  <c r="AB118" i="2"/>
  <c r="AC118" i="2" s="1"/>
  <c r="AE118" i="2" s="1"/>
  <c r="AB119" i="2"/>
  <c r="AC119" i="2" s="1"/>
  <c r="AE119" i="2" s="1"/>
  <c r="AB120" i="2"/>
  <c r="AC120" i="2" s="1"/>
  <c r="AE120" i="2" s="1"/>
  <c r="AB121" i="2"/>
  <c r="AC121" i="2" s="1"/>
  <c r="AE121" i="2" s="1"/>
  <c r="AB122" i="2"/>
  <c r="AC122" i="2" s="1"/>
  <c r="AE122" i="2" s="1"/>
  <c r="AB12" i="2"/>
  <c r="AC12" i="2" s="1"/>
  <c r="AE12" i="2" s="1"/>
  <c r="AB13" i="2"/>
  <c r="AC13" i="2" s="1"/>
  <c r="AE13" i="2" s="1"/>
  <c r="AB14" i="2"/>
  <c r="AC14" i="2" s="1"/>
  <c r="AE14" i="2" s="1"/>
  <c r="AB15" i="2"/>
  <c r="AC15" i="2" s="1"/>
  <c r="AE15" i="2" s="1"/>
  <c r="AB16" i="2"/>
  <c r="AC16" i="2" s="1"/>
  <c r="AE16" i="2" s="1"/>
  <c r="AB17" i="2"/>
  <c r="AC17" i="2" s="1"/>
  <c r="AE17" i="2" s="1"/>
  <c r="AB7" i="2"/>
  <c r="AC7" i="2" s="1"/>
  <c r="AE7" i="2" s="1"/>
  <c r="AB8" i="2"/>
  <c r="AC8" i="2" s="1"/>
  <c r="AE8" i="2" s="1"/>
  <c r="AB9" i="2"/>
  <c r="AC9" i="2" s="1"/>
  <c r="AE9" i="2" s="1"/>
  <c r="AB10" i="2"/>
  <c r="AC10" i="2" s="1"/>
  <c r="AE10" i="2" s="1"/>
  <c r="AB11" i="2"/>
  <c r="AC11" i="2" s="1"/>
  <c r="AE11" i="2" s="1"/>
  <c r="AB4" i="2"/>
  <c r="AC4" i="2" s="1"/>
  <c r="AE4" i="2" s="1"/>
  <c r="AB5" i="2"/>
  <c r="AC5" i="2" s="1"/>
  <c r="AE5" i="2" s="1"/>
  <c r="AB6" i="2"/>
  <c r="AC6" i="2" s="1"/>
  <c r="AE6" i="2" s="1"/>
  <c r="AB3" i="2"/>
  <c r="AC3" i="2" s="1"/>
  <c r="AE3" i="2" s="1"/>
  <c r="AH4" i="4" l="1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I8" i="2" l="1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4" i="2"/>
  <c r="AI5" i="2"/>
  <c r="AI6" i="2"/>
  <c r="AI7" i="2"/>
  <c r="AI3" i="2"/>
  <c r="AL3" i="2" s="1"/>
  <c r="Q96" i="6"/>
  <c r="R96" i="6" s="1"/>
  <c r="AT16" i="5" l="1"/>
  <c r="AU16" i="5" s="1"/>
  <c r="AT17" i="5"/>
  <c r="AU17" i="5" s="1"/>
  <c r="AT18" i="5"/>
  <c r="AU18" i="5" s="1"/>
  <c r="AT19" i="5"/>
  <c r="AU19" i="5" s="1"/>
  <c r="AT20" i="5"/>
  <c r="AU20" i="5" s="1"/>
  <c r="AT21" i="5"/>
  <c r="AU21" i="5" s="1"/>
  <c r="AT22" i="5"/>
  <c r="AU22" i="5" s="1"/>
  <c r="AT23" i="5"/>
  <c r="AU23" i="5" s="1"/>
  <c r="AT24" i="5"/>
  <c r="AU24" i="5" s="1"/>
  <c r="AT25" i="5"/>
  <c r="AU25" i="5" s="1"/>
  <c r="AT26" i="5"/>
  <c r="AU26" i="5" s="1"/>
  <c r="AT27" i="5"/>
  <c r="AU27" i="5" s="1"/>
  <c r="AT28" i="5"/>
  <c r="AU28" i="5" s="1"/>
  <c r="AT29" i="5"/>
  <c r="AU29" i="5" s="1"/>
  <c r="AT31" i="5"/>
  <c r="AU31" i="5" s="1"/>
  <c r="AT32" i="5"/>
  <c r="AU32" i="5" s="1"/>
  <c r="AT33" i="5"/>
  <c r="AU33" i="5" s="1"/>
  <c r="AT34" i="5"/>
  <c r="AU34" i="5" s="1"/>
  <c r="AT35" i="5"/>
  <c r="AU35" i="5" s="1"/>
  <c r="AT36" i="5"/>
  <c r="AU36" i="5" s="1"/>
  <c r="AT37" i="5"/>
  <c r="AU37" i="5" s="1"/>
  <c r="AT38" i="5"/>
  <c r="AU38" i="5" s="1"/>
  <c r="AT39" i="5"/>
  <c r="AU39" i="5" s="1"/>
  <c r="AT40" i="5"/>
  <c r="AU40" i="5" s="1"/>
  <c r="AT41" i="5"/>
  <c r="AU41" i="5" s="1"/>
  <c r="AT42" i="5"/>
  <c r="AU42" i="5" s="1"/>
  <c r="AT43" i="5"/>
  <c r="AU43" i="5" s="1"/>
  <c r="AT44" i="5"/>
  <c r="AU44" i="5" s="1"/>
  <c r="AT45" i="5"/>
  <c r="AU45" i="5" s="1"/>
  <c r="AT46" i="5"/>
  <c r="AU46" i="5" s="1"/>
  <c r="AT47" i="5"/>
  <c r="AU47" i="5" s="1"/>
  <c r="AT48" i="5"/>
  <c r="AU48" i="5" s="1"/>
  <c r="AT49" i="5"/>
  <c r="AU49" i="5" s="1"/>
  <c r="AT50" i="5"/>
  <c r="AU50" i="5" s="1"/>
  <c r="AT51" i="5"/>
  <c r="AU51" i="5" s="1"/>
  <c r="AT52" i="5"/>
  <c r="AU52" i="5" s="1"/>
  <c r="AT54" i="5"/>
  <c r="AU54" i="5" s="1"/>
  <c r="AT55" i="5"/>
  <c r="AU55" i="5" s="1"/>
  <c r="AT56" i="5"/>
  <c r="AU56" i="5" s="1"/>
  <c r="AT57" i="5"/>
  <c r="AU57" i="5" s="1"/>
  <c r="AT58" i="5"/>
  <c r="AU58" i="5" s="1"/>
  <c r="AT59" i="5"/>
  <c r="AU59" i="5" s="1"/>
  <c r="AT60" i="5"/>
  <c r="AU60" i="5" s="1"/>
  <c r="AT61" i="5"/>
  <c r="AU61" i="5" s="1"/>
  <c r="AT62" i="5"/>
  <c r="AU62" i="5" s="1"/>
  <c r="AT63" i="5"/>
  <c r="AU63" i="5" s="1"/>
  <c r="AT64" i="5"/>
  <c r="AU64" i="5" s="1"/>
  <c r="AT65" i="5"/>
  <c r="AU65" i="5" s="1"/>
  <c r="AT66" i="5"/>
  <c r="AU66" i="5" s="1"/>
  <c r="AT67" i="5"/>
  <c r="AU67" i="5" s="1"/>
  <c r="AT68" i="5"/>
  <c r="AU68" i="5" s="1"/>
  <c r="AT69" i="5"/>
  <c r="AU69" i="5" s="1"/>
  <c r="AT70" i="5"/>
  <c r="AU70" i="5" s="1"/>
  <c r="AT71" i="5"/>
  <c r="AU71" i="5" s="1"/>
  <c r="AT72" i="5"/>
  <c r="AU72" i="5" s="1"/>
  <c r="AT73" i="5"/>
  <c r="AU73" i="5" s="1"/>
  <c r="AT74" i="5"/>
  <c r="AU74" i="5" s="1"/>
  <c r="AT75" i="5"/>
  <c r="AU75" i="5" s="1"/>
  <c r="AT76" i="5"/>
  <c r="AU76" i="5" s="1"/>
  <c r="AT77" i="5"/>
  <c r="AU77" i="5" s="1"/>
  <c r="AT78" i="5"/>
  <c r="AU78" i="5" s="1"/>
  <c r="AT79" i="5"/>
  <c r="AU79" i="5" s="1"/>
  <c r="AT80" i="5"/>
  <c r="AU80" i="5" s="1"/>
  <c r="AT81" i="5"/>
  <c r="AU81" i="5" s="1"/>
  <c r="AT82" i="5"/>
  <c r="AU82" i="5" s="1"/>
  <c r="AT83" i="5"/>
  <c r="AU83" i="5" s="1"/>
  <c r="AT84" i="5"/>
  <c r="AU84" i="5" s="1"/>
  <c r="AT85" i="5"/>
  <c r="AU85" i="5" s="1"/>
  <c r="AT86" i="5"/>
  <c r="AU86" i="5" s="1"/>
  <c r="AT87" i="5"/>
  <c r="AU87" i="5" s="1"/>
  <c r="AT88" i="5"/>
  <c r="AU88" i="5" s="1"/>
  <c r="AT89" i="5"/>
  <c r="AU89" i="5" s="1"/>
  <c r="AT90" i="5"/>
  <c r="AU90" i="5" s="1"/>
  <c r="AT91" i="5"/>
  <c r="AU91" i="5" s="1"/>
  <c r="AT92" i="5"/>
  <c r="AU92" i="5" s="1"/>
  <c r="AT93" i="5"/>
  <c r="AU93" i="5" s="1"/>
  <c r="AT94" i="5"/>
  <c r="AU94" i="5" s="1"/>
  <c r="AT95" i="5"/>
  <c r="AU95" i="5" s="1"/>
  <c r="AT96" i="5"/>
  <c r="AU96" i="5" s="1"/>
  <c r="AT97" i="5"/>
  <c r="AU97" i="5" s="1"/>
  <c r="AT98" i="5"/>
  <c r="AU98" i="5" s="1"/>
  <c r="AT99" i="5"/>
  <c r="AU99" i="5" s="1"/>
  <c r="AT100" i="5"/>
  <c r="AU100" i="5" s="1"/>
  <c r="AT101" i="5"/>
  <c r="AU101" i="5" s="1"/>
  <c r="AT102" i="5"/>
  <c r="AU102" i="5" s="1"/>
  <c r="AT103" i="5"/>
  <c r="AU103" i="5" s="1"/>
  <c r="AT104" i="5"/>
  <c r="AU104" i="5" s="1"/>
  <c r="AT105" i="5"/>
  <c r="AU105" i="5" s="1"/>
  <c r="AT106" i="5"/>
  <c r="AU106" i="5" s="1"/>
  <c r="AT107" i="5"/>
  <c r="AU107" i="5" s="1"/>
  <c r="AT108" i="5"/>
  <c r="AU108" i="5" s="1"/>
  <c r="AT109" i="5"/>
  <c r="AU109" i="5" s="1"/>
  <c r="AT110" i="5"/>
  <c r="AU110" i="5" s="1"/>
  <c r="AT111" i="5"/>
  <c r="AU111" i="5" s="1"/>
  <c r="AT112" i="5"/>
  <c r="AU112" i="5" s="1"/>
  <c r="AT113" i="5"/>
  <c r="AU113" i="5" s="1"/>
  <c r="AT114" i="5"/>
  <c r="AU114" i="5" s="1"/>
  <c r="AT115" i="5"/>
  <c r="AU115" i="5" s="1"/>
  <c r="AT117" i="5"/>
  <c r="AU117" i="5" s="1"/>
  <c r="AT118" i="5"/>
  <c r="AU118" i="5" s="1"/>
  <c r="AT119" i="5"/>
  <c r="AU119" i="5" s="1"/>
  <c r="AT120" i="5"/>
  <c r="AU120" i="5" s="1"/>
  <c r="AT121" i="5"/>
  <c r="AU121" i="5" s="1"/>
  <c r="AT122" i="5"/>
  <c r="AU122" i="5" s="1"/>
  <c r="AT8" i="5"/>
  <c r="AU8" i="5" s="1"/>
  <c r="AT9" i="5"/>
  <c r="AU9" i="5" s="1"/>
  <c r="AT10" i="5"/>
  <c r="AU10" i="5" s="1"/>
  <c r="AT11" i="5"/>
  <c r="AU11" i="5" s="1"/>
  <c r="AT12" i="5"/>
  <c r="AU12" i="5" s="1"/>
  <c r="AT13" i="5"/>
  <c r="AU13" i="5" s="1"/>
  <c r="AT14" i="5"/>
  <c r="AU14" i="5" s="1"/>
  <c r="AT15" i="5"/>
  <c r="AU15" i="5" s="1"/>
  <c r="AT5" i="5"/>
  <c r="AU5" i="5" s="1"/>
  <c r="AT6" i="5"/>
  <c r="AU6" i="5" s="1"/>
  <c r="AT7" i="5"/>
  <c r="AU7" i="5" s="1"/>
  <c r="AT4" i="5"/>
  <c r="AU4" i="5" s="1"/>
  <c r="AT3" i="5"/>
  <c r="AU3" i="5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V74" i="3" s="1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 s="1"/>
  <c r="U82" i="3"/>
  <c r="V82" i="3" s="1"/>
  <c r="U83" i="3"/>
  <c r="V83" i="3" s="1"/>
  <c r="U84" i="3"/>
  <c r="V84" i="3" s="1"/>
  <c r="U85" i="3"/>
  <c r="V85" i="3" s="1"/>
  <c r="U86" i="3"/>
  <c r="V86" i="3" s="1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 s="1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7" i="3"/>
  <c r="V7" i="3" s="1"/>
  <c r="U8" i="3"/>
  <c r="V8" i="3" s="1"/>
  <c r="U9" i="3"/>
  <c r="V9" i="3" s="1"/>
  <c r="U10" i="3"/>
  <c r="V10" i="3" s="1"/>
  <c r="U11" i="3"/>
  <c r="V11" i="3" s="1"/>
  <c r="U4" i="3"/>
  <c r="V4" i="3" s="1"/>
  <c r="U5" i="3"/>
  <c r="V5" i="3" s="1"/>
  <c r="U6" i="3"/>
  <c r="V6" i="3" s="1"/>
  <c r="U3" i="3"/>
  <c r="V3" i="3" s="1"/>
  <c r="AG24" i="3"/>
  <c r="AH24" i="3" s="1"/>
  <c r="AG25" i="3"/>
  <c r="AH25" i="3" s="1"/>
  <c r="AG26" i="3"/>
  <c r="AH26" i="3" s="1"/>
  <c r="AG27" i="3"/>
  <c r="AH27" i="3" s="1"/>
  <c r="AG28" i="3"/>
  <c r="AH28" i="3" s="1"/>
  <c r="AG29" i="3"/>
  <c r="AH29" i="3" s="1"/>
  <c r="AG30" i="3"/>
  <c r="AH30" i="3" s="1"/>
  <c r="AG31" i="3"/>
  <c r="AH31" i="3" s="1"/>
  <c r="AG32" i="3"/>
  <c r="AH32" i="3" s="1"/>
  <c r="AG33" i="3"/>
  <c r="AH33" i="3" s="1"/>
  <c r="AG34" i="3"/>
  <c r="AH34" i="3" s="1"/>
  <c r="AG35" i="3"/>
  <c r="AH35" i="3" s="1"/>
  <c r="AG36" i="3"/>
  <c r="AH36" i="3" s="1"/>
  <c r="AG37" i="3"/>
  <c r="AH37" i="3" s="1"/>
  <c r="AG38" i="3"/>
  <c r="AH38" i="3" s="1"/>
  <c r="AG39" i="3"/>
  <c r="AH39" i="3" s="1"/>
  <c r="AG40" i="3"/>
  <c r="AH40" i="3" s="1"/>
  <c r="AG41" i="3"/>
  <c r="AH41" i="3" s="1"/>
  <c r="AG42" i="3"/>
  <c r="AH42" i="3" s="1"/>
  <c r="AG43" i="3"/>
  <c r="AH43" i="3" s="1"/>
  <c r="AG44" i="3"/>
  <c r="AH44" i="3" s="1"/>
  <c r="AG45" i="3"/>
  <c r="AH45" i="3" s="1"/>
  <c r="AG46" i="3"/>
  <c r="AH46" i="3" s="1"/>
  <c r="AG47" i="3"/>
  <c r="AH47" i="3" s="1"/>
  <c r="AG48" i="3"/>
  <c r="AH48" i="3" s="1"/>
  <c r="AG49" i="3"/>
  <c r="AH49" i="3" s="1"/>
  <c r="AG50" i="3"/>
  <c r="AH50" i="3" s="1"/>
  <c r="AG51" i="3"/>
  <c r="AH51" i="3" s="1"/>
  <c r="AG52" i="3"/>
  <c r="AH52" i="3" s="1"/>
  <c r="AG53" i="3"/>
  <c r="AH53" i="3" s="1"/>
  <c r="AG54" i="3"/>
  <c r="AH54" i="3" s="1"/>
  <c r="AG55" i="3"/>
  <c r="AH55" i="3" s="1"/>
  <c r="AG56" i="3"/>
  <c r="AH56" i="3" s="1"/>
  <c r="AG57" i="3"/>
  <c r="AH57" i="3" s="1"/>
  <c r="AG58" i="3"/>
  <c r="AH58" i="3" s="1"/>
  <c r="AG59" i="3"/>
  <c r="AH59" i="3" s="1"/>
  <c r="AG60" i="3"/>
  <c r="AH60" i="3" s="1"/>
  <c r="AG61" i="3"/>
  <c r="AH61" i="3" s="1"/>
  <c r="AG62" i="3"/>
  <c r="AH62" i="3" s="1"/>
  <c r="AG63" i="3"/>
  <c r="AH63" i="3" s="1"/>
  <c r="AG64" i="3"/>
  <c r="AH64" i="3" s="1"/>
  <c r="AG65" i="3"/>
  <c r="AH65" i="3" s="1"/>
  <c r="AG66" i="3"/>
  <c r="AH66" i="3" s="1"/>
  <c r="AG67" i="3"/>
  <c r="AH67" i="3" s="1"/>
  <c r="AG68" i="3"/>
  <c r="AH68" i="3" s="1"/>
  <c r="AG69" i="3"/>
  <c r="AH69" i="3" s="1"/>
  <c r="AG70" i="3"/>
  <c r="AH70" i="3" s="1"/>
  <c r="AG71" i="3"/>
  <c r="AH71" i="3" s="1"/>
  <c r="AG72" i="3"/>
  <c r="AH72" i="3" s="1"/>
  <c r="AG73" i="3"/>
  <c r="AH73" i="3" s="1"/>
  <c r="AG74" i="3"/>
  <c r="AH74" i="3" s="1"/>
  <c r="AG75" i="3"/>
  <c r="AH75" i="3" s="1"/>
  <c r="AG76" i="3"/>
  <c r="AH76" i="3" s="1"/>
  <c r="AG77" i="3"/>
  <c r="AH77" i="3" s="1"/>
  <c r="AG78" i="3"/>
  <c r="AH78" i="3" s="1"/>
  <c r="AG79" i="3"/>
  <c r="AH79" i="3" s="1"/>
  <c r="AG80" i="3"/>
  <c r="AH80" i="3" s="1"/>
  <c r="AG81" i="3"/>
  <c r="AH81" i="3" s="1"/>
  <c r="AG82" i="3"/>
  <c r="AH82" i="3" s="1"/>
  <c r="AG83" i="3"/>
  <c r="AH83" i="3" s="1"/>
  <c r="AG84" i="3"/>
  <c r="AH84" i="3" s="1"/>
  <c r="AG85" i="3"/>
  <c r="AH85" i="3" s="1"/>
  <c r="AG86" i="3"/>
  <c r="AH86" i="3" s="1"/>
  <c r="AG87" i="3"/>
  <c r="AH87" i="3" s="1"/>
  <c r="AG88" i="3"/>
  <c r="AH88" i="3" s="1"/>
  <c r="AG89" i="3"/>
  <c r="AH89" i="3" s="1"/>
  <c r="AG90" i="3"/>
  <c r="AH90" i="3" s="1"/>
  <c r="AG91" i="3"/>
  <c r="AH91" i="3" s="1"/>
  <c r="AG92" i="3"/>
  <c r="AH92" i="3" s="1"/>
  <c r="AG93" i="3"/>
  <c r="AH93" i="3" s="1"/>
  <c r="AG94" i="3"/>
  <c r="AH94" i="3" s="1"/>
  <c r="AG95" i="3"/>
  <c r="AH95" i="3" s="1"/>
  <c r="AG96" i="3"/>
  <c r="AH96" i="3" s="1"/>
  <c r="AG97" i="3"/>
  <c r="AH97" i="3" s="1"/>
  <c r="AG98" i="3"/>
  <c r="AH98" i="3" s="1"/>
  <c r="AG99" i="3"/>
  <c r="AH99" i="3" s="1"/>
  <c r="AG100" i="3"/>
  <c r="AH100" i="3" s="1"/>
  <c r="AG101" i="3"/>
  <c r="AH101" i="3" s="1"/>
  <c r="AG102" i="3"/>
  <c r="AH102" i="3" s="1"/>
  <c r="AG103" i="3"/>
  <c r="AH103" i="3" s="1"/>
  <c r="AG104" i="3"/>
  <c r="AH104" i="3" s="1"/>
  <c r="AG105" i="3"/>
  <c r="AH105" i="3" s="1"/>
  <c r="AG106" i="3"/>
  <c r="AH106" i="3" s="1"/>
  <c r="AG107" i="3"/>
  <c r="AH107" i="3" s="1"/>
  <c r="AG108" i="3"/>
  <c r="AH108" i="3" s="1"/>
  <c r="AG109" i="3"/>
  <c r="AH109" i="3" s="1"/>
  <c r="AG110" i="3"/>
  <c r="AH110" i="3" s="1"/>
  <c r="AG111" i="3"/>
  <c r="AH111" i="3" s="1"/>
  <c r="AG112" i="3"/>
  <c r="AH112" i="3" s="1"/>
  <c r="AG113" i="3"/>
  <c r="AH113" i="3" s="1"/>
  <c r="AG114" i="3"/>
  <c r="AH114" i="3" s="1"/>
  <c r="AG115" i="3"/>
  <c r="AH115" i="3" s="1"/>
  <c r="AG116" i="3"/>
  <c r="AH116" i="3" s="1"/>
  <c r="AG117" i="3"/>
  <c r="AH117" i="3" s="1"/>
  <c r="AG118" i="3"/>
  <c r="AH118" i="3" s="1"/>
  <c r="AG119" i="3"/>
  <c r="AH119" i="3" s="1"/>
  <c r="AG120" i="3"/>
  <c r="AH120" i="3" s="1"/>
  <c r="AG121" i="3"/>
  <c r="AH121" i="3" s="1"/>
  <c r="AG122" i="3"/>
  <c r="AH122" i="3" s="1"/>
  <c r="AG16" i="3"/>
  <c r="AH16" i="3" s="1"/>
  <c r="AG17" i="3"/>
  <c r="AH17" i="3" s="1"/>
  <c r="AG18" i="3"/>
  <c r="AH18" i="3" s="1"/>
  <c r="AG19" i="3"/>
  <c r="AH19" i="3" s="1"/>
  <c r="AG20" i="3"/>
  <c r="AH20" i="3" s="1"/>
  <c r="AG21" i="3"/>
  <c r="AH21" i="3" s="1"/>
  <c r="AG22" i="3"/>
  <c r="AH22" i="3" s="1"/>
  <c r="AG23" i="3"/>
  <c r="AH23" i="3" s="1"/>
  <c r="AG11" i="3"/>
  <c r="AH11" i="3" s="1"/>
  <c r="AG12" i="3"/>
  <c r="AH12" i="3" s="1"/>
  <c r="AG13" i="3"/>
  <c r="AH13" i="3" s="1"/>
  <c r="AG14" i="3"/>
  <c r="AH14" i="3" s="1"/>
  <c r="AG15" i="3"/>
  <c r="AH15" i="3" s="1"/>
  <c r="AG6" i="3"/>
  <c r="AH6" i="3" s="1"/>
  <c r="AG7" i="3"/>
  <c r="AH7" i="3" s="1"/>
  <c r="AG8" i="3"/>
  <c r="AH8" i="3" s="1"/>
  <c r="AG9" i="3"/>
  <c r="AH9" i="3" s="1"/>
  <c r="AG10" i="3"/>
  <c r="AH10" i="3" s="1"/>
  <c r="AG4" i="3"/>
  <c r="AH4" i="3" s="1"/>
  <c r="AG5" i="3"/>
  <c r="AH5" i="3" s="1"/>
  <c r="AG3" i="3"/>
  <c r="AH3" i="3" s="1"/>
  <c r="J96" i="6" l="1"/>
  <c r="K96" i="6" s="1"/>
  <c r="F122" i="9" l="1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G6" i="9" l="1"/>
  <c r="I6" i="9"/>
  <c r="G10" i="9"/>
  <c r="I10" i="9"/>
  <c r="G14" i="9"/>
  <c r="I14" i="9"/>
  <c r="G18" i="9"/>
  <c r="I18" i="9"/>
  <c r="G22" i="9"/>
  <c r="I22" i="9"/>
  <c r="G26" i="9"/>
  <c r="I26" i="9"/>
  <c r="G30" i="9"/>
  <c r="I30" i="9"/>
  <c r="G34" i="9"/>
  <c r="I34" i="9"/>
  <c r="G38" i="9"/>
  <c r="I38" i="9"/>
  <c r="G42" i="9"/>
  <c r="I42" i="9"/>
  <c r="G46" i="9"/>
  <c r="I46" i="9"/>
  <c r="G50" i="9"/>
  <c r="I50" i="9"/>
  <c r="G54" i="9"/>
  <c r="I54" i="9"/>
  <c r="G58" i="9"/>
  <c r="I58" i="9"/>
  <c r="G62" i="9"/>
  <c r="I62" i="9"/>
  <c r="G66" i="9"/>
  <c r="I66" i="9"/>
  <c r="G70" i="9"/>
  <c r="I70" i="9"/>
  <c r="G74" i="9"/>
  <c r="I74" i="9"/>
  <c r="G78" i="9"/>
  <c r="I78" i="9"/>
  <c r="G82" i="9"/>
  <c r="I82" i="9"/>
  <c r="G86" i="9"/>
  <c r="I86" i="9"/>
  <c r="G90" i="9"/>
  <c r="I90" i="9"/>
  <c r="G94" i="9"/>
  <c r="I94" i="9"/>
  <c r="G98" i="9"/>
  <c r="I98" i="9"/>
  <c r="G102" i="9"/>
  <c r="I102" i="9"/>
  <c r="G106" i="9"/>
  <c r="I106" i="9"/>
  <c r="G110" i="9"/>
  <c r="I110" i="9"/>
  <c r="G114" i="9"/>
  <c r="I114" i="9"/>
  <c r="G118" i="9"/>
  <c r="I118" i="9"/>
  <c r="G122" i="9"/>
  <c r="I122" i="9"/>
  <c r="G3" i="9"/>
  <c r="I3" i="9"/>
  <c r="G7" i="9"/>
  <c r="I7" i="9"/>
  <c r="G11" i="9"/>
  <c r="I11" i="9"/>
  <c r="G15" i="9"/>
  <c r="I15" i="9"/>
  <c r="G19" i="9"/>
  <c r="I19" i="9"/>
  <c r="G23" i="9"/>
  <c r="I23" i="9"/>
  <c r="G27" i="9"/>
  <c r="I27" i="9"/>
  <c r="G31" i="9"/>
  <c r="I31" i="9"/>
  <c r="G35" i="9"/>
  <c r="I35" i="9"/>
  <c r="G39" i="9"/>
  <c r="I39" i="9"/>
  <c r="G43" i="9"/>
  <c r="I43" i="9"/>
  <c r="G47" i="9"/>
  <c r="I47" i="9"/>
  <c r="G51" i="9"/>
  <c r="I51" i="9"/>
  <c r="G55" i="9"/>
  <c r="I55" i="9"/>
  <c r="G59" i="9"/>
  <c r="I59" i="9"/>
  <c r="G63" i="9"/>
  <c r="I63" i="9"/>
  <c r="G67" i="9"/>
  <c r="I67" i="9"/>
  <c r="G71" i="9"/>
  <c r="I71" i="9"/>
  <c r="G75" i="9"/>
  <c r="I75" i="9"/>
  <c r="G79" i="9"/>
  <c r="I79" i="9"/>
  <c r="G83" i="9"/>
  <c r="I83" i="9"/>
  <c r="G87" i="9"/>
  <c r="I87" i="9"/>
  <c r="G91" i="9"/>
  <c r="I91" i="9"/>
  <c r="G95" i="9"/>
  <c r="I95" i="9"/>
  <c r="G99" i="9"/>
  <c r="I99" i="9"/>
  <c r="G103" i="9"/>
  <c r="I103" i="9"/>
  <c r="G107" i="9"/>
  <c r="I107" i="9"/>
  <c r="G111" i="9"/>
  <c r="I111" i="9"/>
  <c r="G115" i="9"/>
  <c r="I115" i="9"/>
  <c r="G119" i="9"/>
  <c r="I119" i="9"/>
  <c r="G4" i="9"/>
  <c r="I4" i="9"/>
  <c r="G8" i="9"/>
  <c r="I8" i="9"/>
  <c r="G12" i="9"/>
  <c r="I12" i="9"/>
  <c r="G16" i="9"/>
  <c r="I16" i="9"/>
  <c r="G20" i="9"/>
  <c r="I20" i="9"/>
  <c r="G24" i="9"/>
  <c r="I24" i="9"/>
  <c r="G28" i="9"/>
  <c r="I28" i="9"/>
  <c r="G32" i="9"/>
  <c r="I32" i="9"/>
  <c r="G36" i="9"/>
  <c r="I36" i="9"/>
  <c r="G40" i="9"/>
  <c r="I40" i="9"/>
  <c r="G44" i="9"/>
  <c r="I44" i="9"/>
  <c r="G48" i="9"/>
  <c r="I48" i="9"/>
  <c r="G52" i="9"/>
  <c r="I52" i="9"/>
  <c r="G56" i="9"/>
  <c r="I56" i="9"/>
  <c r="G60" i="9"/>
  <c r="I60" i="9"/>
  <c r="G64" i="9"/>
  <c r="I64" i="9"/>
  <c r="G68" i="9"/>
  <c r="I68" i="9"/>
  <c r="G72" i="9"/>
  <c r="I72" i="9"/>
  <c r="G76" i="9"/>
  <c r="I76" i="9"/>
  <c r="G80" i="9"/>
  <c r="I80" i="9"/>
  <c r="G84" i="9"/>
  <c r="I84" i="9"/>
  <c r="G88" i="9"/>
  <c r="I88" i="9"/>
  <c r="G92" i="9"/>
  <c r="I92" i="9"/>
  <c r="G96" i="9"/>
  <c r="I96" i="9"/>
  <c r="G100" i="9"/>
  <c r="I100" i="9"/>
  <c r="G104" i="9"/>
  <c r="I104" i="9"/>
  <c r="G108" i="9"/>
  <c r="I108" i="9"/>
  <c r="G112" i="9"/>
  <c r="I112" i="9"/>
  <c r="G116" i="9"/>
  <c r="I116" i="9"/>
  <c r="G120" i="9"/>
  <c r="I120" i="9"/>
  <c r="G5" i="9"/>
  <c r="I5" i="9"/>
  <c r="G9" i="9"/>
  <c r="I9" i="9"/>
  <c r="G13" i="9"/>
  <c r="I13" i="9"/>
  <c r="G17" i="9"/>
  <c r="I17" i="9"/>
  <c r="G21" i="9"/>
  <c r="I21" i="9"/>
  <c r="G25" i="9"/>
  <c r="I25" i="9"/>
  <c r="G29" i="9"/>
  <c r="I29" i="9"/>
  <c r="G33" i="9"/>
  <c r="I33" i="9"/>
  <c r="G37" i="9"/>
  <c r="I37" i="9"/>
  <c r="G41" i="9"/>
  <c r="I41" i="9"/>
  <c r="G45" i="9"/>
  <c r="I45" i="9"/>
  <c r="G49" i="9"/>
  <c r="I49" i="9"/>
  <c r="G53" i="9"/>
  <c r="I53" i="9"/>
  <c r="G57" i="9"/>
  <c r="I57" i="9"/>
  <c r="G61" i="9"/>
  <c r="I61" i="9"/>
  <c r="G65" i="9"/>
  <c r="I65" i="9"/>
  <c r="G69" i="9"/>
  <c r="I69" i="9"/>
  <c r="G73" i="9"/>
  <c r="I73" i="9"/>
  <c r="G77" i="9"/>
  <c r="I77" i="9"/>
  <c r="G81" i="9"/>
  <c r="I81" i="9"/>
  <c r="G85" i="9"/>
  <c r="I85" i="9"/>
  <c r="G89" i="9"/>
  <c r="I89" i="9"/>
  <c r="G93" i="9"/>
  <c r="I93" i="9"/>
  <c r="G97" i="9"/>
  <c r="I97" i="9"/>
  <c r="G101" i="9"/>
  <c r="I101" i="9"/>
  <c r="G105" i="9"/>
  <c r="I105" i="9"/>
  <c r="G109" i="9"/>
  <c r="I109" i="9"/>
  <c r="G113" i="9"/>
  <c r="I113" i="9"/>
  <c r="G117" i="9"/>
  <c r="I117" i="9"/>
  <c r="G121" i="9"/>
  <c r="I121" i="9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6" i="4"/>
  <c r="AF27" i="4"/>
  <c r="AF28" i="4"/>
  <c r="AF30" i="4"/>
  <c r="AF31" i="4"/>
  <c r="AF32" i="4"/>
  <c r="AF33" i="4"/>
  <c r="AF34" i="4"/>
  <c r="AF35" i="4"/>
  <c r="AF37" i="4"/>
  <c r="AF38" i="4"/>
  <c r="AF41" i="4"/>
  <c r="AF42" i="4"/>
  <c r="AF44" i="4"/>
  <c r="AF45" i="4"/>
  <c r="AF48" i="4"/>
  <c r="AF49" i="4"/>
  <c r="AF50" i="4"/>
  <c r="AF51" i="4"/>
  <c r="AF52" i="4"/>
  <c r="AF53" i="4"/>
  <c r="AF57" i="4"/>
  <c r="AF58" i="4"/>
  <c r="AF59" i="4"/>
  <c r="AF60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4" i="4"/>
  <c r="AP71" i="5" l="1"/>
  <c r="AP74" i="5"/>
  <c r="AP75" i="5"/>
  <c r="AP92" i="5"/>
  <c r="AP97" i="5"/>
  <c r="AP101" i="5"/>
  <c r="AP116" i="5"/>
  <c r="AP38" i="5"/>
  <c r="AP39" i="5"/>
  <c r="AP40" i="5"/>
  <c r="AP41" i="5"/>
  <c r="AP44" i="5"/>
  <c r="AP51" i="5"/>
  <c r="AP52" i="5"/>
  <c r="AP53" i="5"/>
  <c r="AP54" i="5"/>
  <c r="AP55" i="5"/>
  <c r="AP60" i="5"/>
  <c r="AP24" i="5"/>
  <c r="AP28" i="5"/>
  <c r="AP6" i="5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5" i="4"/>
  <c r="Q5" i="4" s="1"/>
  <c r="P6" i="4"/>
  <c r="Q6" i="4" s="1"/>
  <c r="P4" i="4"/>
  <c r="Q4" i="4" s="1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3" i="2"/>
  <c r="D4" i="8" l="1"/>
  <c r="D5" i="8"/>
  <c r="D6" i="8"/>
  <c r="D7" i="8"/>
  <c r="D8" i="8"/>
  <c r="D9" i="8"/>
  <c r="D10" i="8"/>
  <c r="D11" i="8"/>
  <c r="D12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1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3" i="8"/>
  <c r="Q7" i="1"/>
  <c r="Q6" i="1"/>
  <c r="Q8" i="1" l="1"/>
  <c r="Q9" i="1"/>
  <c r="Q11" i="1"/>
  <c r="Q12" i="1"/>
  <c r="Q13" i="1"/>
  <c r="Q14" i="1"/>
  <c r="Q22" i="1"/>
  <c r="Q23" i="1"/>
  <c r="Q24" i="1"/>
  <c r="Q27" i="1"/>
  <c r="Q28" i="1"/>
  <c r="Q29" i="1"/>
  <c r="Q30" i="1"/>
  <c r="Q31" i="1"/>
  <c r="Q32" i="1"/>
  <c r="Q33" i="1"/>
  <c r="Q34" i="1"/>
  <c r="Q35" i="1"/>
  <c r="Q39" i="1"/>
  <c r="Q40" i="1"/>
  <c r="Q41" i="1"/>
  <c r="Q43" i="1"/>
  <c r="Q45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3" i="1"/>
  <c r="Q65" i="1"/>
  <c r="Q67" i="1"/>
  <c r="Q73" i="1"/>
  <c r="Q74" i="1"/>
  <c r="Q75" i="1"/>
  <c r="Q76" i="1"/>
  <c r="Q79" i="1"/>
  <c r="Q81" i="1"/>
  <c r="Q82" i="1"/>
  <c r="Q83" i="1"/>
  <c r="Q84" i="1"/>
  <c r="Q85" i="1"/>
  <c r="Q86" i="1"/>
  <c r="Q87" i="1"/>
  <c r="Q88" i="1"/>
  <c r="Q89" i="1"/>
  <c r="Q90" i="1"/>
  <c r="Q91" i="1"/>
  <c r="Q94" i="1"/>
  <c r="Q97" i="1"/>
  <c r="Q98" i="1"/>
  <c r="Q99" i="1"/>
  <c r="Q119" i="1"/>
  <c r="Q122" i="1"/>
  <c r="Q5" i="1"/>
  <c r="P3" i="3" l="1"/>
  <c r="AE122" i="5" l="1"/>
  <c r="AF122" i="5" s="1"/>
  <c r="AE121" i="5"/>
  <c r="AF121" i="5" s="1"/>
  <c r="AE120" i="5"/>
  <c r="AF120" i="5" s="1"/>
  <c r="AE119" i="5"/>
  <c r="AF119" i="5" s="1"/>
  <c r="AE118" i="5"/>
  <c r="AF118" i="5" s="1"/>
  <c r="AE117" i="5"/>
  <c r="AF117" i="5" s="1"/>
  <c r="AE116" i="5"/>
  <c r="AF116" i="5" s="1"/>
  <c r="AE115" i="5"/>
  <c r="AF115" i="5" s="1"/>
  <c r="AE114" i="5"/>
  <c r="AF114" i="5" s="1"/>
  <c r="AE113" i="5"/>
  <c r="AF113" i="5" s="1"/>
  <c r="AE112" i="5"/>
  <c r="AF112" i="5" s="1"/>
  <c r="AE111" i="5"/>
  <c r="AF111" i="5" s="1"/>
  <c r="AE110" i="5"/>
  <c r="AF110" i="5" s="1"/>
  <c r="AE109" i="5"/>
  <c r="AF109" i="5" s="1"/>
  <c r="AE108" i="5"/>
  <c r="AF108" i="5" s="1"/>
  <c r="AE107" i="5"/>
  <c r="AF107" i="5" s="1"/>
  <c r="AE106" i="5"/>
  <c r="AF106" i="5" s="1"/>
  <c r="AE105" i="5"/>
  <c r="AF105" i="5" s="1"/>
  <c r="AE104" i="5"/>
  <c r="AF104" i="5" s="1"/>
  <c r="AE103" i="5"/>
  <c r="AF103" i="5" s="1"/>
  <c r="AE102" i="5"/>
  <c r="AF102" i="5" s="1"/>
  <c r="AE101" i="5"/>
  <c r="AF101" i="5" s="1"/>
  <c r="AE100" i="5"/>
  <c r="AF100" i="5" s="1"/>
  <c r="AE99" i="5"/>
  <c r="AF99" i="5" s="1"/>
  <c r="AE98" i="5"/>
  <c r="AF98" i="5" s="1"/>
  <c r="AE97" i="5"/>
  <c r="AF97" i="5" s="1"/>
  <c r="AE96" i="5"/>
  <c r="AF96" i="5" s="1"/>
  <c r="AE95" i="5"/>
  <c r="AF95" i="5" s="1"/>
  <c r="AE94" i="5"/>
  <c r="AF94" i="5" s="1"/>
  <c r="AE93" i="5"/>
  <c r="AF93" i="5" s="1"/>
  <c r="AE92" i="5"/>
  <c r="AF92" i="5" s="1"/>
  <c r="AE91" i="5"/>
  <c r="AF91" i="5" s="1"/>
  <c r="AE90" i="5"/>
  <c r="AF90" i="5" s="1"/>
  <c r="AE89" i="5"/>
  <c r="AF89" i="5" s="1"/>
  <c r="AE88" i="5"/>
  <c r="AF88" i="5" s="1"/>
  <c r="AE87" i="5"/>
  <c r="AF87" i="5" s="1"/>
  <c r="AE86" i="5"/>
  <c r="AF86" i="5" s="1"/>
  <c r="AE85" i="5"/>
  <c r="AF85" i="5" s="1"/>
  <c r="AE84" i="5"/>
  <c r="AF84" i="5" s="1"/>
  <c r="AE83" i="5"/>
  <c r="AF83" i="5" s="1"/>
  <c r="AE82" i="5"/>
  <c r="AF82" i="5" s="1"/>
  <c r="AE81" i="5"/>
  <c r="AF81" i="5" s="1"/>
  <c r="AE80" i="5"/>
  <c r="AF80" i="5" s="1"/>
  <c r="AE79" i="5"/>
  <c r="AF79" i="5" s="1"/>
  <c r="AE78" i="5"/>
  <c r="AF78" i="5" s="1"/>
  <c r="AE77" i="5"/>
  <c r="AF77" i="5" s="1"/>
  <c r="AE76" i="5"/>
  <c r="AF76" i="5" s="1"/>
  <c r="AE75" i="5"/>
  <c r="AF75" i="5" s="1"/>
  <c r="AE74" i="5"/>
  <c r="AF74" i="5" s="1"/>
  <c r="AE73" i="5"/>
  <c r="AF73" i="5" s="1"/>
  <c r="AE71" i="5"/>
  <c r="AF71" i="5" s="1"/>
  <c r="AE70" i="5"/>
  <c r="AF70" i="5" s="1"/>
  <c r="AE69" i="5"/>
  <c r="AF69" i="5" s="1"/>
  <c r="AE68" i="5"/>
  <c r="AF68" i="5" s="1"/>
  <c r="AE67" i="5"/>
  <c r="AF67" i="5" s="1"/>
  <c r="AE66" i="5"/>
  <c r="AF66" i="5" s="1"/>
  <c r="AE65" i="5"/>
  <c r="AF65" i="5" s="1"/>
  <c r="AE64" i="5"/>
  <c r="AF64" i="5" s="1"/>
  <c r="AE63" i="5"/>
  <c r="AF63" i="5" s="1"/>
  <c r="AE62" i="5"/>
  <c r="AF62" i="5" s="1"/>
  <c r="AE61" i="5"/>
  <c r="AF61" i="5" s="1"/>
  <c r="AE60" i="5"/>
  <c r="AF60" i="5" s="1"/>
  <c r="AE59" i="5"/>
  <c r="AF59" i="5" s="1"/>
  <c r="AE58" i="5"/>
  <c r="AF58" i="5" s="1"/>
  <c r="AE57" i="5"/>
  <c r="AF57" i="5" s="1"/>
  <c r="AE56" i="5"/>
  <c r="AF56" i="5" s="1"/>
  <c r="AE55" i="5"/>
  <c r="AF55" i="5" s="1"/>
  <c r="AE54" i="5"/>
  <c r="AF54" i="5" s="1"/>
  <c r="AE53" i="5"/>
  <c r="AF53" i="5" s="1"/>
  <c r="AE52" i="5"/>
  <c r="AF52" i="5" s="1"/>
  <c r="AE51" i="5"/>
  <c r="AF51" i="5" s="1"/>
  <c r="AE50" i="5"/>
  <c r="AF50" i="5" s="1"/>
  <c r="AE49" i="5"/>
  <c r="AF49" i="5" s="1"/>
  <c r="AE48" i="5"/>
  <c r="AF48" i="5" s="1"/>
  <c r="AE47" i="5"/>
  <c r="AF47" i="5" s="1"/>
  <c r="AE46" i="5"/>
  <c r="AF46" i="5" s="1"/>
  <c r="AE45" i="5"/>
  <c r="AF45" i="5" s="1"/>
  <c r="AE44" i="5"/>
  <c r="AF44" i="5" s="1"/>
  <c r="AE43" i="5"/>
  <c r="AF43" i="5" s="1"/>
  <c r="AE42" i="5"/>
  <c r="AF42" i="5" s="1"/>
  <c r="AE41" i="5"/>
  <c r="AF41" i="5" s="1"/>
  <c r="AE40" i="5"/>
  <c r="AF40" i="5" s="1"/>
  <c r="AE39" i="5"/>
  <c r="AF39" i="5" s="1"/>
  <c r="AE38" i="5"/>
  <c r="AF38" i="5" s="1"/>
  <c r="AE37" i="5"/>
  <c r="AF37" i="5" s="1"/>
  <c r="AE36" i="5"/>
  <c r="AF36" i="5" s="1"/>
  <c r="AE35" i="5"/>
  <c r="AF35" i="5" s="1"/>
  <c r="AE34" i="5"/>
  <c r="AF34" i="5" s="1"/>
  <c r="AE33" i="5"/>
  <c r="AF33" i="5" s="1"/>
  <c r="AE32" i="5"/>
  <c r="AF32" i="5" s="1"/>
  <c r="AE31" i="5"/>
  <c r="AF31" i="5" s="1"/>
  <c r="AE30" i="5"/>
  <c r="AF30" i="5" s="1"/>
  <c r="AE29" i="5"/>
  <c r="AF29" i="5" s="1"/>
  <c r="AE28" i="5"/>
  <c r="AF28" i="5" s="1"/>
  <c r="AE27" i="5"/>
  <c r="AF27" i="5" s="1"/>
  <c r="AE26" i="5"/>
  <c r="AF26" i="5" s="1"/>
  <c r="AE25" i="5"/>
  <c r="AF25" i="5" s="1"/>
  <c r="AE24" i="5"/>
  <c r="AF24" i="5" s="1"/>
  <c r="AE23" i="5"/>
  <c r="AF23" i="5" s="1"/>
  <c r="AE22" i="5"/>
  <c r="AF22" i="5" s="1"/>
  <c r="AE21" i="5"/>
  <c r="AF21" i="5" s="1"/>
  <c r="AE20" i="5"/>
  <c r="AF20" i="5" s="1"/>
  <c r="AE19" i="5"/>
  <c r="AF19" i="5" s="1"/>
  <c r="AE18" i="5"/>
  <c r="AF18" i="5" s="1"/>
  <c r="AE17" i="5"/>
  <c r="AF17" i="5" s="1"/>
  <c r="AE16" i="5"/>
  <c r="AF16" i="5" s="1"/>
  <c r="AE15" i="5"/>
  <c r="AF15" i="5" s="1"/>
  <c r="AE14" i="5"/>
  <c r="AF14" i="5" s="1"/>
  <c r="AE13" i="5"/>
  <c r="AF13" i="5" s="1"/>
  <c r="AE12" i="5"/>
  <c r="AF12" i="5" s="1"/>
  <c r="AE11" i="5"/>
  <c r="AF11" i="5" s="1"/>
  <c r="AE10" i="5"/>
  <c r="AF10" i="5" s="1"/>
  <c r="AE9" i="5"/>
  <c r="AF9" i="5" s="1"/>
  <c r="AE8" i="5"/>
  <c r="AF8" i="5" s="1"/>
  <c r="AE7" i="5"/>
  <c r="AF7" i="5" s="1"/>
  <c r="AE6" i="5"/>
  <c r="AF6" i="5" s="1"/>
  <c r="AE5" i="5"/>
  <c r="AF5" i="5" s="1"/>
  <c r="AE4" i="5"/>
  <c r="AF4" i="5" s="1"/>
  <c r="AE3" i="5"/>
  <c r="AF3" i="5" s="1"/>
  <c r="O122" i="5"/>
  <c r="P122" i="5" s="1"/>
  <c r="O121" i="5"/>
  <c r="P121" i="5" s="1"/>
  <c r="O120" i="5"/>
  <c r="P120" i="5" s="1"/>
  <c r="O119" i="5"/>
  <c r="P119" i="5" s="1"/>
  <c r="O118" i="5"/>
  <c r="P118" i="5" s="1"/>
  <c r="O117" i="5"/>
  <c r="P117" i="5" s="1"/>
  <c r="O116" i="5"/>
  <c r="P116" i="5" s="1"/>
  <c r="O115" i="5"/>
  <c r="P115" i="5" s="1"/>
  <c r="O114" i="5"/>
  <c r="P114" i="5" s="1"/>
  <c r="O113" i="5"/>
  <c r="P113" i="5" s="1"/>
  <c r="O112" i="5"/>
  <c r="P112" i="5" s="1"/>
  <c r="O111" i="5"/>
  <c r="P111" i="5" s="1"/>
  <c r="O110" i="5"/>
  <c r="P110" i="5" s="1"/>
  <c r="O109" i="5"/>
  <c r="P109" i="5" s="1"/>
  <c r="O108" i="5"/>
  <c r="P108" i="5" s="1"/>
  <c r="O107" i="5"/>
  <c r="P107" i="5" s="1"/>
  <c r="O106" i="5"/>
  <c r="P106" i="5" s="1"/>
  <c r="O105" i="5"/>
  <c r="P105" i="5" s="1"/>
  <c r="O104" i="5"/>
  <c r="P104" i="5" s="1"/>
  <c r="O103" i="5"/>
  <c r="P103" i="5" s="1"/>
  <c r="O102" i="5"/>
  <c r="P102" i="5" s="1"/>
  <c r="O101" i="5"/>
  <c r="P101" i="5" s="1"/>
  <c r="O100" i="5"/>
  <c r="P100" i="5" s="1"/>
  <c r="O99" i="5"/>
  <c r="P99" i="5" s="1"/>
  <c r="O98" i="5"/>
  <c r="P98" i="5" s="1"/>
  <c r="O97" i="5"/>
  <c r="P97" i="5" s="1"/>
  <c r="O96" i="5"/>
  <c r="P96" i="5" s="1"/>
  <c r="O95" i="5"/>
  <c r="P95" i="5" s="1"/>
  <c r="O94" i="5"/>
  <c r="P94" i="5" s="1"/>
  <c r="O93" i="5"/>
  <c r="P93" i="5" s="1"/>
  <c r="O92" i="5"/>
  <c r="P92" i="5" s="1"/>
  <c r="O91" i="5"/>
  <c r="P91" i="5" s="1"/>
  <c r="O90" i="5"/>
  <c r="P90" i="5" s="1"/>
  <c r="O89" i="5"/>
  <c r="P89" i="5" s="1"/>
  <c r="O88" i="5"/>
  <c r="P88" i="5" s="1"/>
  <c r="O87" i="5"/>
  <c r="P87" i="5" s="1"/>
  <c r="O86" i="5"/>
  <c r="P86" i="5" s="1"/>
  <c r="O85" i="5"/>
  <c r="P85" i="5" s="1"/>
  <c r="O84" i="5"/>
  <c r="P84" i="5" s="1"/>
  <c r="O83" i="5"/>
  <c r="P83" i="5" s="1"/>
  <c r="O82" i="5"/>
  <c r="P82" i="5" s="1"/>
  <c r="O81" i="5"/>
  <c r="P81" i="5" s="1"/>
  <c r="O80" i="5"/>
  <c r="P80" i="5" s="1"/>
  <c r="O79" i="5"/>
  <c r="P79" i="5" s="1"/>
  <c r="O78" i="5"/>
  <c r="P78" i="5" s="1"/>
  <c r="O77" i="5"/>
  <c r="P77" i="5" s="1"/>
  <c r="O76" i="5"/>
  <c r="P76" i="5" s="1"/>
  <c r="O75" i="5"/>
  <c r="P75" i="5" s="1"/>
  <c r="O74" i="5"/>
  <c r="P74" i="5" s="1"/>
  <c r="O73" i="5"/>
  <c r="P73" i="5" s="1"/>
  <c r="O71" i="5"/>
  <c r="P71" i="5" s="1"/>
  <c r="O70" i="5"/>
  <c r="P70" i="5" s="1"/>
  <c r="O69" i="5"/>
  <c r="P69" i="5" s="1"/>
  <c r="O68" i="5"/>
  <c r="P68" i="5" s="1"/>
  <c r="O67" i="5"/>
  <c r="P67" i="5" s="1"/>
  <c r="O66" i="5"/>
  <c r="P66" i="5" s="1"/>
  <c r="O65" i="5"/>
  <c r="P65" i="5" s="1"/>
  <c r="O64" i="5"/>
  <c r="P64" i="5" s="1"/>
  <c r="O63" i="5"/>
  <c r="P63" i="5" s="1"/>
  <c r="O62" i="5"/>
  <c r="P62" i="5" s="1"/>
  <c r="O61" i="5"/>
  <c r="P61" i="5" s="1"/>
  <c r="O60" i="5"/>
  <c r="P60" i="5" s="1"/>
  <c r="O59" i="5"/>
  <c r="P59" i="5" s="1"/>
  <c r="O58" i="5"/>
  <c r="P58" i="5" s="1"/>
  <c r="O57" i="5"/>
  <c r="P57" i="5" s="1"/>
  <c r="O56" i="5"/>
  <c r="P56" i="5" s="1"/>
  <c r="O55" i="5"/>
  <c r="P55" i="5" s="1"/>
  <c r="O54" i="5"/>
  <c r="P54" i="5" s="1"/>
  <c r="O53" i="5"/>
  <c r="P53" i="5" s="1"/>
  <c r="O52" i="5"/>
  <c r="P52" i="5" s="1"/>
  <c r="O51" i="5"/>
  <c r="P51" i="5" s="1"/>
  <c r="O50" i="5"/>
  <c r="P50" i="5" s="1"/>
  <c r="O49" i="5"/>
  <c r="P49" i="5" s="1"/>
  <c r="O48" i="5"/>
  <c r="P48" i="5" s="1"/>
  <c r="O47" i="5"/>
  <c r="P47" i="5" s="1"/>
  <c r="O46" i="5"/>
  <c r="P46" i="5" s="1"/>
  <c r="O45" i="5"/>
  <c r="P45" i="5" s="1"/>
  <c r="O44" i="5"/>
  <c r="P44" i="5" s="1"/>
  <c r="O43" i="5"/>
  <c r="P43" i="5" s="1"/>
  <c r="O42" i="5"/>
  <c r="P42" i="5" s="1"/>
  <c r="O41" i="5"/>
  <c r="P41" i="5" s="1"/>
  <c r="O40" i="5"/>
  <c r="P40" i="5" s="1"/>
  <c r="O39" i="5"/>
  <c r="P39" i="5" s="1"/>
  <c r="O38" i="5"/>
  <c r="P38" i="5" s="1"/>
  <c r="O37" i="5"/>
  <c r="P37" i="5" s="1"/>
  <c r="O36" i="5"/>
  <c r="P36" i="5" s="1"/>
  <c r="O35" i="5"/>
  <c r="P35" i="5" s="1"/>
  <c r="O34" i="5"/>
  <c r="P34" i="5" s="1"/>
  <c r="O33" i="5"/>
  <c r="P33" i="5" s="1"/>
  <c r="O32" i="5"/>
  <c r="P32" i="5" s="1"/>
  <c r="O31" i="5"/>
  <c r="P31" i="5" s="1"/>
  <c r="O30" i="5"/>
  <c r="P30" i="5" s="1"/>
  <c r="O29" i="5"/>
  <c r="P29" i="5" s="1"/>
  <c r="O28" i="5"/>
  <c r="P28" i="5" s="1"/>
  <c r="O27" i="5"/>
  <c r="P27" i="5" s="1"/>
  <c r="O26" i="5"/>
  <c r="P26" i="5" s="1"/>
  <c r="O25" i="5"/>
  <c r="P25" i="5" s="1"/>
  <c r="O24" i="5"/>
  <c r="P24" i="5" s="1"/>
  <c r="O23" i="5"/>
  <c r="P23" i="5" s="1"/>
  <c r="O22" i="5"/>
  <c r="P22" i="5" s="1"/>
  <c r="O21" i="5"/>
  <c r="P21" i="5" s="1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P9" i="5" s="1"/>
  <c r="O8" i="5"/>
  <c r="P8" i="5" s="1"/>
  <c r="O7" i="5"/>
  <c r="P7" i="5" s="1"/>
  <c r="O6" i="5"/>
  <c r="P6" i="5" s="1"/>
  <c r="O5" i="5"/>
  <c r="P5" i="5" s="1"/>
  <c r="O4" i="5"/>
  <c r="P4" i="5" s="1"/>
  <c r="O3" i="5"/>
  <c r="P3" i="5" s="1"/>
  <c r="F122" i="5"/>
  <c r="G122" i="5" s="1"/>
  <c r="F121" i="5"/>
  <c r="G121" i="5" s="1"/>
  <c r="F120" i="5"/>
  <c r="G120" i="5" s="1"/>
  <c r="F119" i="5"/>
  <c r="G119" i="5" s="1"/>
  <c r="F118" i="5"/>
  <c r="G118" i="5" s="1"/>
  <c r="F117" i="5"/>
  <c r="G117" i="5" s="1"/>
  <c r="F116" i="5"/>
  <c r="G116" i="5" s="1"/>
  <c r="F115" i="5"/>
  <c r="G115" i="5" s="1"/>
  <c r="F114" i="5"/>
  <c r="G114" i="5" s="1"/>
  <c r="F113" i="5"/>
  <c r="G113" i="5" s="1"/>
  <c r="F112" i="5"/>
  <c r="G112" i="5" s="1"/>
  <c r="F111" i="5"/>
  <c r="G111" i="5" s="1"/>
  <c r="F110" i="5"/>
  <c r="G110" i="5" s="1"/>
  <c r="F109" i="5"/>
  <c r="G109" i="5" s="1"/>
  <c r="F108" i="5"/>
  <c r="G108" i="5" s="1"/>
  <c r="F107" i="5"/>
  <c r="G107" i="5" s="1"/>
  <c r="F106" i="5"/>
  <c r="G106" i="5" s="1"/>
  <c r="F105" i="5"/>
  <c r="G105" i="5" s="1"/>
  <c r="F104" i="5"/>
  <c r="G104" i="5" s="1"/>
  <c r="F103" i="5"/>
  <c r="G103" i="5" s="1"/>
  <c r="F102" i="5"/>
  <c r="G102" i="5" s="1"/>
  <c r="F101" i="5"/>
  <c r="G101" i="5" s="1"/>
  <c r="F100" i="5"/>
  <c r="G100" i="5" s="1"/>
  <c r="F99" i="5"/>
  <c r="G99" i="5" s="1"/>
  <c r="F98" i="5"/>
  <c r="G98" i="5" s="1"/>
  <c r="F97" i="5"/>
  <c r="G97" i="5" s="1"/>
  <c r="F96" i="5"/>
  <c r="G96" i="5" s="1"/>
  <c r="F95" i="5"/>
  <c r="G95" i="5" s="1"/>
  <c r="F94" i="5"/>
  <c r="G94" i="5" s="1"/>
  <c r="F93" i="5"/>
  <c r="G93" i="5" s="1"/>
  <c r="F92" i="5"/>
  <c r="G92" i="5" s="1"/>
  <c r="F91" i="5"/>
  <c r="G91" i="5" s="1"/>
  <c r="F90" i="5"/>
  <c r="G90" i="5" s="1"/>
  <c r="F89" i="5"/>
  <c r="G89" i="5" s="1"/>
  <c r="F88" i="5"/>
  <c r="G88" i="5" s="1"/>
  <c r="F87" i="5"/>
  <c r="G87" i="5" s="1"/>
  <c r="F86" i="5"/>
  <c r="G86" i="5" s="1"/>
  <c r="F85" i="5"/>
  <c r="G85" i="5" s="1"/>
  <c r="F84" i="5"/>
  <c r="G84" i="5" s="1"/>
  <c r="F83" i="5"/>
  <c r="G83" i="5" s="1"/>
  <c r="F82" i="5"/>
  <c r="G82" i="5" s="1"/>
  <c r="F81" i="5"/>
  <c r="G81" i="5" s="1"/>
  <c r="F80" i="5"/>
  <c r="G80" i="5" s="1"/>
  <c r="F79" i="5"/>
  <c r="G79" i="5" s="1"/>
  <c r="F78" i="5"/>
  <c r="G78" i="5" s="1"/>
  <c r="F77" i="5"/>
  <c r="G77" i="5" s="1"/>
  <c r="F76" i="5"/>
  <c r="G76" i="5" s="1"/>
  <c r="F75" i="5"/>
  <c r="G75" i="5" s="1"/>
  <c r="F74" i="5"/>
  <c r="G74" i="5" s="1"/>
  <c r="F73" i="5"/>
  <c r="G73" i="5" s="1"/>
  <c r="F71" i="5"/>
  <c r="G71" i="5" s="1"/>
  <c r="F70" i="5"/>
  <c r="G70" i="5" s="1"/>
  <c r="F69" i="5"/>
  <c r="G69" i="5" s="1"/>
  <c r="F68" i="5"/>
  <c r="G68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T4" i="2" l="1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U100" i="2" s="1"/>
  <c r="T101" i="2"/>
  <c r="U101" i="2" s="1"/>
  <c r="T102" i="2"/>
  <c r="U102" i="2" s="1"/>
  <c r="T103" i="2"/>
  <c r="U103" i="2" s="1"/>
  <c r="T104" i="2"/>
  <c r="U104" i="2" s="1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U116" i="2" s="1"/>
  <c r="T117" i="2"/>
  <c r="U117" i="2" s="1"/>
  <c r="T118" i="2"/>
  <c r="U118" i="2" s="1"/>
  <c r="T119" i="2"/>
  <c r="U119" i="2" s="1"/>
  <c r="T120" i="2"/>
  <c r="U120" i="2" s="1"/>
  <c r="T121" i="2"/>
  <c r="U121" i="2" s="1"/>
  <c r="T122" i="2"/>
  <c r="U122" i="2" s="1"/>
  <c r="T3" i="2"/>
  <c r="U3" i="2" s="1"/>
  <c r="I4" i="2" l="1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3" i="2"/>
  <c r="J3" i="2" s="1"/>
  <c r="Q5" i="6" l="1"/>
  <c r="R5" i="6" s="1"/>
  <c r="P46" i="3"/>
  <c r="F4" i="3" l="1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3" i="3"/>
  <c r="G3" i="3" s="1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7" i="4"/>
  <c r="AL8" i="4"/>
  <c r="AL9" i="4"/>
  <c r="AL10" i="4"/>
  <c r="AL11" i="4"/>
  <c r="AL5" i="4"/>
  <c r="AL6" i="4"/>
  <c r="AL4" i="4"/>
  <c r="AC55" i="3"/>
  <c r="AD55" i="3" s="1"/>
  <c r="AC56" i="3"/>
  <c r="AD56" i="3" s="1"/>
  <c r="AC57" i="3"/>
  <c r="AD57" i="3" s="1"/>
  <c r="AC58" i="3"/>
  <c r="AD58" i="3" s="1"/>
  <c r="AC59" i="3"/>
  <c r="AD59" i="3" s="1"/>
  <c r="AC60" i="3"/>
  <c r="AD60" i="3" s="1"/>
  <c r="AC61" i="3"/>
  <c r="AD61" i="3" s="1"/>
  <c r="AC62" i="3"/>
  <c r="AD62" i="3" s="1"/>
  <c r="AC63" i="3"/>
  <c r="AD63" i="3" s="1"/>
  <c r="AC64" i="3"/>
  <c r="AD64" i="3" s="1"/>
  <c r="AC65" i="3"/>
  <c r="AD65" i="3" s="1"/>
  <c r="AC66" i="3"/>
  <c r="AD66" i="3" s="1"/>
  <c r="AC67" i="3"/>
  <c r="AD67" i="3" s="1"/>
  <c r="AC68" i="3"/>
  <c r="AD68" i="3" s="1"/>
  <c r="AC69" i="3"/>
  <c r="AD69" i="3" s="1"/>
  <c r="AC70" i="3"/>
  <c r="AD70" i="3" s="1"/>
  <c r="AC71" i="3"/>
  <c r="AD71" i="3" s="1"/>
  <c r="AC72" i="3"/>
  <c r="AD72" i="3" s="1"/>
  <c r="AC73" i="3"/>
  <c r="AD73" i="3" s="1"/>
  <c r="AC74" i="3"/>
  <c r="AD74" i="3" s="1"/>
  <c r="AC75" i="3"/>
  <c r="AD75" i="3" s="1"/>
  <c r="AC76" i="3"/>
  <c r="AD76" i="3" s="1"/>
  <c r="AC77" i="3"/>
  <c r="AD77" i="3" s="1"/>
  <c r="AC78" i="3"/>
  <c r="AD78" i="3" s="1"/>
  <c r="AC79" i="3"/>
  <c r="AD79" i="3" s="1"/>
  <c r="AC80" i="3"/>
  <c r="AD80" i="3" s="1"/>
  <c r="AC81" i="3"/>
  <c r="AD81" i="3" s="1"/>
  <c r="AC82" i="3"/>
  <c r="AD82" i="3" s="1"/>
  <c r="AC83" i="3"/>
  <c r="AD83" i="3" s="1"/>
  <c r="AC84" i="3"/>
  <c r="AD84" i="3" s="1"/>
  <c r="AC85" i="3"/>
  <c r="AD85" i="3" s="1"/>
  <c r="AC86" i="3"/>
  <c r="AD86" i="3" s="1"/>
  <c r="AC87" i="3"/>
  <c r="AD87" i="3" s="1"/>
  <c r="AC88" i="3"/>
  <c r="AD88" i="3" s="1"/>
  <c r="AC89" i="3"/>
  <c r="AD89" i="3" s="1"/>
  <c r="AC90" i="3"/>
  <c r="AD90" i="3" s="1"/>
  <c r="AC91" i="3"/>
  <c r="AD91" i="3" s="1"/>
  <c r="AC92" i="3"/>
  <c r="AD92" i="3" s="1"/>
  <c r="AC93" i="3"/>
  <c r="AD93" i="3" s="1"/>
  <c r="AC94" i="3"/>
  <c r="AD94" i="3" s="1"/>
  <c r="AC95" i="3"/>
  <c r="AD95" i="3" s="1"/>
  <c r="AC96" i="3"/>
  <c r="AD96" i="3" s="1"/>
  <c r="AC97" i="3"/>
  <c r="AD97" i="3" s="1"/>
  <c r="AC98" i="3"/>
  <c r="AD98" i="3" s="1"/>
  <c r="AC99" i="3"/>
  <c r="AD99" i="3" s="1"/>
  <c r="AC100" i="3"/>
  <c r="AD100" i="3" s="1"/>
  <c r="AC101" i="3"/>
  <c r="AD101" i="3" s="1"/>
  <c r="AC102" i="3"/>
  <c r="AD102" i="3" s="1"/>
  <c r="AC103" i="3"/>
  <c r="AD103" i="3" s="1"/>
  <c r="AC104" i="3"/>
  <c r="AD104" i="3" s="1"/>
  <c r="AC105" i="3"/>
  <c r="AD105" i="3" s="1"/>
  <c r="AC106" i="3"/>
  <c r="AD106" i="3" s="1"/>
  <c r="AC107" i="3"/>
  <c r="AD107" i="3" s="1"/>
  <c r="AC108" i="3"/>
  <c r="AD108" i="3" s="1"/>
  <c r="AC109" i="3"/>
  <c r="AD109" i="3" s="1"/>
  <c r="AC110" i="3"/>
  <c r="AD110" i="3" s="1"/>
  <c r="AC111" i="3"/>
  <c r="AD111" i="3" s="1"/>
  <c r="AC112" i="3"/>
  <c r="AD112" i="3" s="1"/>
  <c r="AC113" i="3"/>
  <c r="AD113" i="3" s="1"/>
  <c r="AC114" i="3"/>
  <c r="AD114" i="3" s="1"/>
  <c r="AC115" i="3"/>
  <c r="AD115" i="3" s="1"/>
  <c r="AC116" i="3"/>
  <c r="AD116" i="3" s="1"/>
  <c r="AC117" i="3"/>
  <c r="AD117" i="3" s="1"/>
  <c r="AC118" i="3"/>
  <c r="AD118" i="3" s="1"/>
  <c r="AC119" i="3"/>
  <c r="AD119" i="3" s="1"/>
  <c r="AC120" i="3"/>
  <c r="AD120" i="3" s="1"/>
  <c r="AC121" i="3"/>
  <c r="AD121" i="3" s="1"/>
  <c r="AC122" i="3"/>
  <c r="AD122" i="3" s="1"/>
  <c r="AC45" i="3"/>
  <c r="AD45" i="3" s="1"/>
  <c r="AC46" i="3"/>
  <c r="AD46" i="3" s="1"/>
  <c r="AC47" i="3"/>
  <c r="AD47" i="3" s="1"/>
  <c r="AC48" i="3"/>
  <c r="AD48" i="3" s="1"/>
  <c r="AC49" i="3"/>
  <c r="AD49" i="3" s="1"/>
  <c r="AC50" i="3"/>
  <c r="AD50" i="3" s="1"/>
  <c r="AC51" i="3"/>
  <c r="AD51" i="3" s="1"/>
  <c r="AC52" i="3"/>
  <c r="AD52" i="3" s="1"/>
  <c r="AC53" i="3"/>
  <c r="AD53" i="3" s="1"/>
  <c r="AC54" i="3"/>
  <c r="AD54" i="3" s="1"/>
  <c r="AC26" i="3"/>
  <c r="AD26" i="3" s="1"/>
  <c r="AC27" i="3"/>
  <c r="AD27" i="3" s="1"/>
  <c r="AC28" i="3"/>
  <c r="AD28" i="3" s="1"/>
  <c r="AC29" i="3"/>
  <c r="AD29" i="3" s="1"/>
  <c r="AC30" i="3"/>
  <c r="AD30" i="3" s="1"/>
  <c r="AC31" i="3"/>
  <c r="AD31" i="3" s="1"/>
  <c r="AC32" i="3"/>
  <c r="AD32" i="3" s="1"/>
  <c r="AC33" i="3"/>
  <c r="AD33" i="3" s="1"/>
  <c r="AC34" i="3"/>
  <c r="AD34" i="3" s="1"/>
  <c r="AC35" i="3"/>
  <c r="AD35" i="3" s="1"/>
  <c r="AC36" i="3"/>
  <c r="AD36" i="3" s="1"/>
  <c r="AC37" i="3"/>
  <c r="AD37" i="3" s="1"/>
  <c r="AC38" i="3"/>
  <c r="AD38" i="3" s="1"/>
  <c r="AC39" i="3"/>
  <c r="AD39" i="3" s="1"/>
  <c r="AC40" i="3"/>
  <c r="AD40" i="3" s="1"/>
  <c r="AC41" i="3"/>
  <c r="AD41" i="3" s="1"/>
  <c r="AC42" i="3"/>
  <c r="AD42" i="3" s="1"/>
  <c r="AC43" i="3"/>
  <c r="AD43" i="3" s="1"/>
  <c r="AC44" i="3"/>
  <c r="AD44" i="3" s="1"/>
  <c r="AC22" i="3"/>
  <c r="AD22" i="3" s="1"/>
  <c r="AC23" i="3"/>
  <c r="AD23" i="3" s="1"/>
  <c r="AC24" i="3"/>
  <c r="AD24" i="3" s="1"/>
  <c r="AC25" i="3"/>
  <c r="AD25" i="3" s="1"/>
  <c r="AC8" i="3"/>
  <c r="AD8" i="3" s="1"/>
  <c r="AC9" i="3"/>
  <c r="AD9" i="3" s="1"/>
  <c r="AC10" i="3"/>
  <c r="AD10" i="3" s="1"/>
  <c r="AC11" i="3"/>
  <c r="AD11" i="3" s="1"/>
  <c r="AC12" i="3"/>
  <c r="AD12" i="3" s="1"/>
  <c r="AC13" i="3"/>
  <c r="AD13" i="3" s="1"/>
  <c r="AC14" i="3"/>
  <c r="AD14" i="3" s="1"/>
  <c r="AC15" i="3"/>
  <c r="AD15" i="3" s="1"/>
  <c r="AC16" i="3"/>
  <c r="AD16" i="3" s="1"/>
  <c r="AC17" i="3"/>
  <c r="AD17" i="3" s="1"/>
  <c r="AC18" i="3"/>
  <c r="AD18" i="3" s="1"/>
  <c r="AC19" i="3"/>
  <c r="AD19" i="3" s="1"/>
  <c r="AC20" i="3"/>
  <c r="AD20" i="3" s="1"/>
  <c r="AC21" i="3"/>
  <c r="AD21" i="3" s="1"/>
  <c r="AC6" i="3"/>
  <c r="AD6" i="3" s="1"/>
  <c r="AC7" i="3"/>
  <c r="AD7" i="3" s="1"/>
  <c r="AC5" i="3"/>
  <c r="AD5" i="3" s="1"/>
  <c r="AC3" i="3"/>
  <c r="AD3" i="3" s="1"/>
  <c r="AC4" i="3"/>
  <c r="AD4" i="3" s="1"/>
  <c r="AU35" i="4" l="1"/>
  <c r="AV35" i="4" s="1"/>
  <c r="Q122" i="6" l="1"/>
  <c r="R122" i="6" s="1"/>
  <c r="J122" i="6"/>
  <c r="K122" i="6" s="1"/>
  <c r="Q121" i="6"/>
  <c r="R121" i="6" s="1"/>
  <c r="J121" i="6"/>
  <c r="K121" i="6" s="1"/>
  <c r="Q120" i="6"/>
  <c r="R120" i="6" s="1"/>
  <c r="J120" i="6"/>
  <c r="K120" i="6" s="1"/>
  <c r="Q119" i="6"/>
  <c r="R119" i="6" s="1"/>
  <c r="J119" i="6"/>
  <c r="K119" i="6" s="1"/>
  <c r="Q118" i="6"/>
  <c r="R118" i="6" s="1"/>
  <c r="J118" i="6"/>
  <c r="K118" i="6" s="1"/>
  <c r="Q117" i="6"/>
  <c r="R117" i="6" s="1"/>
  <c r="J117" i="6"/>
  <c r="K117" i="6" s="1"/>
  <c r="Q116" i="6"/>
  <c r="R116" i="6" s="1"/>
  <c r="J116" i="6"/>
  <c r="K116" i="6" s="1"/>
  <c r="Q115" i="6"/>
  <c r="R115" i="6" s="1"/>
  <c r="J115" i="6"/>
  <c r="K115" i="6" s="1"/>
  <c r="Q114" i="6"/>
  <c r="R114" i="6" s="1"/>
  <c r="J114" i="6"/>
  <c r="K114" i="6" s="1"/>
  <c r="Q113" i="6"/>
  <c r="R113" i="6" s="1"/>
  <c r="J113" i="6"/>
  <c r="K113" i="6" s="1"/>
  <c r="Q112" i="6"/>
  <c r="R112" i="6" s="1"/>
  <c r="J112" i="6"/>
  <c r="K112" i="6" s="1"/>
  <c r="Q111" i="6"/>
  <c r="R111" i="6" s="1"/>
  <c r="J111" i="6"/>
  <c r="K111" i="6" s="1"/>
  <c r="Q110" i="6"/>
  <c r="R110" i="6" s="1"/>
  <c r="J110" i="6"/>
  <c r="K110" i="6" s="1"/>
  <c r="Q109" i="6"/>
  <c r="R109" i="6" s="1"/>
  <c r="J109" i="6"/>
  <c r="K109" i="6" s="1"/>
  <c r="Q108" i="6"/>
  <c r="R108" i="6" s="1"/>
  <c r="J108" i="6"/>
  <c r="K108" i="6" s="1"/>
  <c r="Q107" i="6"/>
  <c r="R107" i="6" s="1"/>
  <c r="J107" i="6"/>
  <c r="K107" i="6" s="1"/>
  <c r="Q106" i="6"/>
  <c r="R106" i="6" s="1"/>
  <c r="J106" i="6"/>
  <c r="K106" i="6" s="1"/>
  <c r="Q105" i="6"/>
  <c r="R105" i="6" s="1"/>
  <c r="J105" i="6"/>
  <c r="K105" i="6" s="1"/>
  <c r="Q104" i="6"/>
  <c r="R104" i="6" s="1"/>
  <c r="J104" i="6"/>
  <c r="K104" i="6" s="1"/>
  <c r="Q103" i="6"/>
  <c r="R103" i="6" s="1"/>
  <c r="J103" i="6"/>
  <c r="K103" i="6" s="1"/>
  <c r="Q102" i="6"/>
  <c r="R102" i="6" s="1"/>
  <c r="J102" i="6"/>
  <c r="K102" i="6" s="1"/>
  <c r="Q101" i="6"/>
  <c r="R101" i="6" s="1"/>
  <c r="J101" i="6"/>
  <c r="K101" i="6" s="1"/>
  <c r="Q100" i="6"/>
  <c r="R100" i="6" s="1"/>
  <c r="J100" i="6"/>
  <c r="K100" i="6" s="1"/>
  <c r="Q99" i="6"/>
  <c r="R99" i="6" s="1"/>
  <c r="J99" i="6"/>
  <c r="K99" i="6" s="1"/>
  <c r="Q98" i="6"/>
  <c r="R98" i="6" s="1"/>
  <c r="J98" i="6"/>
  <c r="K98" i="6" s="1"/>
  <c r="Q97" i="6"/>
  <c r="R97" i="6" s="1"/>
  <c r="J97" i="6"/>
  <c r="K97" i="6" s="1"/>
  <c r="Q95" i="6"/>
  <c r="R95" i="6" s="1"/>
  <c r="J95" i="6"/>
  <c r="K95" i="6" s="1"/>
  <c r="Q94" i="6"/>
  <c r="R94" i="6" s="1"/>
  <c r="J94" i="6"/>
  <c r="K94" i="6" s="1"/>
  <c r="Q93" i="6"/>
  <c r="R93" i="6" s="1"/>
  <c r="J93" i="6"/>
  <c r="K93" i="6" s="1"/>
  <c r="Q92" i="6"/>
  <c r="R92" i="6" s="1"/>
  <c r="J92" i="6"/>
  <c r="K92" i="6" s="1"/>
  <c r="Q91" i="6"/>
  <c r="R91" i="6" s="1"/>
  <c r="J91" i="6"/>
  <c r="K91" i="6" s="1"/>
  <c r="Q90" i="6"/>
  <c r="R90" i="6" s="1"/>
  <c r="J90" i="6"/>
  <c r="K90" i="6" s="1"/>
  <c r="Q89" i="6"/>
  <c r="R89" i="6" s="1"/>
  <c r="J89" i="6"/>
  <c r="K89" i="6" s="1"/>
  <c r="Q88" i="6"/>
  <c r="R88" i="6" s="1"/>
  <c r="J88" i="6"/>
  <c r="K88" i="6" s="1"/>
  <c r="Q87" i="6"/>
  <c r="R87" i="6" s="1"/>
  <c r="J87" i="6"/>
  <c r="K87" i="6" s="1"/>
  <c r="Q86" i="6"/>
  <c r="R86" i="6" s="1"/>
  <c r="J86" i="6"/>
  <c r="K86" i="6" s="1"/>
  <c r="Q85" i="6"/>
  <c r="R85" i="6" s="1"/>
  <c r="J85" i="6"/>
  <c r="K85" i="6" s="1"/>
  <c r="Q84" i="6"/>
  <c r="R84" i="6" s="1"/>
  <c r="J84" i="6"/>
  <c r="K84" i="6" s="1"/>
  <c r="Q83" i="6"/>
  <c r="R83" i="6" s="1"/>
  <c r="J83" i="6"/>
  <c r="K83" i="6" s="1"/>
  <c r="Q82" i="6"/>
  <c r="R82" i="6" s="1"/>
  <c r="J82" i="6"/>
  <c r="K82" i="6" s="1"/>
  <c r="Q81" i="6"/>
  <c r="R81" i="6" s="1"/>
  <c r="J81" i="6"/>
  <c r="K81" i="6" s="1"/>
  <c r="Q80" i="6"/>
  <c r="R80" i="6" s="1"/>
  <c r="J80" i="6"/>
  <c r="K80" i="6" s="1"/>
  <c r="Q79" i="6"/>
  <c r="R79" i="6" s="1"/>
  <c r="J79" i="6"/>
  <c r="K79" i="6" s="1"/>
  <c r="Q78" i="6"/>
  <c r="R78" i="6" s="1"/>
  <c r="J78" i="6"/>
  <c r="K78" i="6" s="1"/>
  <c r="Q77" i="6"/>
  <c r="R77" i="6" s="1"/>
  <c r="J77" i="6"/>
  <c r="K77" i="6" s="1"/>
  <c r="Q76" i="6"/>
  <c r="R76" i="6" s="1"/>
  <c r="J76" i="6"/>
  <c r="K76" i="6" s="1"/>
  <c r="Q75" i="6"/>
  <c r="R75" i="6" s="1"/>
  <c r="J75" i="6"/>
  <c r="K75" i="6" s="1"/>
  <c r="Q74" i="6"/>
  <c r="R74" i="6" s="1"/>
  <c r="J74" i="6"/>
  <c r="K74" i="6" s="1"/>
  <c r="Q73" i="6"/>
  <c r="R73" i="6" s="1"/>
  <c r="J73" i="6"/>
  <c r="K73" i="6" s="1"/>
  <c r="Q71" i="6"/>
  <c r="R71" i="6" s="1"/>
  <c r="J71" i="6"/>
  <c r="K71" i="6" s="1"/>
  <c r="Q70" i="6"/>
  <c r="R70" i="6" s="1"/>
  <c r="J70" i="6"/>
  <c r="K70" i="6" s="1"/>
  <c r="Q69" i="6"/>
  <c r="R69" i="6" s="1"/>
  <c r="J69" i="6"/>
  <c r="K69" i="6" s="1"/>
  <c r="Q68" i="6"/>
  <c r="R68" i="6" s="1"/>
  <c r="J68" i="6"/>
  <c r="K68" i="6" s="1"/>
  <c r="Q67" i="6"/>
  <c r="R67" i="6" s="1"/>
  <c r="J67" i="6"/>
  <c r="K67" i="6" s="1"/>
  <c r="Q66" i="6"/>
  <c r="R66" i="6" s="1"/>
  <c r="J66" i="6"/>
  <c r="K66" i="6" s="1"/>
  <c r="Q65" i="6"/>
  <c r="R65" i="6" s="1"/>
  <c r="J65" i="6"/>
  <c r="K65" i="6" s="1"/>
  <c r="Q64" i="6"/>
  <c r="R64" i="6" s="1"/>
  <c r="J64" i="6"/>
  <c r="K64" i="6" s="1"/>
  <c r="Q63" i="6"/>
  <c r="R63" i="6" s="1"/>
  <c r="J63" i="6"/>
  <c r="K63" i="6" s="1"/>
  <c r="Q62" i="6"/>
  <c r="R62" i="6" s="1"/>
  <c r="J62" i="6"/>
  <c r="K62" i="6" s="1"/>
  <c r="Q61" i="6"/>
  <c r="R61" i="6" s="1"/>
  <c r="J61" i="6"/>
  <c r="K61" i="6" s="1"/>
  <c r="Q60" i="6"/>
  <c r="R60" i="6" s="1"/>
  <c r="J60" i="6"/>
  <c r="K60" i="6" s="1"/>
  <c r="Q59" i="6"/>
  <c r="R59" i="6" s="1"/>
  <c r="J59" i="6"/>
  <c r="K59" i="6" s="1"/>
  <c r="Q58" i="6"/>
  <c r="R58" i="6" s="1"/>
  <c r="J58" i="6"/>
  <c r="K58" i="6" s="1"/>
  <c r="Q57" i="6"/>
  <c r="R57" i="6" s="1"/>
  <c r="J57" i="6"/>
  <c r="K57" i="6" s="1"/>
  <c r="Q56" i="6"/>
  <c r="R56" i="6" s="1"/>
  <c r="J56" i="6"/>
  <c r="K56" i="6" s="1"/>
  <c r="Q55" i="6"/>
  <c r="R55" i="6" s="1"/>
  <c r="J55" i="6"/>
  <c r="K55" i="6" s="1"/>
  <c r="Q54" i="6"/>
  <c r="R54" i="6" s="1"/>
  <c r="J54" i="6"/>
  <c r="K54" i="6" s="1"/>
  <c r="Q53" i="6"/>
  <c r="R53" i="6" s="1"/>
  <c r="J53" i="6"/>
  <c r="K53" i="6" s="1"/>
  <c r="Q52" i="6"/>
  <c r="R52" i="6" s="1"/>
  <c r="J52" i="6"/>
  <c r="K52" i="6" s="1"/>
  <c r="Q51" i="6"/>
  <c r="R51" i="6" s="1"/>
  <c r="J51" i="6"/>
  <c r="K51" i="6" s="1"/>
  <c r="Q50" i="6"/>
  <c r="R50" i="6" s="1"/>
  <c r="J50" i="6"/>
  <c r="K50" i="6" s="1"/>
  <c r="Q49" i="6"/>
  <c r="R49" i="6" s="1"/>
  <c r="J49" i="6"/>
  <c r="K49" i="6" s="1"/>
  <c r="Q48" i="6"/>
  <c r="R48" i="6" s="1"/>
  <c r="J48" i="6"/>
  <c r="K48" i="6" s="1"/>
  <c r="Q47" i="6"/>
  <c r="R47" i="6" s="1"/>
  <c r="J47" i="6"/>
  <c r="K47" i="6" s="1"/>
  <c r="Q46" i="6"/>
  <c r="R46" i="6" s="1"/>
  <c r="J46" i="6"/>
  <c r="K46" i="6" s="1"/>
  <c r="Q45" i="6"/>
  <c r="R45" i="6" s="1"/>
  <c r="J45" i="6"/>
  <c r="K45" i="6" s="1"/>
  <c r="Q44" i="6"/>
  <c r="R44" i="6" s="1"/>
  <c r="J44" i="6"/>
  <c r="K44" i="6" s="1"/>
  <c r="Q43" i="6"/>
  <c r="R43" i="6" s="1"/>
  <c r="J43" i="6"/>
  <c r="K43" i="6" s="1"/>
  <c r="Q42" i="6"/>
  <c r="R42" i="6" s="1"/>
  <c r="J42" i="6"/>
  <c r="K42" i="6" s="1"/>
  <c r="Q41" i="6"/>
  <c r="R41" i="6" s="1"/>
  <c r="J41" i="6"/>
  <c r="K41" i="6" s="1"/>
  <c r="Q40" i="6"/>
  <c r="R40" i="6" s="1"/>
  <c r="J40" i="6"/>
  <c r="K40" i="6" s="1"/>
  <c r="Q39" i="6"/>
  <c r="R39" i="6" s="1"/>
  <c r="J39" i="6"/>
  <c r="K39" i="6" s="1"/>
  <c r="Q38" i="6"/>
  <c r="R38" i="6" s="1"/>
  <c r="J38" i="6"/>
  <c r="K38" i="6" s="1"/>
  <c r="Q37" i="6"/>
  <c r="R37" i="6" s="1"/>
  <c r="J37" i="6"/>
  <c r="K37" i="6" s="1"/>
  <c r="Q36" i="6"/>
  <c r="R36" i="6" s="1"/>
  <c r="J36" i="6"/>
  <c r="K36" i="6" s="1"/>
  <c r="Q35" i="6"/>
  <c r="R35" i="6" s="1"/>
  <c r="J35" i="6"/>
  <c r="K35" i="6" s="1"/>
  <c r="Q34" i="6"/>
  <c r="R34" i="6" s="1"/>
  <c r="J34" i="6"/>
  <c r="K34" i="6" s="1"/>
  <c r="Q33" i="6"/>
  <c r="R33" i="6" s="1"/>
  <c r="J33" i="6"/>
  <c r="K33" i="6" s="1"/>
  <c r="Q32" i="6"/>
  <c r="R32" i="6" s="1"/>
  <c r="J32" i="6"/>
  <c r="K32" i="6" s="1"/>
  <c r="Q31" i="6"/>
  <c r="R31" i="6" s="1"/>
  <c r="J31" i="6"/>
  <c r="K31" i="6" s="1"/>
  <c r="Q30" i="6"/>
  <c r="R30" i="6" s="1"/>
  <c r="J30" i="6"/>
  <c r="K30" i="6" s="1"/>
  <c r="Q29" i="6"/>
  <c r="R29" i="6" s="1"/>
  <c r="J29" i="6"/>
  <c r="K29" i="6" s="1"/>
  <c r="Q28" i="6"/>
  <c r="R28" i="6" s="1"/>
  <c r="J28" i="6"/>
  <c r="K28" i="6" s="1"/>
  <c r="Q27" i="6"/>
  <c r="R27" i="6" s="1"/>
  <c r="J27" i="6"/>
  <c r="K27" i="6" s="1"/>
  <c r="Q26" i="6"/>
  <c r="R26" i="6" s="1"/>
  <c r="J26" i="6"/>
  <c r="K26" i="6" s="1"/>
  <c r="Q25" i="6"/>
  <c r="R25" i="6" s="1"/>
  <c r="J25" i="6"/>
  <c r="K25" i="6" s="1"/>
  <c r="Q24" i="6"/>
  <c r="R24" i="6" s="1"/>
  <c r="J24" i="6"/>
  <c r="K24" i="6" s="1"/>
  <c r="Q23" i="6"/>
  <c r="R23" i="6" s="1"/>
  <c r="J23" i="6"/>
  <c r="K23" i="6" s="1"/>
  <c r="Q22" i="6"/>
  <c r="R22" i="6" s="1"/>
  <c r="J22" i="6"/>
  <c r="K22" i="6" s="1"/>
  <c r="Q21" i="6"/>
  <c r="R21" i="6" s="1"/>
  <c r="J21" i="6"/>
  <c r="K21" i="6" s="1"/>
  <c r="Q20" i="6"/>
  <c r="R20" i="6" s="1"/>
  <c r="J20" i="6"/>
  <c r="K20" i="6" s="1"/>
  <c r="Q19" i="6"/>
  <c r="R19" i="6" s="1"/>
  <c r="J19" i="6"/>
  <c r="K19" i="6" s="1"/>
  <c r="Q18" i="6"/>
  <c r="R18" i="6" s="1"/>
  <c r="J18" i="6"/>
  <c r="K18" i="6" s="1"/>
  <c r="Q17" i="6"/>
  <c r="R17" i="6" s="1"/>
  <c r="J17" i="6"/>
  <c r="K17" i="6" s="1"/>
  <c r="Q16" i="6"/>
  <c r="R16" i="6" s="1"/>
  <c r="J16" i="6"/>
  <c r="K16" i="6" s="1"/>
  <c r="Q15" i="6"/>
  <c r="R15" i="6" s="1"/>
  <c r="J15" i="6"/>
  <c r="K15" i="6" s="1"/>
  <c r="Q14" i="6"/>
  <c r="R14" i="6" s="1"/>
  <c r="J14" i="6"/>
  <c r="K14" i="6" s="1"/>
  <c r="Q13" i="6"/>
  <c r="R13" i="6" s="1"/>
  <c r="J13" i="6"/>
  <c r="K13" i="6" s="1"/>
  <c r="Q12" i="6"/>
  <c r="R12" i="6" s="1"/>
  <c r="J12" i="6"/>
  <c r="K12" i="6" s="1"/>
  <c r="Q11" i="6"/>
  <c r="R11" i="6" s="1"/>
  <c r="J11" i="6"/>
  <c r="K11" i="6" s="1"/>
  <c r="Q10" i="6"/>
  <c r="R10" i="6" s="1"/>
  <c r="J10" i="6"/>
  <c r="K10" i="6" s="1"/>
  <c r="Q9" i="6"/>
  <c r="R9" i="6" s="1"/>
  <c r="J9" i="6"/>
  <c r="K9" i="6" s="1"/>
  <c r="Q8" i="6"/>
  <c r="R8" i="6" s="1"/>
  <c r="J8" i="6"/>
  <c r="K8" i="6" s="1"/>
  <c r="Q7" i="6"/>
  <c r="R7" i="6" s="1"/>
  <c r="J7" i="6"/>
  <c r="K7" i="6" s="1"/>
  <c r="Q6" i="6"/>
  <c r="R6" i="6" s="1"/>
  <c r="J6" i="6"/>
  <c r="K6" i="6" s="1"/>
  <c r="J5" i="6"/>
  <c r="K5" i="6" s="1"/>
  <c r="Q4" i="6"/>
  <c r="R4" i="6" s="1"/>
  <c r="J4" i="6"/>
  <c r="K4" i="6" s="1"/>
  <c r="Q3" i="6"/>
  <c r="R3" i="6" s="1"/>
  <c r="J3" i="6"/>
  <c r="K3" i="6" s="1"/>
  <c r="AU123" i="4" l="1"/>
  <c r="AQ123" i="4"/>
  <c r="AV123" i="4" s="1"/>
  <c r="AU122" i="4"/>
  <c r="AQ122" i="4"/>
  <c r="AU121" i="4"/>
  <c r="AQ121" i="4"/>
  <c r="AV121" i="4" s="1"/>
  <c r="AU120" i="4"/>
  <c r="AQ120" i="4"/>
  <c r="AU119" i="4"/>
  <c r="AQ119" i="4"/>
  <c r="AV119" i="4" s="1"/>
  <c r="AU118" i="4"/>
  <c r="AQ118" i="4"/>
  <c r="AU117" i="4"/>
  <c r="AQ117" i="4"/>
  <c r="AV117" i="4" s="1"/>
  <c r="AU116" i="4"/>
  <c r="AQ116" i="4"/>
  <c r="AU115" i="4"/>
  <c r="AQ115" i="4"/>
  <c r="AV115" i="4" s="1"/>
  <c r="AU114" i="4"/>
  <c r="AQ114" i="4"/>
  <c r="AU113" i="4"/>
  <c r="AQ113" i="4"/>
  <c r="AV113" i="4" s="1"/>
  <c r="AU112" i="4"/>
  <c r="AQ112" i="4"/>
  <c r="AU111" i="4"/>
  <c r="AQ111" i="4"/>
  <c r="AV111" i="4" s="1"/>
  <c r="AU110" i="4"/>
  <c r="AQ110" i="4"/>
  <c r="AU109" i="4"/>
  <c r="AQ109" i="4"/>
  <c r="AV109" i="4" s="1"/>
  <c r="AU108" i="4"/>
  <c r="AQ108" i="4"/>
  <c r="AU107" i="4"/>
  <c r="AQ107" i="4"/>
  <c r="AV107" i="4" s="1"/>
  <c r="AU106" i="4"/>
  <c r="AQ106" i="4"/>
  <c r="AU105" i="4"/>
  <c r="AQ105" i="4"/>
  <c r="AV105" i="4" s="1"/>
  <c r="AU104" i="4"/>
  <c r="AQ104" i="4"/>
  <c r="AU103" i="4"/>
  <c r="AQ103" i="4"/>
  <c r="AV103" i="4" s="1"/>
  <c r="AU102" i="4"/>
  <c r="AQ102" i="4"/>
  <c r="AU101" i="4"/>
  <c r="AQ101" i="4"/>
  <c r="AV101" i="4" s="1"/>
  <c r="AU100" i="4"/>
  <c r="AQ100" i="4"/>
  <c r="AU99" i="4"/>
  <c r="AQ99" i="4"/>
  <c r="AV99" i="4" s="1"/>
  <c r="AU98" i="4"/>
  <c r="AQ98" i="4"/>
  <c r="AU97" i="4"/>
  <c r="AQ97" i="4"/>
  <c r="AV97" i="4" s="1"/>
  <c r="AU96" i="4"/>
  <c r="AQ96" i="4"/>
  <c r="AU95" i="4"/>
  <c r="AQ95" i="4"/>
  <c r="AV95" i="4" s="1"/>
  <c r="AU94" i="4"/>
  <c r="AQ94" i="4"/>
  <c r="AU93" i="4"/>
  <c r="AQ93" i="4"/>
  <c r="AV93" i="4" s="1"/>
  <c r="AU92" i="4"/>
  <c r="AQ92" i="4"/>
  <c r="AU91" i="4"/>
  <c r="AQ91" i="4"/>
  <c r="AV91" i="4" s="1"/>
  <c r="AU90" i="4"/>
  <c r="AQ90" i="4"/>
  <c r="AU89" i="4"/>
  <c r="AQ89" i="4"/>
  <c r="AV89" i="4" s="1"/>
  <c r="AU88" i="4"/>
  <c r="AQ88" i="4"/>
  <c r="AU87" i="4"/>
  <c r="AQ87" i="4"/>
  <c r="AV87" i="4" s="1"/>
  <c r="AU86" i="4"/>
  <c r="AQ86" i="4"/>
  <c r="AU85" i="4"/>
  <c r="AQ85" i="4"/>
  <c r="AV85" i="4" s="1"/>
  <c r="AU84" i="4"/>
  <c r="AQ84" i="4"/>
  <c r="AU83" i="4"/>
  <c r="AQ83" i="4"/>
  <c r="AV83" i="4" s="1"/>
  <c r="AU82" i="4"/>
  <c r="AQ82" i="4"/>
  <c r="AU81" i="4"/>
  <c r="AQ81" i="4"/>
  <c r="AV81" i="4" s="1"/>
  <c r="AU80" i="4"/>
  <c r="AQ80" i="4"/>
  <c r="AU79" i="4"/>
  <c r="AQ79" i="4"/>
  <c r="AV79" i="4" s="1"/>
  <c r="AU78" i="4"/>
  <c r="AQ78" i="4"/>
  <c r="AU77" i="4"/>
  <c r="AQ77" i="4"/>
  <c r="AV77" i="4" s="1"/>
  <c r="AU76" i="4"/>
  <c r="AQ76" i="4"/>
  <c r="AU75" i="4"/>
  <c r="AQ75" i="4"/>
  <c r="AV75" i="4" s="1"/>
  <c r="AU74" i="4"/>
  <c r="AQ74" i="4"/>
  <c r="AU72" i="4"/>
  <c r="AQ72" i="4"/>
  <c r="AV72" i="4" s="1"/>
  <c r="AU71" i="4"/>
  <c r="AQ71" i="4"/>
  <c r="AU70" i="4"/>
  <c r="AQ70" i="4"/>
  <c r="AV70" i="4" s="1"/>
  <c r="AU69" i="4"/>
  <c r="AQ69" i="4"/>
  <c r="AU68" i="4"/>
  <c r="AQ68" i="4"/>
  <c r="AV68" i="4" s="1"/>
  <c r="AU67" i="4"/>
  <c r="AQ67" i="4"/>
  <c r="AU66" i="4"/>
  <c r="AQ66" i="4"/>
  <c r="AV66" i="4" s="1"/>
  <c r="AU65" i="4"/>
  <c r="AQ65" i="4"/>
  <c r="AU64" i="4"/>
  <c r="AQ64" i="4"/>
  <c r="AV64" i="4" s="1"/>
  <c r="AU63" i="4"/>
  <c r="AQ63" i="4"/>
  <c r="AU62" i="4"/>
  <c r="AQ62" i="4"/>
  <c r="AV62" i="4" s="1"/>
  <c r="AU61" i="4"/>
  <c r="AQ61" i="4"/>
  <c r="AU60" i="4"/>
  <c r="AQ60" i="4"/>
  <c r="AV60" i="4" s="1"/>
  <c r="AU59" i="4"/>
  <c r="AQ59" i="4"/>
  <c r="AU58" i="4"/>
  <c r="AQ58" i="4"/>
  <c r="AV58" i="4" s="1"/>
  <c r="AU57" i="4"/>
  <c r="AQ57" i="4"/>
  <c r="AU56" i="4"/>
  <c r="AQ56" i="4"/>
  <c r="AV56" i="4" s="1"/>
  <c r="AU55" i="4"/>
  <c r="AQ55" i="4"/>
  <c r="AU54" i="4"/>
  <c r="AQ54" i="4"/>
  <c r="AV54" i="4" s="1"/>
  <c r="AU53" i="4"/>
  <c r="AQ53" i="4"/>
  <c r="AU52" i="4"/>
  <c r="AQ52" i="4"/>
  <c r="AV52" i="4" s="1"/>
  <c r="AU51" i="4"/>
  <c r="AQ51" i="4"/>
  <c r="AU50" i="4"/>
  <c r="AQ50" i="4"/>
  <c r="AV50" i="4" s="1"/>
  <c r="AU49" i="4"/>
  <c r="AQ49" i="4"/>
  <c r="AU48" i="4"/>
  <c r="AQ48" i="4"/>
  <c r="AV48" i="4" s="1"/>
  <c r="AU47" i="4"/>
  <c r="AQ47" i="4"/>
  <c r="AU46" i="4"/>
  <c r="AQ46" i="4"/>
  <c r="AV46" i="4" s="1"/>
  <c r="AU45" i="4"/>
  <c r="AQ45" i="4"/>
  <c r="AU44" i="4"/>
  <c r="AQ44" i="4"/>
  <c r="AV44" i="4" s="1"/>
  <c r="AU43" i="4"/>
  <c r="AQ43" i="4"/>
  <c r="AU42" i="4"/>
  <c r="AQ42" i="4"/>
  <c r="AV42" i="4" s="1"/>
  <c r="AU41" i="4"/>
  <c r="AQ41" i="4"/>
  <c r="AU40" i="4"/>
  <c r="AQ40" i="4"/>
  <c r="AV40" i="4" s="1"/>
  <c r="AU39" i="4"/>
  <c r="AQ39" i="4"/>
  <c r="AU38" i="4"/>
  <c r="AQ38" i="4"/>
  <c r="AV38" i="4" s="1"/>
  <c r="AU37" i="4"/>
  <c r="AQ37" i="4"/>
  <c r="AU36" i="4"/>
  <c r="AQ36" i="4"/>
  <c r="AV36" i="4" s="1"/>
  <c r="AU34" i="4"/>
  <c r="AQ34" i="4"/>
  <c r="AU33" i="4"/>
  <c r="AQ33" i="4"/>
  <c r="AV33" i="4" s="1"/>
  <c r="AU32" i="4"/>
  <c r="AQ32" i="4"/>
  <c r="AU31" i="4"/>
  <c r="AQ31" i="4"/>
  <c r="AV31" i="4" s="1"/>
  <c r="AU30" i="4"/>
  <c r="AQ30" i="4"/>
  <c r="AU29" i="4"/>
  <c r="AQ29" i="4"/>
  <c r="AV29" i="4" s="1"/>
  <c r="AU28" i="4"/>
  <c r="AQ28" i="4"/>
  <c r="AU27" i="4"/>
  <c r="AQ27" i="4"/>
  <c r="AV27" i="4" s="1"/>
  <c r="AU26" i="4"/>
  <c r="AQ26" i="4"/>
  <c r="AU25" i="4"/>
  <c r="AQ25" i="4"/>
  <c r="AV25" i="4" s="1"/>
  <c r="AU24" i="4"/>
  <c r="AQ24" i="4"/>
  <c r="AU23" i="4"/>
  <c r="AQ23" i="4"/>
  <c r="AV23" i="4" s="1"/>
  <c r="AU22" i="4"/>
  <c r="AQ22" i="4"/>
  <c r="AU21" i="4"/>
  <c r="AQ21" i="4"/>
  <c r="AV21" i="4" s="1"/>
  <c r="AU20" i="4"/>
  <c r="AQ20" i="4"/>
  <c r="AU19" i="4"/>
  <c r="AQ19" i="4"/>
  <c r="AV19" i="4" s="1"/>
  <c r="AU18" i="4"/>
  <c r="AQ18" i="4"/>
  <c r="AU17" i="4"/>
  <c r="AQ17" i="4"/>
  <c r="AV17" i="4" s="1"/>
  <c r="AU16" i="4"/>
  <c r="AQ16" i="4"/>
  <c r="AU15" i="4"/>
  <c r="AQ15" i="4"/>
  <c r="AV15" i="4" s="1"/>
  <c r="AU14" i="4"/>
  <c r="AQ14" i="4"/>
  <c r="AU13" i="4"/>
  <c r="AQ13" i="4"/>
  <c r="AV13" i="4" s="1"/>
  <c r="AU12" i="4"/>
  <c r="AQ12" i="4"/>
  <c r="AU11" i="4"/>
  <c r="AQ11" i="4"/>
  <c r="AV11" i="4" s="1"/>
  <c r="AU10" i="4"/>
  <c r="AQ10" i="4"/>
  <c r="AU9" i="4"/>
  <c r="AQ9" i="4"/>
  <c r="AV9" i="4" s="1"/>
  <c r="AU8" i="4"/>
  <c r="AQ8" i="4"/>
  <c r="AU7" i="4"/>
  <c r="AQ7" i="4"/>
  <c r="AV7" i="4" s="1"/>
  <c r="AU6" i="4"/>
  <c r="AQ6" i="4"/>
  <c r="AU5" i="4"/>
  <c r="AQ5" i="4"/>
  <c r="AV5" i="4" s="1"/>
  <c r="AU4" i="4"/>
  <c r="AQ4" i="4"/>
  <c r="AV4" i="4" l="1"/>
  <c r="AV6" i="4"/>
  <c r="AV8" i="4"/>
  <c r="AV10" i="4"/>
  <c r="AV12" i="4"/>
  <c r="AV14" i="4"/>
  <c r="AV16" i="4"/>
  <c r="AV18" i="4"/>
  <c r="AV20" i="4"/>
  <c r="AV22" i="4"/>
  <c r="AV24" i="4"/>
  <c r="AV28" i="4"/>
  <c r="AV30" i="4"/>
  <c r="AV32" i="4"/>
  <c r="AV34" i="4"/>
  <c r="AV37" i="4"/>
  <c r="AV39" i="4"/>
  <c r="AV41" i="4"/>
  <c r="AV43" i="4"/>
  <c r="AV45" i="4"/>
  <c r="AV47" i="4"/>
  <c r="AV49" i="4"/>
  <c r="AV51" i="4"/>
  <c r="AV53" i="4"/>
  <c r="AV55" i="4"/>
  <c r="AV57" i="4"/>
  <c r="AV59" i="4"/>
  <c r="AV61" i="4"/>
  <c r="AV63" i="4"/>
  <c r="AV65" i="4"/>
  <c r="AV67" i="4"/>
  <c r="AV69" i="4"/>
  <c r="AV71" i="4"/>
  <c r="AV74" i="4"/>
  <c r="AV76" i="4"/>
  <c r="AV78" i="4"/>
  <c r="AV80" i="4"/>
  <c r="AV82" i="4"/>
  <c r="AV84" i="4"/>
  <c r="AV86" i="4"/>
  <c r="AV88" i="4"/>
  <c r="AV90" i="4"/>
  <c r="AV92" i="4"/>
  <c r="AV94" i="4"/>
  <c r="AV96" i="4"/>
  <c r="AV98" i="4"/>
  <c r="AV100" i="4"/>
  <c r="AV102" i="4"/>
  <c r="AV104" i="4"/>
  <c r="AV106" i="4"/>
  <c r="AV108" i="4"/>
  <c r="AV110" i="4"/>
  <c r="AV112" i="4"/>
  <c r="AV114" i="4"/>
  <c r="AV116" i="4"/>
  <c r="AV118" i="4"/>
  <c r="AV120" i="4"/>
  <c r="AV122" i="4"/>
  <c r="AV26" i="4"/>
</calcChain>
</file>

<file path=xl/sharedStrings.xml><?xml version="1.0" encoding="utf-8"?>
<sst xmlns="http://schemas.openxmlformats.org/spreadsheetml/2006/main" count="3145" uniqueCount="434">
  <si>
    <t>projID</t>
  </si>
  <si>
    <t>ActualEffort</t>
  </si>
  <si>
    <t>TeamSize</t>
  </si>
  <si>
    <t>mechanismForHoursCalculation</t>
  </si>
  <si>
    <t>2/1/2018</t>
  </si>
  <si>
    <t>?</t>
  </si>
  <si>
    <t>Methodology</t>
  </si>
  <si>
    <t>utransferEffect</t>
  </si>
  <si>
    <t>Reengineering</t>
  </si>
  <si>
    <t>Operatin system + web server</t>
  </si>
  <si>
    <t>scrum-Backlog</t>
  </si>
  <si>
    <t>SDK &amp; Devices</t>
  </si>
  <si>
    <t>ms ado</t>
  </si>
  <si>
    <t>user control</t>
  </si>
  <si>
    <t>webbase(webform)</t>
  </si>
  <si>
    <t>odoo standrd</t>
  </si>
  <si>
    <t>odoo standard</t>
  </si>
  <si>
    <t>odoo standad</t>
  </si>
  <si>
    <t>VB.6 to VB .net</t>
  </si>
  <si>
    <t>.net</t>
  </si>
  <si>
    <t>Database engine</t>
  </si>
  <si>
    <t>New version of ERP</t>
  </si>
  <si>
    <t>Check processing</t>
  </si>
  <si>
    <t>Oracle version</t>
  </si>
  <si>
    <t>Web server</t>
  </si>
  <si>
    <t>ISO9001</t>
  </si>
  <si>
    <t>pmp project character</t>
  </si>
  <si>
    <t>SRS documentation</t>
  </si>
  <si>
    <t>UML</t>
  </si>
  <si>
    <t>MVC</t>
  </si>
  <si>
    <t>unit and pilot testing</t>
  </si>
  <si>
    <t>pmp best practices</t>
  </si>
  <si>
    <t>FoxPro to Oracle</t>
  </si>
  <si>
    <t>standard code</t>
  </si>
  <si>
    <t>From windows to unixware 7</t>
  </si>
  <si>
    <t>Requirment Stability</t>
  </si>
  <si>
    <t>+30</t>
  </si>
  <si>
    <t>+10</t>
  </si>
  <si>
    <t>-90</t>
  </si>
  <si>
    <t>0</t>
  </si>
  <si>
    <t>-50</t>
  </si>
  <si>
    <t>-100</t>
  </si>
  <si>
    <t>05/2016</t>
  </si>
  <si>
    <t>06/2008</t>
  </si>
  <si>
    <t>06/2010</t>
  </si>
  <si>
    <t>02/2016</t>
  </si>
  <si>
    <t>12/2012</t>
  </si>
  <si>
    <t>00/2016</t>
  </si>
  <si>
    <t>07/2018</t>
  </si>
  <si>
    <t>00/2018</t>
  </si>
  <si>
    <t>08/2015</t>
  </si>
  <si>
    <t>00/2001</t>
  </si>
  <si>
    <t>03/2000</t>
  </si>
  <si>
    <t>11/2016</t>
  </si>
  <si>
    <t>05/2009</t>
  </si>
  <si>
    <t>02/2010</t>
  </si>
  <si>
    <t>01/2016</t>
  </si>
  <si>
    <t>11/2014</t>
  </si>
  <si>
    <t>03/2012</t>
  </si>
  <si>
    <t>02/2014</t>
  </si>
  <si>
    <t>12/2018</t>
  </si>
  <si>
    <t>12/2015</t>
  </si>
  <si>
    <t>00/2000</t>
  </si>
  <si>
    <t>00/2008</t>
  </si>
  <si>
    <t>3/2015</t>
  </si>
  <si>
    <t>00/2011</t>
  </si>
  <si>
    <t>01/2017</t>
  </si>
  <si>
    <t>09/2009</t>
  </si>
  <si>
    <t>10/2013</t>
  </si>
  <si>
    <t>06/2006</t>
  </si>
  <si>
    <t>04/2018</t>
  </si>
  <si>
    <t>00/2004</t>
  </si>
  <si>
    <t>09/2015</t>
  </si>
  <si>
    <t>04/2019</t>
  </si>
  <si>
    <t>02/2018</t>
  </si>
  <si>
    <t>00/2009</t>
  </si>
  <si>
    <t>05/2017</t>
  </si>
  <si>
    <t>11/2015</t>
  </si>
  <si>
    <t>08/2017</t>
  </si>
  <si>
    <t>07/2017</t>
  </si>
  <si>
    <t>04/2017</t>
  </si>
  <si>
    <t>06/2012</t>
  </si>
  <si>
    <t>08/2016</t>
  </si>
  <si>
    <t>04/2014</t>
  </si>
  <si>
    <t>00/2005</t>
  </si>
  <si>
    <t>01/2009</t>
  </si>
  <si>
    <t>00/2015</t>
  </si>
  <si>
    <t>00/2017</t>
  </si>
  <si>
    <t>05/2007</t>
  </si>
  <si>
    <t>01/2010</t>
  </si>
  <si>
    <t>12/2017</t>
  </si>
  <si>
    <t>05/2013</t>
  </si>
  <si>
    <t>05/2011</t>
  </si>
  <si>
    <t>00/2006</t>
  </si>
  <si>
    <t>01/2006</t>
  </si>
  <si>
    <t>06/2018</t>
  </si>
  <si>
    <t>11/2011</t>
  </si>
  <si>
    <t>09/2018</t>
  </si>
  <si>
    <t>01/2015</t>
  </si>
  <si>
    <t>09/2014</t>
  </si>
  <si>
    <t>00/2010</t>
  </si>
  <si>
    <t>05/2004</t>
  </si>
  <si>
    <t>02/2002</t>
  </si>
  <si>
    <t>04/2004</t>
  </si>
  <si>
    <t>01/2007</t>
  </si>
  <si>
    <t>04/1997</t>
  </si>
  <si>
    <t>09/2013</t>
  </si>
  <si>
    <t>03/2019</t>
  </si>
  <si>
    <t>08/2019</t>
  </si>
  <si>
    <t>05/1994</t>
  </si>
  <si>
    <t>12/1993</t>
  </si>
  <si>
    <t>05/2001</t>
  </si>
  <si>
    <t>06/2002</t>
  </si>
  <si>
    <t>06/1998</t>
  </si>
  <si>
    <t>02/1997</t>
  </si>
  <si>
    <t>02/2001</t>
  </si>
  <si>
    <t>01/2019</t>
  </si>
  <si>
    <t>10/2017</t>
  </si>
  <si>
    <t>03/2018</t>
  </si>
  <si>
    <t>00/1998</t>
  </si>
  <si>
    <t>04/2016</t>
  </si>
  <si>
    <t>03/2009</t>
  </si>
  <si>
    <t>10/2019</t>
  </si>
  <si>
    <t>09/2000</t>
  </si>
  <si>
    <t>02/2017</t>
  </si>
  <si>
    <t>8/2009</t>
  </si>
  <si>
    <t>06/2014</t>
  </si>
  <si>
    <t>3/2019</t>
  </si>
  <si>
    <t>3/2017</t>
  </si>
  <si>
    <t>03/2010</t>
  </si>
  <si>
    <t>09/2006</t>
  </si>
  <si>
    <t>11/2018</t>
  </si>
  <si>
    <t>09/2016</t>
  </si>
  <si>
    <t>12/2014</t>
  </si>
  <si>
    <t>11/2017</t>
  </si>
  <si>
    <t>12/2016</t>
  </si>
  <si>
    <t>02/2019</t>
  </si>
  <si>
    <t>10/2007</t>
  </si>
  <si>
    <t>01/2011</t>
  </si>
  <si>
    <t>01/2012</t>
  </si>
  <si>
    <t>01/2020</t>
  </si>
  <si>
    <t>02/2012</t>
  </si>
  <si>
    <t>09/2008</t>
  </si>
  <si>
    <t>05/2015</t>
  </si>
  <si>
    <t>00/2013</t>
  </si>
  <si>
    <t>00/2012</t>
  </si>
  <si>
    <t>06/2019</t>
  </si>
  <si>
    <t>10/2004</t>
  </si>
  <si>
    <t>12/2002</t>
  </si>
  <si>
    <t>09/2007</t>
  </si>
  <si>
    <t>05/1998</t>
  </si>
  <si>
    <t>07/2019</t>
  </si>
  <si>
    <t>12/2019</t>
  </si>
  <si>
    <t>12/1995</t>
  </si>
  <si>
    <t>12/1994</t>
  </si>
  <si>
    <t>12/1997</t>
  </si>
  <si>
    <t>12/2001</t>
  </si>
  <si>
    <t>05/2018</t>
  </si>
  <si>
    <t>00/1999</t>
  </si>
  <si>
    <t>06/2009</t>
  </si>
  <si>
    <t>10/2015</t>
  </si>
  <si>
    <t>03/2016</t>
  </si>
  <si>
    <t>02/2015</t>
  </si>
  <si>
    <t>03/2014</t>
  </si>
  <si>
    <t>10/2009</t>
  </si>
  <si>
    <t>11/2013</t>
  </si>
  <si>
    <t>00/2014</t>
  </si>
  <si>
    <t>06/2007</t>
  </si>
  <si>
    <t>01/2018</t>
  </si>
  <si>
    <t>01/2014</t>
  </si>
  <si>
    <t>10/2018</t>
  </si>
  <si>
    <t>07/2008</t>
  </si>
  <si>
    <t>03/2002</t>
  </si>
  <si>
    <t>05/1997</t>
  </si>
  <si>
    <t>00/206</t>
  </si>
  <si>
    <t>09/2005</t>
  </si>
  <si>
    <t>07/1994</t>
  </si>
  <si>
    <t>03/1997</t>
  </si>
  <si>
    <t>N/A</t>
  </si>
  <si>
    <t>Benefits</t>
  </si>
  <si>
    <t>Not exist</t>
  </si>
  <si>
    <t>Clarity of manual system</t>
  </si>
  <si>
    <t>Government policy impact</t>
  </si>
  <si>
    <t>Developer hiring policy</t>
  </si>
  <si>
    <t>Developer training</t>
  </si>
  <si>
    <t>Fixed minimum working hours</t>
  </si>
  <si>
    <t>Top management opinion of previous system</t>
  </si>
  <si>
    <t>User Computer Experience</t>
  </si>
  <si>
    <t>Users stability</t>
  </si>
  <si>
    <t>Consultant availability</t>
  </si>
  <si>
    <t>Team contract</t>
  </si>
  <si>
    <t>Income satisfaction</t>
  </si>
  <si>
    <t>Level of outsourcing</t>
  </si>
  <si>
    <t>Year of project</t>
  </si>
  <si>
    <t>Organization id</t>
  </si>
  <si>
    <t>Role in organization</t>
  </si>
  <si>
    <t>Organization type</t>
  </si>
  <si>
    <t>Size of organization</t>
  </si>
  <si>
    <t>Size of IT department</t>
  </si>
  <si>
    <t>Development type</t>
  </si>
  <si>
    <t>Application Domain</t>
  </si>
  <si>
    <t xml:space="preserve">Actual incurred costs </t>
  </si>
  <si>
    <t xml:space="preserve">Contract price </t>
  </si>
  <si>
    <t>Object Points</t>
  </si>
  <si>
    <t>Estimated Size</t>
  </si>
  <si>
    <t>Number of screens</t>
  </si>
  <si>
    <t>Number of reports</t>
  </si>
  <si>
    <t>Economic instability impact</t>
  </si>
  <si>
    <t>Organization management structure clarity</t>
  </si>
  <si>
    <t>Incentive policy implementation level</t>
  </si>
  <si>
    <t>Requirements flexibility</t>
  </si>
  <si>
    <t>Modifications during requirements collection</t>
  </si>
  <si>
    <t>Modifications during analysis</t>
  </si>
  <si>
    <t>Modifications during design</t>
  </si>
  <si>
    <t xml:space="preserve">Modifications during programming  </t>
  </si>
  <si>
    <t>Modifications during testing</t>
  </si>
  <si>
    <t>Modifications during deployment</t>
  </si>
  <si>
    <t>Direct automation of the manual system</t>
  </si>
  <si>
    <t>Impact on schedule</t>
  </si>
  <si>
    <t>Project manager experience</t>
  </si>
  <si>
    <t>Team selection</t>
  </si>
  <si>
    <t>New software tools</t>
  </si>
  <si>
    <t>New architecture</t>
  </si>
  <si>
    <t>New difficult algorithms</t>
  </si>
  <si>
    <t>Software tool experience</t>
  </si>
  <si>
    <t>Programmers experience in programming language</t>
  </si>
  <si>
    <t>Dedicated team members</t>
  </si>
  <si>
    <t>Daily working hours</t>
  </si>
  <si>
    <t># of developers that left the project</t>
  </si>
  <si>
    <t>Coherence of goals and opinions</t>
  </si>
  <si>
    <t>Team work experience</t>
  </si>
  <si>
    <t>Performance Issues</t>
  </si>
  <si>
    <t>Personal tension</t>
  </si>
  <si>
    <t>Team Cohesion</t>
  </si>
  <si>
    <t>Schedule quality</t>
  </si>
  <si>
    <t>Development environment adequacy</t>
  </si>
  <si>
    <t xml:space="preserve">Comfortable Office </t>
  </si>
  <si>
    <t>Enough Pcs</t>
  </si>
  <si>
    <t>Available LANS</t>
  </si>
  <si>
    <t xml:space="preserve">Multiple programing languages </t>
  </si>
  <si>
    <t>Programming language used</t>
  </si>
  <si>
    <t>DBMS used</t>
  </si>
  <si>
    <t>Technical stability</t>
  </si>
  <si>
    <t>Percentages of Impact</t>
  </si>
  <si>
    <t>Degree of risk management</t>
  </si>
  <si>
    <t>Risk plan</t>
  </si>
  <si>
    <t>Risk management tool usage</t>
  </si>
  <si>
    <t>Degree of standards usage</t>
  </si>
  <si>
    <t>Process reengineering</t>
  </si>
  <si>
    <t>Requirement Accuracy level</t>
  </si>
  <si>
    <t>Technical documentation</t>
  </si>
  <si>
    <t>Comments within the code</t>
  </si>
  <si>
    <t>User manual</t>
  </si>
  <si>
    <t>Required reusability</t>
  </si>
  <si>
    <t>Performance Requirements</t>
  </si>
  <si>
    <t>Product complexity</t>
  </si>
  <si>
    <t>Security requirements</t>
  </si>
  <si>
    <t>Reliability requirements</t>
  </si>
  <si>
    <t>Specified H/W</t>
  </si>
  <si>
    <t>Actual Duration</t>
  </si>
  <si>
    <t>Documentation availability</t>
  </si>
  <si>
    <t>Users training</t>
  </si>
  <si>
    <t>Technical support</t>
  </si>
  <si>
    <t>Penalty clause for contract canclation</t>
  </si>
  <si>
    <t>Penalty clause for schedule overrun</t>
  </si>
  <si>
    <t>Penalty clause for late payments</t>
  </si>
  <si>
    <t xml:space="preserve">Ownership of source code </t>
  </si>
  <si>
    <t>Unavailability of software tools</t>
  </si>
  <si>
    <t>Losses due to inflation</t>
  </si>
  <si>
    <t xml:space="preserve">Code checking tools(e.g. error detection) </t>
  </si>
  <si>
    <t>Software frameworks</t>
  </si>
  <si>
    <t>CASE tools</t>
  </si>
  <si>
    <t>Version control tools</t>
  </si>
  <si>
    <t xml:space="preserve">(Automated) Testing tools </t>
  </si>
  <si>
    <t>Integrated Development Environments</t>
  </si>
  <si>
    <t>(Automated) Quality control tools</t>
  </si>
  <si>
    <t xml:space="preserve">Degree of software reuse </t>
  </si>
  <si>
    <t>Use of standards</t>
  </si>
  <si>
    <t>Communication with users</t>
  </si>
  <si>
    <t>Understanding the previous system and information collection</t>
  </si>
  <si>
    <t>Work accuracy</t>
  </si>
  <si>
    <t xml:space="preserve">Programmers capability </t>
  </si>
  <si>
    <t>Top management support</t>
  </si>
  <si>
    <t>User cooperation in requirement solicitation</t>
  </si>
  <si>
    <t>Users desire for change/project adaption</t>
  </si>
  <si>
    <t>Cohesion between developers and users</t>
  </si>
  <si>
    <t>User not afraid of the impact of product</t>
  </si>
  <si>
    <t>User Resistance</t>
  </si>
  <si>
    <t>Transfer of key user</t>
  </si>
  <si>
    <t>Standards used for Requirement collection</t>
  </si>
  <si>
    <t>Standards used for analysis</t>
  </si>
  <si>
    <t xml:space="preserve">Standards used for design </t>
  </si>
  <si>
    <t>Standards used for Programming</t>
  </si>
  <si>
    <t>Standards used for testing</t>
  </si>
  <si>
    <t>Standards used for deployment</t>
  </si>
  <si>
    <t>Customer organization type</t>
  </si>
  <si>
    <t>% project gain (loss)</t>
  </si>
  <si>
    <t>Estimated duration</t>
  </si>
  <si>
    <t>Actual duration</t>
  </si>
  <si>
    <t>Estimated effort</t>
  </si>
  <si>
    <t>Daily workin hours</t>
  </si>
  <si>
    <t>Monthly workin hours</t>
  </si>
  <si>
    <t>Team size</t>
  </si>
  <si>
    <t>Developer Incentives Policy</t>
  </si>
  <si>
    <t>Time sheet recording (Attendance OR  Other method for recording  working hours)</t>
  </si>
  <si>
    <t>Team work commitment</t>
  </si>
  <si>
    <t>Time sheet recording</t>
  </si>
  <si>
    <t>Sum of(Time sheet recording,Fixed minimum working hours,Team work commitment)</t>
  </si>
  <si>
    <t>Team work management</t>
  </si>
  <si>
    <t xml:space="preserve">Absence policy implementation </t>
  </si>
  <si>
    <t xml:space="preserve">Consequence for lack of work </t>
  </si>
  <si>
    <t>Programmers capability</t>
  </si>
  <si>
    <t>Analysts capability</t>
  </si>
  <si>
    <t>Team continuity</t>
  </si>
  <si>
    <t xml:space="preserve">Tool availability </t>
  </si>
  <si>
    <t>Tool availability</t>
  </si>
  <si>
    <t>Open source software</t>
  </si>
  <si>
    <t xml:space="preserve">Outsourcing impact </t>
  </si>
  <si>
    <t>Execution time</t>
  </si>
  <si>
    <t>Response time</t>
  </si>
  <si>
    <t>Particular architecture</t>
  </si>
  <si>
    <t>Program security and encryption</t>
  </si>
  <si>
    <t>Database security</t>
  </si>
  <si>
    <t>Basic authentiation</t>
  </si>
  <si>
    <t>Code security and encryption</t>
  </si>
  <si>
    <t>Actual effort</t>
  </si>
  <si>
    <t>Cut back of phases and/or programs during development</t>
  </si>
  <si>
    <t>Developer immigration</t>
  </si>
  <si>
    <t>Highly Developer turnover</t>
  </si>
  <si>
    <t>Customer defaulted on payment or cancelled the contract</t>
  </si>
  <si>
    <t>Clear scale for salary increase</t>
  </si>
  <si>
    <t>Providing transportation</t>
  </si>
  <si>
    <t>Meal</t>
  </si>
  <si>
    <t>Social programs</t>
  </si>
  <si>
    <t>(-) Impact on schedule/quality</t>
  </si>
  <si>
    <t>(-) Economic Issue</t>
  </si>
  <si>
    <t>Review and approval of the requirements</t>
  </si>
  <si>
    <t>Review and approval of the design</t>
  </si>
  <si>
    <t>System testing (functional and non-functional requirements)</t>
  </si>
  <si>
    <t>Moral support of the development team</t>
  </si>
  <si>
    <r>
      <t>#</t>
    </r>
    <r>
      <rPr>
        <sz val="10"/>
        <color theme="1"/>
        <rFont val="Times New Roman"/>
        <family val="1"/>
      </rPr>
      <t xml:space="preserve"> full-time </t>
    </r>
  </si>
  <si>
    <r>
      <t>#</t>
    </r>
    <r>
      <rPr>
        <sz val="10"/>
        <color theme="1"/>
        <rFont val="Times New Roman"/>
        <family val="1"/>
      </rPr>
      <t xml:space="preserve"> part-time contract</t>
    </r>
  </si>
  <si>
    <r>
      <t>#</t>
    </r>
    <r>
      <rPr>
        <sz val="10"/>
        <color theme="1"/>
        <rFont val="Times New Roman"/>
        <family val="1"/>
      </rPr>
      <t xml:space="preserve"> training/ national service</t>
    </r>
  </si>
  <si>
    <t>DBMS expert availability</t>
  </si>
  <si>
    <t>Dependency (lack of accountability) in completing tasks</t>
  </si>
  <si>
    <t>Poor performance of key team member</t>
  </si>
  <si>
    <t>Hiding information and programs</t>
  </si>
  <si>
    <t>Differences in professional experience</t>
  </si>
  <si>
    <t>Harming others</t>
  </si>
  <si>
    <t>Not sharing information/programs/experience</t>
  </si>
  <si>
    <t xml:space="preserve">Jealousy/Competition </t>
  </si>
  <si>
    <t>(-)# of risks during project</t>
  </si>
  <si>
    <t>(-)Impact on schedule</t>
  </si>
  <si>
    <t>Contract Date</t>
  </si>
  <si>
    <t xml:space="preserve">Contract software delivery date </t>
  </si>
  <si>
    <t>Actual software development start date</t>
  </si>
  <si>
    <t>(Reverse) Sum of(Time sheet recording,Fixed minimum working hours,Team work commitment)</t>
  </si>
  <si>
    <t>ProjID</t>
  </si>
  <si>
    <t>Precedentedness</t>
  </si>
  <si>
    <t>Other Sizing Method</t>
  </si>
  <si>
    <t>(-) Technology type</t>
  </si>
  <si>
    <t>(-) Impact on schedule</t>
  </si>
  <si>
    <t>Manual system experience</t>
  </si>
  <si>
    <t>Benefits (Reverse)</t>
  </si>
  <si>
    <t>General Information</t>
  </si>
  <si>
    <t>Size</t>
  </si>
  <si>
    <t>Effort</t>
  </si>
  <si>
    <t>Environment</t>
  </si>
  <si>
    <t>Users</t>
  </si>
  <si>
    <t>Developers</t>
  </si>
  <si>
    <t>Project</t>
  </si>
  <si>
    <t>Product</t>
  </si>
  <si>
    <t>Estimated  duration</t>
  </si>
  <si>
    <t>Application domain</t>
  </si>
  <si>
    <t>Object points</t>
  </si>
  <si>
    <t>Other sizing method</t>
  </si>
  <si>
    <t>Estimated size</t>
  </si>
  <si>
    <t>Contract maturity</t>
  </si>
  <si>
    <t xml:space="preserve">Developer incentives policy </t>
  </si>
  <si>
    <t>Development team management</t>
  </si>
  <si>
    <t>User resistance</t>
  </si>
  <si>
    <t>User computer experience</t>
  </si>
  <si>
    <t>Requirment stability</t>
  </si>
  <si>
    <t>DBMS  expert availability</t>
  </si>
  <si>
    <t xml:space="preserve">Analysts capability </t>
  </si>
  <si>
    <t>Team contracts</t>
  </si>
  <si>
    <t xml:space="preserve">Team continuity </t>
  </si>
  <si>
    <t>Team cohesion</t>
  </si>
  <si>
    <t>Outsourcing impact</t>
  </si>
  <si>
    <t>Requirement accuracy level</t>
  </si>
  <si>
    <t>Performance requirements</t>
  </si>
  <si>
    <t>Work under pressure %</t>
  </si>
  <si>
    <t>Work efficiency %</t>
  </si>
  <si>
    <t>Work accuracy %</t>
  </si>
  <si>
    <t>Degree of communication and cooperation %</t>
  </si>
  <si>
    <t xml:space="preserve">% Programmers capability </t>
  </si>
  <si>
    <t>% Analysts capability</t>
  </si>
  <si>
    <t>%Team contract</t>
  </si>
  <si>
    <t>Average((Coherence of goals and opinions + Team work experience))</t>
  </si>
  <si>
    <t xml:space="preserve"># Multiple programing languages </t>
  </si>
  <si>
    <t>Contract maturity (Main)</t>
  </si>
  <si>
    <t>Year of project (Main)</t>
  </si>
  <si>
    <t>% project gain (loss) (Main)</t>
  </si>
  <si>
    <t>Object Points (Main)</t>
  </si>
  <si>
    <t>Estimated Effort (Main)</t>
  </si>
  <si>
    <t>Actual effort (Main)</t>
  </si>
  <si>
    <t>Economic instability impact (Main)</t>
  </si>
  <si>
    <t xml:space="preserve">Developer Incentives Policy (Main) </t>
  </si>
  <si>
    <t>Development team management(Main)</t>
  </si>
  <si>
    <t>Top management support (Main)</t>
  </si>
  <si>
    <t>Clarity of manual system (Main)</t>
  </si>
  <si>
    <t>Users stability (Main)</t>
  </si>
  <si>
    <t>Requirment Stability (Main)</t>
  </si>
  <si>
    <t>Requirements flexibility (Main)</t>
  </si>
  <si>
    <t>Precedentedness (Main)</t>
  </si>
  <si>
    <t xml:space="preserve">% Programmers capability (Main) </t>
  </si>
  <si>
    <t>% Analysts capability (Main)</t>
  </si>
  <si>
    <t>Team contract (Main)</t>
  </si>
  <si>
    <t>% Team continuity  (Main)</t>
  </si>
  <si>
    <t>Team cohesion (Main)</t>
  </si>
  <si>
    <t>Development environment adequacy (Main)</t>
  </si>
  <si>
    <t>Tool availability (Main)</t>
  </si>
  <si>
    <t>Level of technical instability (Main)</t>
  </si>
  <si>
    <t>Outsourcing impact (Main)</t>
  </si>
  <si>
    <t>Degree of standards usage (Main)</t>
  </si>
  <si>
    <t>Process reengineering (Main)</t>
  </si>
  <si>
    <t>Performance Requirements (Main)</t>
  </si>
  <si>
    <t>Security requirements (Main)</t>
  </si>
  <si>
    <t>Percentages</t>
  </si>
  <si>
    <t>Levels of scale</t>
  </si>
  <si>
    <t>Degree of risk management(Main)</t>
  </si>
  <si>
    <t>Development environment accuracy</t>
  </si>
  <si>
    <t>Contract Maturity / Tool availability</t>
  </si>
  <si>
    <t>User manual clarity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</si>
</sst>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Fill="1"/>
    <xf numFmtId="0" fontId="0" fillId="0" borderId="1" xfId="0" applyBorder="1"/>
    <xf numFmtId="0" fontId="2" fillId="0" borderId="2" xfId="1" applyFont="1" applyFill="1" applyBorder="1" applyAlignment="1">
      <alignment horizontal="right" wrapText="1"/>
    </xf>
    <xf numFmtId="0" fontId="1" fillId="0" borderId="0" xfId="1"/>
    <xf numFmtId="0" fontId="4" fillId="0" borderId="0" xfId="0" applyFont="1"/>
    <xf numFmtId="0" fontId="0" fillId="0" borderId="0" xfId="0" applyNumberFormat="1"/>
    <xf numFmtId="43" fontId="0" fillId="0" borderId="0" xfId="3" applyFont="1"/>
    <xf numFmtId="9" fontId="0" fillId="0" borderId="0" xfId="2" applyFont="1" applyFill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0" xfId="1" applyFont="1" applyFill="1" applyBorder="1" applyAlignment="1">
      <alignment horizontal="right" wrapText="1"/>
    </xf>
    <xf numFmtId="0" fontId="2" fillId="0" borderId="3" xfId="1" applyFont="1" applyFill="1" applyBorder="1" applyAlignment="1">
      <alignment horizontal="right" wrapText="1"/>
    </xf>
    <xf numFmtId="0" fontId="4" fillId="0" borderId="1" xfId="0" applyFont="1" applyBorder="1"/>
    <xf numFmtId="0" fontId="4" fillId="0" borderId="1" xfId="0" applyFont="1" applyFill="1" applyBorder="1"/>
    <xf numFmtId="43" fontId="0" fillId="0" borderId="0" xfId="3" applyFont="1" applyFill="1"/>
    <xf numFmtId="0" fontId="4" fillId="5" borderId="1" xfId="0" applyFont="1" applyFill="1" applyBorder="1"/>
    <xf numFmtId="0" fontId="0" fillId="0" borderId="4" xfId="0" applyBorder="1"/>
    <xf numFmtId="0" fontId="0" fillId="5" borderId="1" xfId="0" applyFill="1" applyBorder="1"/>
    <xf numFmtId="0" fontId="8" fillId="0" borderId="1" xfId="0" applyFont="1" applyBorder="1"/>
    <xf numFmtId="0" fontId="5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/>
    <xf numFmtId="0" fontId="0" fillId="4" borderId="1" xfId="0" applyFont="1" applyFill="1" applyBorder="1"/>
    <xf numFmtId="43" fontId="0" fillId="5" borderId="1" xfId="3" applyFont="1" applyFill="1" applyBorder="1"/>
    <xf numFmtId="43" fontId="0" fillId="0" borderId="1" xfId="3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0" borderId="6" xfId="0" applyFont="1" applyBorder="1"/>
    <xf numFmtId="0" fontId="4" fillId="0" borderId="6" xfId="0" applyFont="1" applyFill="1" applyBorder="1"/>
    <xf numFmtId="0" fontId="9" fillId="5" borderId="1" xfId="0" applyFont="1" applyFill="1" applyBorder="1"/>
    <xf numFmtId="0" fontId="4" fillId="6" borderId="1" xfId="0" applyFont="1" applyFill="1" applyBorder="1"/>
    <xf numFmtId="0" fontId="0" fillId="6" borderId="0" xfId="0" applyFill="1"/>
    <xf numFmtId="41" fontId="0" fillId="0" borderId="0" xfId="3" applyNumberFormat="1" applyFont="1"/>
    <xf numFmtId="43" fontId="0" fillId="0" borderId="1" xfId="3" applyFont="1" applyFill="1" applyBorder="1"/>
    <xf numFmtId="0" fontId="4" fillId="0" borderId="8" xfId="0" applyFont="1" applyBorder="1"/>
    <xf numFmtId="0" fontId="4" fillId="5" borderId="8" xfId="0" applyFont="1" applyFill="1" applyBorder="1"/>
    <xf numFmtId="43" fontId="4" fillId="0" borderId="1" xfId="3" applyFont="1" applyFill="1" applyBorder="1"/>
    <xf numFmtId="43" fontId="4" fillId="0" borderId="8" xfId="3" applyFont="1" applyBorder="1"/>
    <xf numFmtId="43" fontId="4" fillId="0" borderId="8" xfId="3" applyFont="1" applyFill="1" applyBorder="1"/>
    <xf numFmtId="9" fontId="0" fillId="0" borderId="0" xfId="2" applyFont="1"/>
    <xf numFmtId="0" fontId="0" fillId="0" borderId="11" xfId="0" applyBorder="1"/>
    <xf numFmtId="0" fontId="0" fillId="0" borderId="11" xfId="0" applyFill="1" applyBorder="1"/>
    <xf numFmtId="2" fontId="0" fillId="0" borderId="0" xfId="0" applyNumberFormat="1"/>
    <xf numFmtId="0" fontId="0" fillId="0" borderId="0" xfId="3" applyNumberFormat="1" applyFont="1"/>
    <xf numFmtId="2" fontId="0" fillId="0" borderId="1" xfId="0" applyNumberFormat="1" applyBorder="1"/>
    <xf numFmtId="0" fontId="0" fillId="0" borderId="0" xfId="3" applyNumberFormat="1" applyFont="1" applyFill="1"/>
    <xf numFmtId="0" fontId="8" fillId="5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5" borderId="6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43" fontId="6" fillId="0" borderId="1" xfId="3" applyFont="1" applyFill="1" applyBorder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3" applyNumberFormat="1" applyFont="1" applyFill="1" applyBorder="1" applyAlignment="1">
      <alignment horizontal="left" vertical="center"/>
    </xf>
    <xf numFmtId="0" fontId="6" fillId="5" borderId="5" xfId="3" applyNumberFormat="1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readingOrder="1"/>
    </xf>
    <xf numFmtId="0" fontId="5" fillId="5" borderId="7" xfId="0" applyFont="1" applyFill="1" applyBorder="1" applyAlignment="1">
      <alignment horizontal="left" vertical="center" readingOrder="1"/>
    </xf>
    <xf numFmtId="0" fontId="5" fillId="5" borderId="5" xfId="0" applyFont="1" applyFill="1" applyBorder="1" applyAlignment="1">
      <alignment horizontal="left" vertical="center" readingOrder="1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1" xfId="3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___2_Genral_information_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2"/>
  <sheetViews>
    <sheetView topLeftCell="BA98" workbookViewId="0">
      <selection activeCell="BD3" sqref="BD3:BD122"/>
    </sheetView>
  </sheetViews>
  <sheetFormatPr defaultRowHeight="15" x14ac:dyDescent="0.25"/>
  <cols>
    <col min="1" max="1" width="23.28515625" customWidth="1"/>
    <col min="2" max="2" width="20.140625" customWidth="1"/>
    <col min="3" max="3" width="24.28515625" customWidth="1"/>
    <col min="4" max="4" width="20" customWidth="1"/>
    <col min="5" max="5" width="22.140625" customWidth="1"/>
    <col min="6" max="6" width="18.85546875" customWidth="1"/>
    <col min="7" max="7" width="23" customWidth="1"/>
    <col min="8" max="8" width="26" customWidth="1"/>
    <col min="9" max="9" width="19.5703125" customWidth="1"/>
    <col min="10" max="10" width="17.85546875" customWidth="1"/>
    <col min="11" max="11" width="20.5703125" customWidth="1"/>
    <col min="12" max="12" width="18.85546875" customWidth="1"/>
    <col min="13" max="13" width="20.140625" customWidth="1"/>
    <col min="14" max="14" width="23.85546875" customWidth="1"/>
    <col min="15" max="15" width="16" customWidth="1"/>
    <col min="16" max="16" width="17.85546875" customWidth="1"/>
    <col min="17" max="17" width="18.85546875" customWidth="1"/>
    <col min="18" max="18" width="17.28515625" customWidth="1"/>
    <col min="19" max="19" width="20" customWidth="1"/>
    <col min="20" max="20" width="19.140625" customWidth="1"/>
    <col min="21" max="21" width="18.28515625" customWidth="1"/>
    <col min="22" max="22" width="21.85546875" customWidth="1"/>
    <col min="23" max="23" width="23.7109375" customWidth="1"/>
    <col min="24" max="24" width="20.140625" customWidth="1"/>
    <col min="25" max="25" width="20.85546875" customWidth="1"/>
    <col min="26" max="26" width="20.7109375" customWidth="1"/>
    <col min="27" max="27" width="19.5703125" customWidth="1"/>
    <col min="28" max="28" width="18.7109375" customWidth="1"/>
    <col min="29" max="29" width="19.85546875" customWidth="1"/>
    <col min="30" max="30" width="20.7109375" customWidth="1"/>
    <col min="31" max="31" width="23.5703125" customWidth="1"/>
    <col min="32" max="32" width="20.7109375" customWidth="1"/>
    <col min="33" max="33" width="20.42578125" customWidth="1"/>
    <col min="34" max="34" width="21.42578125" customWidth="1"/>
    <col min="35" max="35" width="22.7109375" customWidth="1"/>
    <col min="36" max="36" width="21.7109375" customWidth="1"/>
    <col min="37" max="37" width="19" customWidth="1"/>
    <col min="38" max="38" width="22.42578125" customWidth="1"/>
    <col min="39" max="39" width="20.85546875" customWidth="1"/>
    <col min="40" max="40" width="18.7109375" customWidth="1"/>
    <col min="41" max="41" width="22.5703125" customWidth="1"/>
    <col min="42" max="42" width="22" customWidth="1"/>
    <col min="43" max="43" width="20.85546875" customWidth="1"/>
    <col min="44" max="44" width="21.28515625" customWidth="1"/>
    <col min="45" max="45" width="20.140625" customWidth="1"/>
    <col min="46" max="46" width="19.5703125" customWidth="1"/>
    <col min="47" max="47" width="18.85546875" customWidth="1"/>
    <col min="48" max="48" width="16.85546875" customWidth="1"/>
    <col min="49" max="49" width="22.28515625" customWidth="1"/>
    <col min="50" max="50" width="22.85546875" customWidth="1"/>
    <col min="51" max="51" width="19.42578125" customWidth="1"/>
    <col min="52" max="52" width="19.85546875" customWidth="1"/>
    <col min="53" max="53" width="19.42578125" customWidth="1"/>
    <col min="54" max="54" width="18.5703125" customWidth="1"/>
    <col min="55" max="55" width="15" customWidth="1"/>
    <col min="56" max="56" width="17.140625" customWidth="1"/>
    <col min="62" max="62" width="23.5703125" customWidth="1"/>
    <col min="63" max="63" width="22" customWidth="1"/>
    <col min="64" max="64" width="22.28515625" customWidth="1"/>
    <col min="65" max="65" width="23" customWidth="1"/>
    <col min="66" max="66" width="25" customWidth="1"/>
    <col min="67" max="67" width="22.42578125" customWidth="1"/>
    <col min="68" max="68" width="21.5703125" customWidth="1"/>
    <col min="69" max="69" width="19" customWidth="1"/>
    <col min="70" max="70" width="19.140625" customWidth="1"/>
    <col min="71" max="71" width="18.140625" customWidth="1"/>
    <col min="72" max="72" width="16.42578125" customWidth="1"/>
    <col min="73" max="73" width="20" customWidth="1"/>
    <col min="74" max="74" width="19.42578125" customWidth="1"/>
    <col min="75" max="75" width="23.140625" customWidth="1"/>
    <col min="76" max="76" width="26.7109375" customWidth="1"/>
  </cols>
  <sheetData>
    <row r="1" spans="1:76" ht="15.75" x14ac:dyDescent="0.25">
      <c r="A1" s="50" t="s">
        <v>364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 t="s">
        <v>365</v>
      </c>
      <c r="O1" s="51"/>
      <c r="P1" s="51"/>
      <c r="Q1" s="50" t="s">
        <v>366</v>
      </c>
      <c r="R1" s="50"/>
      <c r="S1" s="51" t="s">
        <v>367</v>
      </c>
      <c r="T1" s="51"/>
      <c r="U1" s="51"/>
      <c r="V1" s="51"/>
      <c r="W1" s="51"/>
      <c r="X1" s="51"/>
      <c r="Y1" s="51"/>
      <c r="Z1" s="51"/>
      <c r="AA1" s="50" t="s">
        <v>368</v>
      </c>
      <c r="AB1" s="50"/>
      <c r="AC1" s="50"/>
      <c r="AD1" s="50"/>
      <c r="AE1" s="50"/>
      <c r="AF1" s="50"/>
      <c r="AG1" s="50"/>
      <c r="AH1" s="50"/>
      <c r="AI1" s="51" t="s">
        <v>369</v>
      </c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0" t="s">
        <v>370</v>
      </c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1" t="s">
        <v>371</v>
      </c>
      <c r="BP1" s="51"/>
      <c r="BQ1" s="51"/>
      <c r="BR1" s="51"/>
      <c r="BS1" s="51"/>
      <c r="BT1" s="51"/>
      <c r="BU1" s="51"/>
      <c r="BV1" s="51"/>
      <c r="BW1" s="51"/>
      <c r="BX1" s="51"/>
    </row>
    <row r="2" spans="1:76" ht="15.75" x14ac:dyDescent="0.25">
      <c r="A2" s="16" t="s">
        <v>357</v>
      </c>
      <c r="B2" s="16" t="s">
        <v>193</v>
      </c>
      <c r="C2" s="16" t="s">
        <v>194</v>
      </c>
      <c r="D2" s="16" t="s">
        <v>196</v>
      </c>
      <c r="E2" s="16" t="s">
        <v>195</v>
      </c>
      <c r="F2" s="16" t="s">
        <v>197</v>
      </c>
      <c r="G2" s="16" t="s">
        <v>198</v>
      </c>
      <c r="H2" s="16" t="s">
        <v>295</v>
      </c>
      <c r="I2" s="16" t="s">
        <v>372</v>
      </c>
      <c r="J2" s="16" t="s">
        <v>298</v>
      </c>
      <c r="K2" s="16" t="s">
        <v>296</v>
      </c>
      <c r="L2" s="16" t="s">
        <v>199</v>
      </c>
      <c r="M2" s="16" t="s">
        <v>373</v>
      </c>
      <c r="N2" s="13" t="s">
        <v>374</v>
      </c>
      <c r="O2" s="13" t="s">
        <v>375</v>
      </c>
      <c r="P2" s="38" t="s">
        <v>376</v>
      </c>
      <c r="Q2" s="16" t="s">
        <v>299</v>
      </c>
      <c r="R2" s="39" t="s">
        <v>325</v>
      </c>
      <c r="S2" s="23" t="s">
        <v>377</v>
      </c>
      <c r="T2" s="23" t="s">
        <v>182</v>
      </c>
      <c r="U2" s="23" t="s">
        <v>207</v>
      </c>
      <c r="V2" s="2" t="s">
        <v>208</v>
      </c>
      <c r="W2" s="21" t="s">
        <v>183</v>
      </c>
      <c r="X2" s="23" t="s">
        <v>378</v>
      </c>
      <c r="Y2" s="21" t="s">
        <v>184</v>
      </c>
      <c r="Z2" s="38" t="s">
        <v>379</v>
      </c>
      <c r="AA2" s="14" t="s">
        <v>282</v>
      </c>
      <c r="AB2" s="13" t="s">
        <v>186</v>
      </c>
      <c r="AC2" s="14" t="s">
        <v>181</v>
      </c>
      <c r="AD2" s="13" t="s">
        <v>380</v>
      </c>
      <c r="AE2" s="14" t="s">
        <v>381</v>
      </c>
      <c r="AF2" s="40" t="s">
        <v>188</v>
      </c>
      <c r="AG2" s="40" t="s">
        <v>382</v>
      </c>
      <c r="AH2" s="41" t="s">
        <v>210</v>
      </c>
      <c r="AI2" s="13" t="s">
        <v>219</v>
      </c>
      <c r="AJ2" s="13" t="s">
        <v>189</v>
      </c>
      <c r="AK2" s="13" t="s">
        <v>383</v>
      </c>
      <c r="AL2" s="14" t="s">
        <v>358</v>
      </c>
      <c r="AM2" s="14" t="s">
        <v>224</v>
      </c>
      <c r="AN2" s="14" t="s">
        <v>225</v>
      </c>
      <c r="AO2" s="13" t="s">
        <v>281</v>
      </c>
      <c r="AP2" s="13" t="s">
        <v>384</v>
      </c>
      <c r="AQ2" s="13" t="s">
        <v>220</v>
      </c>
      <c r="AR2" s="13" t="s">
        <v>302</v>
      </c>
      <c r="AS2" s="13" t="s">
        <v>226</v>
      </c>
      <c r="AT2" s="13" t="s">
        <v>227</v>
      </c>
      <c r="AU2" s="14" t="s">
        <v>385</v>
      </c>
      <c r="AV2" s="13" t="s">
        <v>386</v>
      </c>
      <c r="AW2" s="13" t="s">
        <v>387</v>
      </c>
      <c r="AX2" s="38" t="s">
        <v>191</v>
      </c>
      <c r="AY2" s="13" t="s">
        <v>234</v>
      </c>
      <c r="AZ2" s="14" t="s">
        <v>235</v>
      </c>
      <c r="BA2" s="13" t="s">
        <v>314</v>
      </c>
      <c r="BB2" s="13" t="s">
        <v>6</v>
      </c>
      <c r="BC2" s="13" t="s">
        <v>239</v>
      </c>
      <c r="BD2" s="13" t="s">
        <v>240</v>
      </c>
      <c r="BE2" s="13" t="s">
        <v>241</v>
      </c>
      <c r="BF2" s="13" t="s">
        <v>242</v>
      </c>
      <c r="BG2" s="13" t="s">
        <v>316</v>
      </c>
      <c r="BH2" s="13" t="s">
        <v>192</v>
      </c>
      <c r="BI2" s="13" t="s">
        <v>388</v>
      </c>
      <c r="BJ2" s="13" t="s">
        <v>276</v>
      </c>
      <c r="BK2" s="14" t="s">
        <v>244</v>
      </c>
      <c r="BL2" s="13" t="s">
        <v>277</v>
      </c>
      <c r="BM2" s="13" t="s">
        <v>247</v>
      </c>
      <c r="BN2" s="42" t="s">
        <v>248</v>
      </c>
      <c r="BO2" s="13" t="s">
        <v>389</v>
      </c>
      <c r="BP2" s="13" t="s">
        <v>250</v>
      </c>
      <c r="BQ2" s="13" t="s">
        <v>251</v>
      </c>
      <c r="BR2" s="13" t="s">
        <v>252</v>
      </c>
      <c r="BS2" s="13" t="s">
        <v>253</v>
      </c>
      <c r="BT2" s="14" t="s">
        <v>390</v>
      </c>
      <c r="BU2" s="13" t="s">
        <v>255</v>
      </c>
      <c r="BV2" s="13" t="s">
        <v>256</v>
      </c>
      <c r="BW2" s="13" t="s">
        <v>257</v>
      </c>
      <c r="BX2" s="13" t="s">
        <v>258</v>
      </c>
    </row>
    <row r="3" spans="1:76" x14ac:dyDescent="0.25">
      <c r="A3">
        <v>1</v>
      </c>
      <c r="B3">
        <v>2015</v>
      </c>
      <c r="C3">
        <v>1</v>
      </c>
      <c r="D3">
        <v>1</v>
      </c>
      <c r="E3">
        <v>1</v>
      </c>
      <c r="F3">
        <v>16</v>
      </c>
      <c r="G3">
        <v>7</v>
      </c>
      <c r="H3">
        <v>13</v>
      </c>
      <c r="I3">
        <v>2</v>
      </c>
      <c r="J3">
        <v>3</v>
      </c>
      <c r="K3" s="43" t="s">
        <v>5</v>
      </c>
      <c r="L3">
        <v>1</v>
      </c>
      <c r="M3">
        <v>7</v>
      </c>
      <c r="N3" s="44">
        <v>100</v>
      </c>
      <c r="O3">
        <v>2</v>
      </c>
      <c r="P3" t="s">
        <v>178</v>
      </c>
      <c r="Q3" s="44">
        <v>2112</v>
      </c>
      <c r="R3">
        <v>3168</v>
      </c>
      <c r="S3" s="45">
        <v>8</v>
      </c>
      <c r="T3">
        <v>4</v>
      </c>
      <c r="U3" s="1">
        <v>1</v>
      </c>
      <c r="V3">
        <v>2</v>
      </c>
      <c r="W3">
        <v>1</v>
      </c>
      <c r="X3" s="1">
        <v>8</v>
      </c>
      <c r="Y3">
        <v>3</v>
      </c>
      <c r="Z3">
        <v>4</v>
      </c>
      <c r="AA3" s="45">
        <v>4</v>
      </c>
      <c r="AB3">
        <v>1</v>
      </c>
      <c r="AC3">
        <v>2</v>
      </c>
      <c r="AD3">
        <v>1.75</v>
      </c>
      <c r="AE3" s="1">
        <v>2</v>
      </c>
      <c r="AF3" s="7">
        <v>1.8888888888888888</v>
      </c>
      <c r="AG3" s="7">
        <v>2.587301587301587</v>
      </c>
      <c r="AH3" s="7">
        <v>4.5555555555555554</v>
      </c>
      <c r="AI3" s="44">
        <v>2</v>
      </c>
      <c r="AJ3">
        <v>3</v>
      </c>
      <c r="AK3">
        <v>0</v>
      </c>
      <c r="AL3" s="1">
        <v>2</v>
      </c>
      <c r="AM3" s="1">
        <v>2</v>
      </c>
      <c r="AN3" s="1">
        <v>2</v>
      </c>
      <c r="AO3">
        <v>2</v>
      </c>
      <c r="AP3">
        <v>1</v>
      </c>
      <c r="AQ3">
        <v>3</v>
      </c>
      <c r="AR3">
        <v>6</v>
      </c>
      <c r="AS3">
        <v>6</v>
      </c>
      <c r="AT3">
        <v>8</v>
      </c>
      <c r="AU3">
        <v>1</v>
      </c>
      <c r="AV3">
        <v>16.666666666666664</v>
      </c>
      <c r="AW3">
        <v>2</v>
      </c>
      <c r="AX3">
        <v>3</v>
      </c>
      <c r="AY3" s="44">
        <v>2</v>
      </c>
      <c r="AZ3" s="1">
        <v>1</v>
      </c>
      <c r="BA3">
        <v>7</v>
      </c>
      <c r="BB3">
        <v>2</v>
      </c>
      <c r="BC3">
        <v>1</v>
      </c>
      <c r="BD3">
        <v>1</v>
      </c>
      <c r="BE3">
        <v>1</v>
      </c>
      <c r="BF3" s="1">
        <v>1</v>
      </c>
      <c r="BG3">
        <v>1</v>
      </c>
      <c r="BH3">
        <v>3</v>
      </c>
      <c r="BI3" t="s">
        <v>178</v>
      </c>
      <c r="BJ3">
        <v>5</v>
      </c>
      <c r="BK3" s="1">
        <v>3</v>
      </c>
      <c r="BL3">
        <v>3</v>
      </c>
      <c r="BM3" t="s">
        <v>178</v>
      </c>
      <c r="BN3" s="15">
        <v>1.8888888888888888</v>
      </c>
      <c r="BO3" s="44" t="s">
        <v>5</v>
      </c>
      <c r="BP3">
        <v>1</v>
      </c>
      <c r="BQ3">
        <v>3</v>
      </c>
      <c r="BR3">
        <v>1</v>
      </c>
      <c r="BS3">
        <v>1</v>
      </c>
      <c r="BT3" s="1">
        <v>1</v>
      </c>
      <c r="BU3">
        <v>2</v>
      </c>
      <c r="BV3" s="1">
        <v>2</v>
      </c>
      <c r="BW3">
        <v>3</v>
      </c>
      <c r="BX3" s="17">
        <v>1</v>
      </c>
    </row>
    <row r="4" spans="1:76" x14ac:dyDescent="0.25">
      <c r="A4">
        <v>2</v>
      </c>
      <c r="B4">
        <v>2016</v>
      </c>
      <c r="C4">
        <v>25</v>
      </c>
      <c r="D4">
        <v>5</v>
      </c>
      <c r="E4">
        <v>1</v>
      </c>
      <c r="F4">
        <v>2</v>
      </c>
      <c r="G4">
        <v>1</v>
      </c>
      <c r="H4">
        <v>2</v>
      </c>
      <c r="I4">
        <v>2</v>
      </c>
      <c r="J4">
        <v>3</v>
      </c>
      <c r="K4" s="43" t="s">
        <v>5</v>
      </c>
      <c r="L4">
        <v>1</v>
      </c>
      <c r="M4">
        <v>3</v>
      </c>
      <c r="N4" s="44">
        <v>19</v>
      </c>
      <c r="O4">
        <v>2</v>
      </c>
      <c r="P4" t="s">
        <v>178</v>
      </c>
      <c r="Q4" s="44">
        <v>1056</v>
      </c>
      <c r="R4">
        <v>1584</v>
      </c>
      <c r="S4" s="45">
        <v>4</v>
      </c>
      <c r="T4">
        <v>4</v>
      </c>
      <c r="U4" s="1">
        <v>3</v>
      </c>
      <c r="V4">
        <v>1</v>
      </c>
      <c r="W4">
        <v>2</v>
      </c>
      <c r="X4" s="1">
        <v>6</v>
      </c>
      <c r="Y4">
        <v>3</v>
      </c>
      <c r="Z4">
        <v>7</v>
      </c>
      <c r="AA4" s="45">
        <v>4</v>
      </c>
      <c r="AB4">
        <v>1</v>
      </c>
      <c r="AC4">
        <v>4</v>
      </c>
      <c r="AD4">
        <v>2.5</v>
      </c>
      <c r="AE4" s="1">
        <v>2</v>
      </c>
      <c r="AF4" s="7">
        <v>1.8888888888888888</v>
      </c>
      <c r="AG4" s="7">
        <v>2.9047619047619047</v>
      </c>
      <c r="AH4" s="7">
        <v>4.5555555555555554</v>
      </c>
      <c r="AI4" s="44">
        <v>1</v>
      </c>
      <c r="AJ4">
        <v>3</v>
      </c>
      <c r="AK4">
        <v>0</v>
      </c>
      <c r="AL4" s="1">
        <v>2</v>
      </c>
      <c r="AM4" s="1">
        <v>5</v>
      </c>
      <c r="AN4" s="1">
        <v>2</v>
      </c>
      <c r="AO4">
        <v>2</v>
      </c>
      <c r="AP4">
        <v>2</v>
      </c>
      <c r="AQ4">
        <v>3</v>
      </c>
      <c r="AR4">
        <v>3</v>
      </c>
      <c r="AS4">
        <v>3</v>
      </c>
      <c r="AT4">
        <v>8</v>
      </c>
      <c r="AU4">
        <v>1</v>
      </c>
      <c r="AV4">
        <v>0</v>
      </c>
      <c r="AW4">
        <v>6</v>
      </c>
      <c r="AX4">
        <v>4</v>
      </c>
      <c r="AY4" s="44">
        <v>2</v>
      </c>
      <c r="AZ4" s="1">
        <v>1</v>
      </c>
      <c r="BA4">
        <v>8</v>
      </c>
      <c r="BB4">
        <v>1</v>
      </c>
      <c r="BC4">
        <v>2</v>
      </c>
      <c r="BD4">
        <v>5</v>
      </c>
      <c r="BE4">
        <v>1</v>
      </c>
      <c r="BF4" s="1">
        <v>1</v>
      </c>
      <c r="BG4">
        <v>1</v>
      </c>
      <c r="BH4">
        <v>3</v>
      </c>
      <c r="BI4" t="s">
        <v>178</v>
      </c>
      <c r="BJ4">
        <v>5</v>
      </c>
      <c r="BK4" s="1">
        <v>3</v>
      </c>
      <c r="BL4">
        <v>3</v>
      </c>
      <c r="BM4" t="s">
        <v>178</v>
      </c>
      <c r="BN4" s="15">
        <v>4.5555555555555554</v>
      </c>
      <c r="BO4" s="44">
        <v>2</v>
      </c>
      <c r="BP4">
        <v>2</v>
      </c>
      <c r="BQ4">
        <v>2</v>
      </c>
      <c r="BR4">
        <v>1</v>
      </c>
      <c r="BS4">
        <v>4</v>
      </c>
      <c r="BT4" s="1">
        <v>1</v>
      </c>
      <c r="BU4">
        <v>1</v>
      </c>
      <c r="BV4" s="1">
        <v>4</v>
      </c>
      <c r="BW4">
        <v>2</v>
      </c>
      <c r="BX4" s="17">
        <v>1</v>
      </c>
    </row>
    <row r="5" spans="1:76" x14ac:dyDescent="0.25">
      <c r="A5">
        <v>3</v>
      </c>
      <c r="B5">
        <v>2008</v>
      </c>
      <c r="C5">
        <v>2</v>
      </c>
      <c r="D5">
        <v>5</v>
      </c>
      <c r="E5">
        <v>3</v>
      </c>
      <c r="F5">
        <v>2</v>
      </c>
      <c r="G5">
        <v>2</v>
      </c>
      <c r="H5">
        <v>3</v>
      </c>
      <c r="I5">
        <v>3</v>
      </c>
      <c r="J5">
        <v>5</v>
      </c>
      <c r="K5" s="43">
        <v>0</v>
      </c>
      <c r="L5">
        <v>1</v>
      </c>
      <c r="M5">
        <v>3</v>
      </c>
      <c r="N5" s="44">
        <v>64</v>
      </c>
      <c r="O5">
        <v>3</v>
      </c>
      <c r="P5">
        <v>50</v>
      </c>
      <c r="Q5" s="44">
        <v>3168</v>
      </c>
      <c r="R5">
        <v>5280</v>
      </c>
      <c r="S5" s="45">
        <v>4</v>
      </c>
      <c r="T5">
        <v>5</v>
      </c>
      <c r="U5" s="1">
        <v>2</v>
      </c>
      <c r="V5">
        <v>3</v>
      </c>
      <c r="W5">
        <v>4</v>
      </c>
      <c r="X5" s="1">
        <v>6</v>
      </c>
      <c r="Y5">
        <v>3</v>
      </c>
      <c r="Z5">
        <v>6</v>
      </c>
      <c r="AA5" s="45">
        <v>1</v>
      </c>
      <c r="AB5">
        <v>0</v>
      </c>
      <c r="AC5">
        <v>6</v>
      </c>
      <c r="AD5">
        <v>2</v>
      </c>
      <c r="AE5" s="1">
        <v>2</v>
      </c>
      <c r="AF5" s="7">
        <v>1.8888888888888888</v>
      </c>
      <c r="AG5" s="7">
        <v>1</v>
      </c>
      <c r="AH5" s="7">
        <v>1.8888888888888888</v>
      </c>
      <c r="AI5" s="44">
        <v>2</v>
      </c>
      <c r="AJ5">
        <v>2</v>
      </c>
      <c r="AK5">
        <v>1</v>
      </c>
      <c r="AL5" s="1">
        <v>4</v>
      </c>
      <c r="AM5" s="1">
        <v>1</v>
      </c>
      <c r="AN5" s="1">
        <v>1</v>
      </c>
      <c r="AO5">
        <v>2</v>
      </c>
      <c r="AP5">
        <v>2</v>
      </c>
      <c r="AQ5">
        <v>2</v>
      </c>
      <c r="AR5">
        <v>6</v>
      </c>
      <c r="AS5">
        <v>6</v>
      </c>
      <c r="AT5">
        <v>8</v>
      </c>
      <c r="AU5">
        <v>1</v>
      </c>
      <c r="AV5">
        <v>0</v>
      </c>
      <c r="AW5">
        <v>5</v>
      </c>
      <c r="AX5">
        <v>2</v>
      </c>
      <c r="AY5" s="44">
        <v>1</v>
      </c>
      <c r="AZ5" s="1">
        <v>1</v>
      </c>
      <c r="BA5">
        <v>8</v>
      </c>
      <c r="BB5">
        <v>3</v>
      </c>
      <c r="BC5">
        <v>1</v>
      </c>
      <c r="BD5">
        <v>3</v>
      </c>
      <c r="BE5">
        <v>1</v>
      </c>
      <c r="BF5" s="1">
        <v>1</v>
      </c>
      <c r="BG5">
        <v>0</v>
      </c>
      <c r="BH5">
        <v>3</v>
      </c>
      <c r="BI5" t="s">
        <v>178</v>
      </c>
      <c r="BJ5">
        <v>5</v>
      </c>
      <c r="BK5" s="1">
        <v>2</v>
      </c>
      <c r="BL5">
        <v>3</v>
      </c>
      <c r="BM5" t="s">
        <v>178</v>
      </c>
      <c r="BN5" s="15">
        <v>1.4444444444444444</v>
      </c>
      <c r="BO5" s="44">
        <v>3</v>
      </c>
      <c r="BP5">
        <v>2</v>
      </c>
      <c r="BQ5">
        <v>2</v>
      </c>
      <c r="BR5">
        <v>2</v>
      </c>
      <c r="BS5">
        <v>3</v>
      </c>
      <c r="BT5" s="1">
        <v>4</v>
      </c>
      <c r="BU5">
        <v>3</v>
      </c>
      <c r="BV5" s="1">
        <v>5</v>
      </c>
      <c r="BW5">
        <v>2</v>
      </c>
      <c r="BX5" s="17">
        <v>3</v>
      </c>
    </row>
    <row r="6" spans="1:76" x14ac:dyDescent="0.25">
      <c r="A6">
        <v>4</v>
      </c>
      <c r="B6">
        <v>2009</v>
      </c>
      <c r="C6">
        <v>42</v>
      </c>
      <c r="D6">
        <v>4</v>
      </c>
      <c r="E6">
        <v>2</v>
      </c>
      <c r="F6">
        <v>3</v>
      </c>
      <c r="G6">
        <v>2</v>
      </c>
      <c r="H6">
        <v>4</v>
      </c>
      <c r="I6">
        <v>6</v>
      </c>
      <c r="J6">
        <v>6</v>
      </c>
      <c r="K6" s="43">
        <v>-0.16666666666666666</v>
      </c>
      <c r="L6">
        <v>1</v>
      </c>
      <c r="M6">
        <v>7</v>
      </c>
      <c r="N6" s="44">
        <v>246</v>
      </c>
      <c r="O6">
        <v>5</v>
      </c>
      <c r="P6">
        <v>70</v>
      </c>
      <c r="Q6" s="44">
        <v>5280</v>
      </c>
      <c r="R6">
        <v>5280</v>
      </c>
      <c r="S6" s="45">
        <v>2</v>
      </c>
      <c r="T6">
        <v>4</v>
      </c>
      <c r="U6" s="1">
        <v>1</v>
      </c>
      <c r="V6">
        <v>1</v>
      </c>
      <c r="W6">
        <v>1</v>
      </c>
      <c r="X6" s="1">
        <v>4</v>
      </c>
      <c r="Y6">
        <v>3</v>
      </c>
      <c r="Z6">
        <v>6</v>
      </c>
      <c r="AA6" s="45">
        <v>4</v>
      </c>
      <c r="AB6">
        <v>1</v>
      </c>
      <c r="AC6">
        <v>3</v>
      </c>
      <c r="AD6">
        <v>3.25</v>
      </c>
      <c r="AE6" s="1">
        <v>2</v>
      </c>
      <c r="AF6" s="7">
        <v>5</v>
      </c>
      <c r="AG6" s="7">
        <v>2.5079365079365079</v>
      </c>
      <c r="AH6" s="7">
        <v>1</v>
      </c>
      <c r="AI6" s="44">
        <v>1</v>
      </c>
      <c r="AJ6">
        <v>1</v>
      </c>
      <c r="AK6">
        <v>1</v>
      </c>
      <c r="AL6" s="1">
        <v>4</v>
      </c>
      <c r="AM6" s="1">
        <v>1</v>
      </c>
      <c r="AN6" s="1">
        <v>1</v>
      </c>
      <c r="AO6">
        <v>4</v>
      </c>
      <c r="AP6">
        <v>4</v>
      </c>
      <c r="AQ6">
        <v>2</v>
      </c>
      <c r="AR6">
        <v>6</v>
      </c>
      <c r="AS6">
        <v>4</v>
      </c>
      <c r="AT6">
        <v>8</v>
      </c>
      <c r="AU6">
        <v>2</v>
      </c>
      <c r="AV6">
        <v>0</v>
      </c>
      <c r="AW6">
        <v>1</v>
      </c>
      <c r="AX6">
        <v>2</v>
      </c>
      <c r="AY6" s="44">
        <v>1</v>
      </c>
      <c r="AZ6" s="1">
        <v>1</v>
      </c>
      <c r="BA6">
        <v>4</v>
      </c>
      <c r="BB6">
        <v>2</v>
      </c>
      <c r="BC6">
        <v>1</v>
      </c>
      <c r="BD6">
        <v>4</v>
      </c>
      <c r="BE6">
        <v>2</v>
      </c>
      <c r="BF6" s="1">
        <v>2</v>
      </c>
      <c r="BG6">
        <v>0</v>
      </c>
      <c r="BH6">
        <v>1</v>
      </c>
      <c r="BI6">
        <v>1</v>
      </c>
      <c r="BJ6">
        <v>3</v>
      </c>
      <c r="BK6" s="1">
        <v>1</v>
      </c>
      <c r="BL6">
        <v>2</v>
      </c>
      <c r="BM6">
        <v>6</v>
      </c>
      <c r="BN6" s="15">
        <v>1.4444444444444444</v>
      </c>
      <c r="BO6" s="44">
        <v>1</v>
      </c>
      <c r="BP6">
        <v>1</v>
      </c>
      <c r="BQ6">
        <v>3</v>
      </c>
      <c r="BR6">
        <v>4</v>
      </c>
      <c r="BS6">
        <v>3</v>
      </c>
      <c r="BT6" s="1">
        <v>2</v>
      </c>
      <c r="BU6">
        <v>4</v>
      </c>
      <c r="BV6" s="1">
        <v>3</v>
      </c>
      <c r="BW6">
        <v>4</v>
      </c>
      <c r="BX6" s="17">
        <v>2</v>
      </c>
    </row>
    <row r="7" spans="1:76" x14ac:dyDescent="0.25">
      <c r="A7">
        <v>5</v>
      </c>
      <c r="B7">
        <v>2016</v>
      </c>
      <c r="C7">
        <v>42</v>
      </c>
      <c r="D7">
        <v>4</v>
      </c>
      <c r="E7">
        <v>2</v>
      </c>
      <c r="F7">
        <v>3</v>
      </c>
      <c r="G7">
        <v>2</v>
      </c>
      <c r="H7">
        <v>4</v>
      </c>
      <c r="I7">
        <v>12</v>
      </c>
      <c r="J7">
        <v>24</v>
      </c>
      <c r="K7" s="43">
        <v>-0.17444444444444446</v>
      </c>
      <c r="L7">
        <v>1</v>
      </c>
      <c r="M7">
        <v>7</v>
      </c>
      <c r="N7" s="44">
        <v>420</v>
      </c>
      <c r="O7">
        <v>5</v>
      </c>
      <c r="P7">
        <v>120</v>
      </c>
      <c r="Q7" s="44">
        <v>19008</v>
      </c>
      <c r="R7">
        <v>38016</v>
      </c>
      <c r="S7" s="45">
        <v>3</v>
      </c>
      <c r="T7">
        <v>4</v>
      </c>
      <c r="U7" s="1">
        <v>3</v>
      </c>
      <c r="V7">
        <v>1</v>
      </c>
      <c r="W7">
        <v>2</v>
      </c>
      <c r="X7" s="1">
        <v>3</v>
      </c>
      <c r="Y7">
        <v>3</v>
      </c>
      <c r="Z7">
        <v>2</v>
      </c>
      <c r="AA7" s="45">
        <v>4</v>
      </c>
      <c r="AB7">
        <v>1</v>
      </c>
      <c r="AC7">
        <v>3</v>
      </c>
      <c r="AD7">
        <v>2.75</v>
      </c>
      <c r="AE7" s="1">
        <v>2</v>
      </c>
      <c r="AF7" s="7">
        <v>1.8888888888888888</v>
      </c>
      <c r="AG7" s="7">
        <v>4.6507936507936503</v>
      </c>
      <c r="AH7" s="7">
        <v>1</v>
      </c>
      <c r="AI7" s="44">
        <v>1</v>
      </c>
      <c r="AJ7">
        <v>2</v>
      </c>
      <c r="AK7">
        <v>1</v>
      </c>
      <c r="AL7" s="1">
        <v>4</v>
      </c>
      <c r="AM7" s="1">
        <v>2</v>
      </c>
      <c r="AN7" s="1">
        <v>1</v>
      </c>
      <c r="AO7">
        <v>4</v>
      </c>
      <c r="AP7">
        <v>4</v>
      </c>
      <c r="AQ7">
        <v>3</v>
      </c>
      <c r="AR7">
        <v>9</v>
      </c>
      <c r="AS7">
        <v>9</v>
      </c>
      <c r="AT7">
        <v>8</v>
      </c>
      <c r="AU7">
        <v>1</v>
      </c>
      <c r="AV7">
        <v>44.444444444444443</v>
      </c>
      <c r="AW7">
        <v>2</v>
      </c>
      <c r="AX7">
        <v>3</v>
      </c>
      <c r="AY7" s="44">
        <v>1</v>
      </c>
      <c r="AZ7" s="1">
        <v>1</v>
      </c>
      <c r="BA7">
        <v>4</v>
      </c>
      <c r="BB7">
        <v>2</v>
      </c>
      <c r="BC7">
        <v>3</v>
      </c>
      <c r="BD7">
        <v>24</v>
      </c>
      <c r="BE7">
        <v>2</v>
      </c>
      <c r="BF7" s="1">
        <v>1</v>
      </c>
      <c r="BG7">
        <v>0</v>
      </c>
      <c r="BH7">
        <v>3</v>
      </c>
      <c r="BI7" t="s">
        <v>178</v>
      </c>
      <c r="BJ7">
        <v>3</v>
      </c>
      <c r="BK7" s="1">
        <v>1</v>
      </c>
      <c r="BL7">
        <v>3</v>
      </c>
      <c r="BM7" t="s">
        <v>178</v>
      </c>
      <c r="BN7" s="15">
        <v>1</v>
      </c>
      <c r="BO7" s="44">
        <v>1</v>
      </c>
      <c r="BP7">
        <v>1</v>
      </c>
      <c r="BQ7">
        <v>3</v>
      </c>
      <c r="BR7">
        <v>4</v>
      </c>
      <c r="BS7">
        <v>3</v>
      </c>
      <c r="BT7" s="1">
        <v>4</v>
      </c>
      <c r="BU7">
        <v>3</v>
      </c>
      <c r="BV7" s="1">
        <v>3</v>
      </c>
      <c r="BW7">
        <v>4</v>
      </c>
      <c r="BX7" s="17">
        <v>2</v>
      </c>
    </row>
    <row r="8" spans="1:76" x14ac:dyDescent="0.25">
      <c r="A8">
        <v>6</v>
      </c>
      <c r="B8">
        <v>2012</v>
      </c>
      <c r="C8">
        <v>42</v>
      </c>
      <c r="D8">
        <v>4</v>
      </c>
      <c r="E8">
        <v>2</v>
      </c>
      <c r="F8">
        <v>3</v>
      </c>
      <c r="G8">
        <v>2</v>
      </c>
      <c r="H8">
        <v>4</v>
      </c>
      <c r="I8">
        <v>6</v>
      </c>
      <c r="J8">
        <v>8</v>
      </c>
      <c r="K8" s="43">
        <v>0</v>
      </c>
      <c r="L8">
        <v>4</v>
      </c>
      <c r="M8">
        <v>7</v>
      </c>
      <c r="N8" s="44">
        <v>177</v>
      </c>
      <c r="O8">
        <v>5</v>
      </c>
      <c r="P8">
        <v>76</v>
      </c>
      <c r="Q8" s="44">
        <v>7392</v>
      </c>
      <c r="R8">
        <v>9856</v>
      </c>
      <c r="S8" s="45">
        <v>3</v>
      </c>
      <c r="T8">
        <v>4</v>
      </c>
      <c r="U8" s="1">
        <v>2</v>
      </c>
      <c r="V8">
        <v>1</v>
      </c>
      <c r="W8">
        <v>2</v>
      </c>
      <c r="X8" s="1">
        <v>3</v>
      </c>
      <c r="Y8">
        <v>3</v>
      </c>
      <c r="Z8">
        <v>2</v>
      </c>
      <c r="AA8" s="45">
        <v>4</v>
      </c>
      <c r="AB8">
        <v>0</v>
      </c>
      <c r="AC8">
        <v>2</v>
      </c>
      <c r="AD8">
        <v>1.75</v>
      </c>
      <c r="AE8" s="1">
        <v>3</v>
      </c>
      <c r="AF8" s="7">
        <v>4.5555555555555554</v>
      </c>
      <c r="AG8" s="7">
        <v>4.412698412698413</v>
      </c>
      <c r="AH8" s="7">
        <v>1</v>
      </c>
      <c r="AI8" s="44">
        <v>1</v>
      </c>
      <c r="AJ8">
        <v>3</v>
      </c>
      <c r="AK8">
        <v>1</v>
      </c>
      <c r="AL8" s="1">
        <v>4</v>
      </c>
      <c r="AM8" s="1">
        <v>1</v>
      </c>
      <c r="AN8" s="1">
        <v>1</v>
      </c>
      <c r="AO8">
        <v>4</v>
      </c>
      <c r="AP8">
        <v>4</v>
      </c>
      <c r="AQ8">
        <v>3</v>
      </c>
      <c r="AR8">
        <v>7</v>
      </c>
      <c r="AS8">
        <v>7</v>
      </c>
      <c r="AT8">
        <v>8</v>
      </c>
      <c r="AU8">
        <v>1</v>
      </c>
      <c r="AV8">
        <v>14.285714285714285</v>
      </c>
      <c r="AW8">
        <v>1</v>
      </c>
      <c r="AX8">
        <v>2</v>
      </c>
      <c r="AY8" s="44">
        <v>1</v>
      </c>
      <c r="AZ8" s="1">
        <v>1</v>
      </c>
      <c r="BA8">
        <v>4</v>
      </c>
      <c r="BB8">
        <v>2</v>
      </c>
      <c r="BC8">
        <v>1</v>
      </c>
      <c r="BD8">
        <v>4</v>
      </c>
      <c r="BE8">
        <v>3</v>
      </c>
      <c r="BF8" s="1">
        <v>1</v>
      </c>
      <c r="BG8">
        <v>0</v>
      </c>
      <c r="BH8">
        <v>3</v>
      </c>
      <c r="BI8" t="s">
        <v>178</v>
      </c>
      <c r="BJ8">
        <v>3</v>
      </c>
      <c r="BK8" s="1">
        <v>1</v>
      </c>
      <c r="BL8">
        <v>3</v>
      </c>
      <c r="BM8" t="s">
        <v>178</v>
      </c>
      <c r="BN8" s="15">
        <v>1</v>
      </c>
      <c r="BO8" s="44">
        <v>1</v>
      </c>
      <c r="BP8">
        <v>1</v>
      </c>
      <c r="BQ8">
        <v>3</v>
      </c>
      <c r="BR8">
        <v>4</v>
      </c>
      <c r="BS8">
        <v>3</v>
      </c>
      <c r="BT8" s="1">
        <v>4</v>
      </c>
      <c r="BU8">
        <v>3</v>
      </c>
      <c r="BV8" s="1">
        <v>3</v>
      </c>
      <c r="BW8">
        <v>4</v>
      </c>
      <c r="BX8" s="17">
        <v>2</v>
      </c>
    </row>
    <row r="9" spans="1:76" x14ac:dyDescent="0.25">
      <c r="A9">
        <v>7</v>
      </c>
      <c r="B9">
        <v>2016</v>
      </c>
      <c r="C9">
        <v>42</v>
      </c>
      <c r="D9">
        <v>4</v>
      </c>
      <c r="E9">
        <v>1</v>
      </c>
      <c r="F9">
        <v>3</v>
      </c>
      <c r="G9">
        <v>1</v>
      </c>
      <c r="H9">
        <v>4</v>
      </c>
      <c r="I9">
        <v>6</v>
      </c>
      <c r="J9">
        <v>9</v>
      </c>
      <c r="K9" s="43">
        <v>0</v>
      </c>
      <c r="L9">
        <v>1</v>
      </c>
      <c r="M9">
        <v>7</v>
      </c>
      <c r="N9" s="44">
        <v>54</v>
      </c>
      <c r="O9">
        <v>5</v>
      </c>
      <c r="P9">
        <v>5</v>
      </c>
      <c r="Q9" s="44">
        <v>5280</v>
      </c>
      <c r="R9">
        <v>7920</v>
      </c>
      <c r="S9" s="45">
        <v>3</v>
      </c>
      <c r="T9">
        <v>4</v>
      </c>
      <c r="U9" s="1">
        <v>1</v>
      </c>
      <c r="V9">
        <v>1</v>
      </c>
      <c r="W9">
        <v>2</v>
      </c>
      <c r="X9" s="1">
        <v>4</v>
      </c>
      <c r="Y9">
        <v>2</v>
      </c>
      <c r="Z9">
        <v>2</v>
      </c>
      <c r="AA9" s="45">
        <v>4</v>
      </c>
      <c r="AB9">
        <v>0</v>
      </c>
      <c r="AC9">
        <v>4</v>
      </c>
      <c r="AD9">
        <v>3.5</v>
      </c>
      <c r="AE9" s="1">
        <v>1</v>
      </c>
      <c r="AF9" s="7">
        <v>5</v>
      </c>
      <c r="AG9" s="7">
        <v>3.3809523809523809</v>
      </c>
      <c r="AH9" s="7">
        <v>1</v>
      </c>
      <c r="AI9" s="44">
        <v>2</v>
      </c>
      <c r="AJ9">
        <v>1</v>
      </c>
      <c r="AK9">
        <v>1</v>
      </c>
      <c r="AL9" s="1">
        <v>4</v>
      </c>
      <c r="AM9" s="1">
        <v>2</v>
      </c>
      <c r="AN9" s="1">
        <v>2</v>
      </c>
      <c r="AO9">
        <v>4</v>
      </c>
      <c r="AP9">
        <v>4</v>
      </c>
      <c r="AQ9">
        <v>3</v>
      </c>
      <c r="AR9">
        <v>5</v>
      </c>
      <c r="AS9">
        <v>5</v>
      </c>
      <c r="AT9">
        <v>8</v>
      </c>
      <c r="AU9">
        <v>2</v>
      </c>
      <c r="AV9">
        <v>0</v>
      </c>
      <c r="AW9">
        <v>1</v>
      </c>
      <c r="AX9">
        <v>2</v>
      </c>
      <c r="AY9" s="44">
        <v>1</v>
      </c>
      <c r="AZ9" s="1">
        <v>1</v>
      </c>
      <c r="BA9">
        <v>4</v>
      </c>
      <c r="BB9">
        <v>2</v>
      </c>
      <c r="BC9">
        <v>1</v>
      </c>
      <c r="BD9">
        <v>6</v>
      </c>
      <c r="BE9">
        <v>3</v>
      </c>
      <c r="BF9" s="1">
        <v>1</v>
      </c>
      <c r="BG9">
        <v>0</v>
      </c>
      <c r="BH9">
        <v>1</v>
      </c>
      <c r="BI9">
        <v>1</v>
      </c>
      <c r="BJ9">
        <v>5</v>
      </c>
      <c r="BK9" s="1">
        <v>1</v>
      </c>
      <c r="BL9">
        <v>3</v>
      </c>
      <c r="BM9" t="s">
        <v>178</v>
      </c>
      <c r="BN9" s="15">
        <v>1</v>
      </c>
      <c r="BO9" s="44">
        <v>1</v>
      </c>
      <c r="BP9">
        <v>1</v>
      </c>
      <c r="BQ9">
        <v>2</v>
      </c>
      <c r="BR9">
        <v>4</v>
      </c>
      <c r="BS9">
        <v>3</v>
      </c>
      <c r="BT9" s="1">
        <v>4</v>
      </c>
      <c r="BU9">
        <v>4</v>
      </c>
      <c r="BV9" s="1">
        <v>3</v>
      </c>
      <c r="BW9">
        <v>4</v>
      </c>
      <c r="BX9" s="17">
        <v>2</v>
      </c>
    </row>
    <row r="10" spans="1:76" x14ac:dyDescent="0.25">
      <c r="A10">
        <v>8</v>
      </c>
      <c r="B10">
        <v>2018</v>
      </c>
      <c r="C10">
        <v>42</v>
      </c>
      <c r="D10">
        <v>4</v>
      </c>
      <c r="E10">
        <v>4</v>
      </c>
      <c r="F10">
        <v>3</v>
      </c>
      <c r="G10">
        <v>2</v>
      </c>
      <c r="H10">
        <v>4</v>
      </c>
      <c r="I10">
        <v>4</v>
      </c>
      <c r="J10">
        <v>4</v>
      </c>
      <c r="K10" s="43" t="s">
        <v>5</v>
      </c>
      <c r="L10">
        <v>1</v>
      </c>
      <c r="M10">
        <v>7</v>
      </c>
      <c r="N10" s="44">
        <v>71</v>
      </c>
      <c r="O10">
        <v>5</v>
      </c>
      <c r="P10">
        <v>50</v>
      </c>
      <c r="Q10" s="44">
        <v>4400</v>
      </c>
      <c r="R10">
        <v>4400</v>
      </c>
      <c r="S10" s="45">
        <v>3</v>
      </c>
      <c r="T10">
        <v>5</v>
      </c>
      <c r="U10" s="1">
        <v>2</v>
      </c>
      <c r="V10">
        <v>1</v>
      </c>
      <c r="W10">
        <v>2</v>
      </c>
      <c r="X10" s="1">
        <v>4</v>
      </c>
      <c r="Y10">
        <v>2</v>
      </c>
      <c r="Z10">
        <v>2</v>
      </c>
      <c r="AA10" s="45">
        <v>4</v>
      </c>
      <c r="AB10">
        <v>0</v>
      </c>
      <c r="AC10">
        <v>3</v>
      </c>
      <c r="AD10">
        <v>4</v>
      </c>
      <c r="AE10" s="1">
        <v>2</v>
      </c>
      <c r="AF10" s="7">
        <v>1.8888888888888888</v>
      </c>
      <c r="AG10" s="7">
        <v>2.666666666666667</v>
      </c>
      <c r="AH10" s="7">
        <v>1</v>
      </c>
      <c r="AI10" s="44">
        <v>2</v>
      </c>
      <c r="AJ10">
        <v>2</v>
      </c>
      <c r="AK10">
        <v>0</v>
      </c>
      <c r="AL10" s="1">
        <v>4</v>
      </c>
      <c r="AM10" s="1">
        <v>1</v>
      </c>
      <c r="AN10" s="1">
        <v>1</v>
      </c>
      <c r="AO10">
        <v>4</v>
      </c>
      <c r="AP10">
        <v>4</v>
      </c>
      <c r="AQ10">
        <v>3</v>
      </c>
      <c r="AR10">
        <v>5</v>
      </c>
      <c r="AS10">
        <v>5</v>
      </c>
      <c r="AT10">
        <v>10</v>
      </c>
      <c r="AU10">
        <v>1</v>
      </c>
      <c r="AV10">
        <v>0</v>
      </c>
      <c r="AW10">
        <v>1</v>
      </c>
      <c r="AX10">
        <v>2</v>
      </c>
      <c r="AY10" s="44">
        <v>1</v>
      </c>
      <c r="AZ10" s="1">
        <v>1</v>
      </c>
      <c r="BA10">
        <v>4</v>
      </c>
      <c r="BB10">
        <v>3</v>
      </c>
      <c r="BC10">
        <v>3</v>
      </c>
      <c r="BD10">
        <v>25</v>
      </c>
      <c r="BE10">
        <v>3</v>
      </c>
      <c r="BF10" s="1">
        <v>3</v>
      </c>
      <c r="BG10">
        <v>0</v>
      </c>
      <c r="BH10">
        <v>3</v>
      </c>
      <c r="BI10" t="s">
        <v>178</v>
      </c>
      <c r="BJ10">
        <v>2</v>
      </c>
      <c r="BK10" s="1">
        <v>1</v>
      </c>
      <c r="BL10">
        <v>3</v>
      </c>
      <c r="BM10" t="s">
        <v>178</v>
      </c>
      <c r="BN10" s="15">
        <v>1</v>
      </c>
      <c r="BO10" s="44">
        <v>1</v>
      </c>
      <c r="BP10">
        <v>1</v>
      </c>
      <c r="BQ10">
        <v>3</v>
      </c>
      <c r="BR10">
        <v>2</v>
      </c>
      <c r="BS10">
        <v>3</v>
      </c>
      <c r="BT10" s="1">
        <v>4</v>
      </c>
      <c r="BU10">
        <v>4</v>
      </c>
      <c r="BV10" s="1">
        <v>4</v>
      </c>
      <c r="BW10">
        <v>4</v>
      </c>
      <c r="BX10" s="17">
        <v>2</v>
      </c>
    </row>
    <row r="11" spans="1:76" x14ac:dyDescent="0.25">
      <c r="A11">
        <v>9</v>
      </c>
      <c r="B11">
        <v>2018</v>
      </c>
      <c r="C11">
        <v>42</v>
      </c>
      <c r="D11">
        <v>4</v>
      </c>
      <c r="E11">
        <v>4</v>
      </c>
      <c r="F11">
        <v>3</v>
      </c>
      <c r="G11">
        <v>1</v>
      </c>
      <c r="H11">
        <v>4</v>
      </c>
      <c r="I11">
        <v>6</v>
      </c>
      <c r="J11">
        <v>6</v>
      </c>
      <c r="K11" s="43">
        <v>0</v>
      </c>
      <c r="L11">
        <v>1</v>
      </c>
      <c r="M11">
        <v>3</v>
      </c>
      <c r="N11" s="44">
        <v>14</v>
      </c>
      <c r="O11">
        <v>5</v>
      </c>
      <c r="P11">
        <v>5</v>
      </c>
      <c r="Q11" s="44">
        <v>4224</v>
      </c>
      <c r="R11">
        <v>4224</v>
      </c>
      <c r="S11" s="45">
        <v>3</v>
      </c>
      <c r="T11">
        <v>5</v>
      </c>
      <c r="U11" s="1">
        <v>1</v>
      </c>
      <c r="V11">
        <v>1</v>
      </c>
      <c r="W11">
        <v>2</v>
      </c>
      <c r="X11" s="1">
        <v>3</v>
      </c>
      <c r="Y11">
        <v>3</v>
      </c>
      <c r="Z11">
        <v>2</v>
      </c>
      <c r="AA11" s="45">
        <v>4</v>
      </c>
      <c r="AB11">
        <v>0</v>
      </c>
      <c r="AC11">
        <v>3</v>
      </c>
      <c r="AD11">
        <v>2.25</v>
      </c>
      <c r="AE11" s="1">
        <v>2</v>
      </c>
      <c r="AF11" s="7">
        <v>1.8888888888888888</v>
      </c>
      <c r="AG11" s="7">
        <v>1.7142857142857144</v>
      </c>
      <c r="AH11" s="7">
        <v>1.8888888888888888</v>
      </c>
      <c r="AI11" s="44">
        <v>1</v>
      </c>
      <c r="AJ11">
        <v>1</v>
      </c>
      <c r="AK11">
        <v>1</v>
      </c>
      <c r="AL11" s="1">
        <v>3</v>
      </c>
      <c r="AM11" s="1">
        <v>1</v>
      </c>
      <c r="AN11" s="1">
        <v>1</v>
      </c>
      <c r="AO11">
        <v>4</v>
      </c>
      <c r="AP11">
        <v>4</v>
      </c>
      <c r="AQ11">
        <v>3</v>
      </c>
      <c r="AR11">
        <v>4</v>
      </c>
      <c r="AS11">
        <v>4</v>
      </c>
      <c r="AT11">
        <v>8</v>
      </c>
      <c r="AU11">
        <v>1</v>
      </c>
      <c r="AV11">
        <v>0</v>
      </c>
      <c r="AW11">
        <v>1</v>
      </c>
      <c r="AX11">
        <v>2</v>
      </c>
      <c r="AY11" s="44">
        <v>1</v>
      </c>
      <c r="AZ11" s="1">
        <v>1</v>
      </c>
      <c r="BA11">
        <v>8</v>
      </c>
      <c r="BB11">
        <v>2</v>
      </c>
      <c r="BC11">
        <v>1</v>
      </c>
      <c r="BD11">
        <v>2</v>
      </c>
      <c r="BE11">
        <v>3</v>
      </c>
      <c r="BF11" s="1">
        <v>1</v>
      </c>
      <c r="BG11">
        <v>0</v>
      </c>
      <c r="BH11">
        <v>3</v>
      </c>
      <c r="BI11" t="s">
        <v>178</v>
      </c>
      <c r="BJ11">
        <v>3</v>
      </c>
      <c r="BK11" s="1">
        <v>1</v>
      </c>
      <c r="BL11">
        <v>3</v>
      </c>
      <c r="BM11" t="s">
        <v>178</v>
      </c>
      <c r="BN11" s="15">
        <v>1.4444444444444444</v>
      </c>
      <c r="BO11" s="44">
        <v>1</v>
      </c>
      <c r="BP11">
        <v>1</v>
      </c>
      <c r="BQ11">
        <v>2</v>
      </c>
      <c r="BR11">
        <v>4</v>
      </c>
      <c r="BS11">
        <v>1</v>
      </c>
      <c r="BT11" s="1">
        <v>4</v>
      </c>
      <c r="BU11">
        <v>4</v>
      </c>
      <c r="BV11" s="1">
        <v>3</v>
      </c>
      <c r="BW11">
        <v>4</v>
      </c>
      <c r="BX11" s="17">
        <v>2</v>
      </c>
    </row>
    <row r="12" spans="1:76" x14ac:dyDescent="0.25">
      <c r="A12">
        <v>10</v>
      </c>
      <c r="B12">
        <v>2015</v>
      </c>
      <c r="C12">
        <v>3</v>
      </c>
      <c r="D12">
        <v>5</v>
      </c>
      <c r="E12">
        <v>2</v>
      </c>
      <c r="F12">
        <v>1</v>
      </c>
      <c r="G12">
        <v>1</v>
      </c>
      <c r="H12">
        <v>14</v>
      </c>
      <c r="I12">
        <v>12</v>
      </c>
      <c r="J12">
        <v>45</v>
      </c>
      <c r="K12" s="43">
        <v>0</v>
      </c>
      <c r="L12">
        <v>1</v>
      </c>
      <c r="M12">
        <v>2</v>
      </c>
      <c r="N12" s="44">
        <v>335</v>
      </c>
      <c r="O12">
        <v>4</v>
      </c>
      <c r="P12">
        <v>6</v>
      </c>
      <c r="Q12" s="44">
        <v>6468</v>
      </c>
      <c r="R12">
        <v>24255</v>
      </c>
      <c r="S12" s="45">
        <v>4</v>
      </c>
      <c r="T12">
        <v>5</v>
      </c>
      <c r="U12" s="1">
        <v>2</v>
      </c>
      <c r="V12">
        <v>1</v>
      </c>
      <c r="W12">
        <v>3</v>
      </c>
      <c r="X12" s="1">
        <v>4</v>
      </c>
      <c r="Y12">
        <v>1</v>
      </c>
      <c r="Z12">
        <v>6</v>
      </c>
      <c r="AA12" s="45">
        <v>5</v>
      </c>
      <c r="AB12">
        <v>1</v>
      </c>
      <c r="AC12">
        <v>3</v>
      </c>
      <c r="AD12">
        <v>3.75</v>
      </c>
      <c r="AE12" s="1">
        <v>1</v>
      </c>
      <c r="AF12" s="7">
        <v>4.5555555555555554</v>
      </c>
      <c r="AG12" s="7">
        <v>2.5079365079365079</v>
      </c>
      <c r="AH12" s="7">
        <v>4.5555555555555554</v>
      </c>
      <c r="AI12" s="44">
        <v>1</v>
      </c>
      <c r="AJ12">
        <v>3</v>
      </c>
      <c r="AK12">
        <v>1</v>
      </c>
      <c r="AL12" s="1">
        <v>2</v>
      </c>
      <c r="AM12" s="1">
        <v>3</v>
      </c>
      <c r="AN12" s="1">
        <v>3</v>
      </c>
      <c r="AO12">
        <v>1</v>
      </c>
      <c r="AP12">
        <v>1</v>
      </c>
      <c r="AQ12">
        <v>3</v>
      </c>
      <c r="AR12">
        <v>4</v>
      </c>
      <c r="AS12">
        <v>3</v>
      </c>
      <c r="AT12">
        <v>7</v>
      </c>
      <c r="AU12">
        <v>1</v>
      </c>
      <c r="AV12">
        <v>0</v>
      </c>
      <c r="AW12">
        <v>1</v>
      </c>
      <c r="AX12">
        <v>1</v>
      </c>
      <c r="AY12" s="44">
        <v>3</v>
      </c>
      <c r="AZ12" s="1">
        <v>1</v>
      </c>
      <c r="BA12">
        <v>8</v>
      </c>
      <c r="BB12">
        <v>3</v>
      </c>
      <c r="BC12">
        <v>1</v>
      </c>
      <c r="BD12">
        <v>4</v>
      </c>
      <c r="BE12">
        <v>2</v>
      </c>
      <c r="BF12" s="1">
        <v>1</v>
      </c>
      <c r="BG12">
        <v>0</v>
      </c>
      <c r="BH12">
        <v>3</v>
      </c>
      <c r="BI12" t="s">
        <v>178</v>
      </c>
      <c r="BJ12">
        <v>5</v>
      </c>
      <c r="BK12" s="1">
        <v>3</v>
      </c>
      <c r="BL12">
        <v>3</v>
      </c>
      <c r="BM12" t="s">
        <v>178</v>
      </c>
      <c r="BN12" s="15">
        <v>1.4444444444444444</v>
      </c>
      <c r="BO12" s="44" t="s">
        <v>5</v>
      </c>
      <c r="BP12">
        <v>4</v>
      </c>
      <c r="BQ12">
        <v>3</v>
      </c>
      <c r="BR12">
        <v>4</v>
      </c>
      <c r="BS12">
        <v>3</v>
      </c>
      <c r="BT12" s="1">
        <v>1</v>
      </c>
      <c r="BU12">
        <v>1</v>
      </c>
      <c r="BV12" s="1">
        <v>2</v>
      </c>
      <c r="BW12">
        <v>2</v>
      </c>
      <c r="BX12" s="17">
        <v>2</v>
      </c>
    </row>
    <row r="13" spans="1:76" x14ac:dyDescent="0.25">
      <c r="A13">
        <v>11</v>
      </c>
      <c r="B13">
        <v>2001</v>
      </c>
      <c r="C13">
        <v>4</v>
      </c>
      <c r="D13">
        <v>4</v>
      </c>
      <c r="E13">
        <v>2</v>
      </c>
      <c r="F13">
        <v>3</v>
      </c>
      <c r="G13">
        <v>3</v>
      </c>
      <c r="H13">
        <v>3</v>
      </c>
      <c r="I13">
        <v>9</v>
      </c>
      <c r="J13">
        <v>36</v>
      </c>
      <c r="K13" s="43">
        <v>-0.25</v>
      </c>
      <c r="L13">
        <v>1</v>
      </c>
      <c r="M13">
        <v>1</v>
      </c>
      <c r="N13" s="44" t="s">
        <v>5</v>
      </c>
      <c r="O13">
        <v>1</v>
      </c>
      <c r="P13">
        <v>17500</v>
      </c>
      <c r="Q13" s="44">
        <v>8910</v>
      </c>
      <c r="R13">
        <v>35640</v>
      </c>
      <c r="S13" s="45">
        <v>3</v>
      </c>
      <c r="T13" t="s">
        <v>5</v>
      </c>
      <c r="U13" s="1">
        <v>4</v>
      </c>
      <c r="V13">
        <v>1</v>
      </c>
      <c r="W13">
        <v>3</v>
      </c>
      <c r="X13" s="1">
        <v>6</v>
      </c>
      <c r="Y13">
        <v>3</v>
      </c>
      <c r="Z13">
        <v>5</v>
      </c>
      <c r="AA13" s="45">
        <v>3</v>
      </c>
      <c r="AB13">
        <v>0</v>
      </c>
      <c r="AC13">
        <v>3</v>
      </c>
      <c r="AD13">
        <v>1.25</v>
      </c>
      <c r="AE13" s="1">
        <v>1</v>
      </c>
      <c r="AF13" s="7">
        <v>4.1111111111111107</v>
      </c>
      <c r="AG13" s="7">
        <v>3.8571428571428572</v>
      </c>
      <c r="AH13" s="7">
        <v>1.8888888888888888</v>
      </c>
      <c r="AI13" s="44">
        <v>1</v>
      </c>
      <c r="AJ13">
        <v>2</v>
      </c>
      <c r="AK13">
        <v>1</v>
      </c>
      <c r="AL13" s="1">
        <v>4</v>
      </c>
      <c r="AM13" s="1">
        <v>2</v>
      </c>
      <c r="AN13" s="1">
        <v>1</v>
      </c>
      <c r="AO13">
        <v>1</v>
      </c>
      <c r="AP13">
        <v>1</v>
      </c>
      <c r="AQ13">
        <v>3</v>
      </c>
      <c r="AR13">
        <v>7</v>
      </c>
      <c r="AS13">
        <v>3</v>
      </c>
      <c r="AT13">
        <v>9</v>
      </c>
      <c r="AU13">
        <v>1</v>
      </c>
      <c r="AV13">
        <v>0</v>
      </c>
      <c r="AW13">
        <v>1</v>
      </c>
      <c r="AX13">
        <v>3</v>
      </c>
      <c r="AY13" s="44">
        <v>2</v>
      </c>
      <c r="AZ13" s="1">
        <v>1</v>
      </c>
      <c r="BA13">
        <v>8</v>
      </c>
      <c r="BB13">
        <v>3</v>
      </c>
      <c r="BC13">
        <v>1</v>
      </c>
      <c r="BD13">
        <v>7</v>
      </c>
      <c r="BE13">
        <v>2</v>
      </c>
      <c r="BF13" s="1">
        <v>1</v>
      </c>
      <c r="BG13">
        <v>0</v>
      </c>
      <c r="BH13">
        <v>1</v>
      </c>
      <c r="BI13">
        <v>3</v>
      </c>
      <c r="BJ13">
        <v>5</v>
      </c>
      <c r="BK13" s="1">
        <v>3</v>
      </c>
      <c r="BL13">
        <v>3</v>
      </c>
      <c r="BM13" t="s">
        <v>178</v>
      </c>
      <c r="BN13" s="15">
        <v>1</v>
      </c>
      <c r="BO13" s="44">
        <v>1</v>
      </c>
      <c r="BP13">
        <v>4</v>
      </c>
      <c r="BQ13">
        <v>4</v>
      </c>
      <c r="BR13">
        <v>4</v>
      </c>
      <c r="BS13">
        <v>3</v>
      </c>
      <c r="BT13" s="1">
        <v>1</v>
      </c>
      <c r="BU13">
        <v>1</v>
      </c>
      <c r="BV13" s="1">
        <v>3</v>
      </c>
      <c r="BW13">
        <v>2</v>
      </c>
      <c r="BX13" s="17">
        <v>3</v>
      </c>
    </row>
    <row r="14" spans="1:76" x14ac:dyDescent="0.25">
      <c r="A14">
        <v>12</v>
      </c>
      <c r="B14">
        <v>2000</v>
      </c>
      <c r="C14">
        <v>5</v>
      </c>
      <c r="D14">
        <v>5</v>
      </c>
      <c r="E14">
        <v>2</v>
      </c>
      <c r="F14">
        <v>2</v>
      </c>
      <c r="G14">
        <v>2</v>
      </c>
      <c r="H14">
        <v>2</v>
      </c>
      <c r="I14">
        <v>6</v>
      </c>
      <c r="J14">
        <v>9</v>
      </c>
      <c r="K14" s="43">
        <v>0</v>
      </c>
      <c r="L14">
        <v>1</v>
      </c>
      <c r="M14">
        <v>5</v>
      </c>
      <c r="N14" s="44">
        <v>36</v>
      </c>
      <c r="O14">
        <v>2</v>
      </c>
      <c r="P14" t="s">
        <v>178</v>
      </c>
      <c r="Q14" s="44">
        <v>5280</v>
      </c>
      <c r="R14">
        <v>7920</v>
      </c>
      <c r="S14" s="45">
        <v>5</v>
      </c>
      <c r="T14">
        <v>3</v>
      </c>
      <c r="U14" s="1">
        <v>1</v>
      </c>
      <c r="V14">
        <v>3</v>
      </c>
      <c r="W14">
        <v>4</v>
      </c>
      <c r="X14" s="1">
        <v>5</v>
      </c>
      <c r="Y14">
        <v>2</v>
      </c>
      <c r="Z14">
        <v>5</v>
      </c>
      <c r="AA14" s="45">
        <v>5</v>
      </c>
      <c r="AB14">
        <v>0</v>
      </c>
      <c r="AC14">
        <v>4</v>
      </c>
      <c r="AD14">
        <v>2</v>
      </c>
      <c r="AE14" s="1">
        <v>2</v>
      </c>
      <c r="AF14" s="7">
        <v>4.5555555555555554</v>
      </c>
      <c r="AG14" s="7">
        <v>2.746031746031746</v>
      </c>
      <c r="AH14" s="7">
        <v>1.4444444444444444</v>
      </c>
      <c r="AI14" s="44">
        <v>1</v>
      </c>
      <c r="AJ14">
        <v>3</v>
      </c>
      <c r="AK14">
        <v>1</v>
      </c>
      <c r="AL14" s="1">
        <v>3</v>
      </c>
      <c r="AM14" s="1">
        <v>4</v>
      </c>
      <c r="AN14" s="1">
        <v>2</v>
      </c>
      <c r="AO14">
        <v>1</v>
      </c>
      <c r="AP14">
        <v>1</v>
      </c>
      <c r="AQ14">
        <v>3</v>
      </c>
      <c r="AR14">
        <v>4</v>
      </c>
      <c r="AS14">
        <v>4</v>
      </c>
      <c r="AT14">
        <v>10</v>
      </c>
      <c r="AU14">
        <v>2</v>
      </c>
      <c r="AV14">
        <v>0</v>
      </c>
      <c r="AW14">
        <v>1</v>
      </c>
      <c r="AX14">
        <v>2</v>
      </c>
      <c r="AY14" s="44">
        <v>1</v>
      </c>
      <c r="AZ14" s="1">
        <v>1</v>
      </c>
      <c r="BA14">
        <v>8</v>
      </c>
      <c r="BB14">
        <v>1</v>
      </c>
      <c r="BC14">
        <v>1</v>
      </c>
      <c r="BD14">
        <v>8</v>
      </c>
      <c r="BE14">
        <v>3</v>
      </c>
      <c r="BF14" s="1">
        <v>2</v>
      </c>
      <c r="BG14">
        <v>0</v>
      </c>
      <c r="BH14">
        <v>3</v>
      </c>
      <c r="BI14" t="s">
        <v>178</v>
      </c>
      <c r="BJ14">
        <v>5</v>
      </c>
      <c r="BK14" s="1">
        <v>3</v>
      </c>
      <c r="BL14">
        <v>3</v>
      </c>
      <c r="BM14" t="s">
        <v>178</v>
      </c>
      <c r="BN14" s="15">
        <v>4.1111111111111107</v>
      </c>
      <c r="BO14" s="44">
        <v>1</v>
      </c>
      <c r="BP14">
        <v>1</v>
      </c>
      <c r="BQ14">
        <v>2</v>
      </c>
      <c r="BR14">
        <v>1</v>
      </c>
      <c r="BS14">
        <v>3</v>
      </c>
      <c r="BT14" s="1">
        <v>1</v>
      </c>
      <c r="BU14">
        <v>1</v>
      </c>
      <c r="BV14" s="1">
        <v>2</v>
      </c>
      <c r="BW14">
        <v>2</v>
      </c>
      <c r="BX14" s="17">
        <v>1</v>
      </c>
    </row>
    <row r="15" spans="1:76" x14ac:dyDescent="0.25">
      <c r="A15">
        <v>13</v>
      </c>
      <c r="B15">
        <v>2016</v>
      </c>
      <c r="C15">
        <v>6</v>
      </c>
      <c r="D15">
        <v>5</v>
      </c>
      <c r="E15">
        <v>2</v>
      </c>
      <c r="F15">
        <v>1</v>
      </c>
      <c r="G15">
        <v>1</v>
      </c>
      <c r="H15">
        <v>5</v>
      </c>
      <c r="I15">
        <v>2</v>
      </c>
      <c r="J15">
        <v>4</v>
      </c>
      <c r="K15" s="43" t="s">
        <v>178</v>
      </c>
      <c r="L15">
        <v>1</v>
      </c>
      <c r="M15">
        <v>2</v>
      </c>
      <c r="N15" s="44">
        <v>30</v>
      </c>
      <c r="O15">
        <v>2</v>
      </c>
      <c r="P15" t="s">
        <v>178</v>
      </c>
      <c r="Q15" s="44">
        <v>880</v>
      </c>
      <c r="R15">
        <v>1760</v>
      </c>
      <c r="S15" s="45">
        <v>5</v>
      </c>
      <c r="T15">
        <v>5</v>
      </c>
      <c r="U15" s="1">
        <v>3</v>
      </c>
      <c r="V15">
        <v>1</v>
      </c>
      <c r="W15">
        <v>4</v>
      </c>
      <c r="X15" s="1">
        <v>7</v>
      </c>
      <c r="Y15">
        <v>3</v>
      </c>
      <c r="Z15">
        <v>6</v>
      </c>
      <c r="AA15" s="45">
        <v>5</v>
      </c>
      <c r="AB15">
        <v>1</v>
      </c>
      <c r="AC15">
        <v>6</v>
      </c>
      <c r="AD15">
        <v>3.75</v>
      </c>
      <c r="AE15" s="1">
        <v>2</v>
      </c>
      <c r="AF15" s="7">
        <v>5</v>
      </c>
      <c r="AG15" s="7">
        <v>2.746031746031746</v>
      </c>
      <c r="AH15" s="7">
        <v>1.4444444444444444</v>
      </c>
      <c r="AI15" s="44">
        <v>1</v>
      </c>
      <c r="AJ15">
        <v>3</v>
      </c>
      <c r="AK15">
        <v>1</v>
      </c>
      <c r="AL15" s="1">
        <v>2</v>
      </c>
      <c r="AM15" s="1">
        <v>1</v>
      </c>
      <c r="AN15" s="1">
        <v>1</v>
      </c>
      <c r="AO15">
        <v>1</v>
      </c>
      <c r="AP15">
        <v>1</v>
      </c>
      <c r="AQ15">
        <v>1</v>
      </c>
      <c r="AR15">
        <v>3</v>
      </c>
      <c r="AS15">
        <v>2</v>
      </c>
      <c r="AT15">
        <v>8</v>
      </c>
      <c r="AU15">
        <v>2</v>
      </c>
      <c r="AV15">
        <v>33.333333333333329</v>
      </c>
      <c r="AW15">
        <v>1</v>
      </c>
      <c r="AX15">
        <v>2</v>
      </c>
      <c r="AY15" s="44">
        <v>2</v>
      </c>
      <c r="AZ15" s="1">
        <v>1</v>
      </c>
      <c r="BA15">
        <v>8</v>
      </c>
      <c r="BB15">
        <v>2</v>
      </c>
      <c r="BC15">
        <v>1</v>
      </c>
      <c r="BD15">
        <v>7</v>
      </c>
      <c r="BE15">
        <v>2</v>
      </c>
      <c r="BF15" s="1">
        <v>1</v>
      </c>
      <c r="BG15">
        <v>0</v>
      </c>
      <c r="BH15">
        <v>3</v>
      </c>
      <c r="BI15" t="s">
        <v>178</v>
      </c>
      <c r="BJ15">
        <v>4</v>
      </c>
      <c r="BK15" s="1">
        <v>3</v>
      </c>
      <c r="BL15">
        <v>3</v>
      </c>
      <c r="BM15" t="s">
        <v>178</v>
      </c>
      <c r="BN15" s="15">
        <v>1.4444444444444444</v>
      </c>
      <c r="BO15" s="44">
        <v>4</v>
      </c>
      <c r="BP15">
        <v>2</v>
      </c>
      <c r="BQ15">
        <v>3</v>
      </c>
      <c r="BR15">
        <v>2</v>
      </c>
      <c r="BS15">
        <v>1</v>
      </c>
      <c r="BT15" s="1">
        <v>2</v>
      </c>
      <c r="BU15">
        <v>1</v>
      </c>
      <c r="BV15" s="1">
        <v>2</v>
      </c>
      <c r="BW15">
        <v>1</v>
      </c>
      <c r="BX15" s="17">
        <v>1</v>
      </c>
    </row>
    <row r="16" spans="1:76" x14ac:dyDescent="0.25">
      <c r="A16">
        <v>14</v>
      </c>
      <c r="B16">
        <v>2009</v>
      </c>
      <c r="C16">
        <v>6</v>
      </c>
      <c r="D16">
        <v>5</v>
      </c>
      <c r="E16">
        <v>2</v>
      </c>
      <c r="F16">
        <v>1</v>
      </c>
      <c r="G16">
        <v>1</v>
      </c>
      <c r="H16">
        <v>6</v>
      </c>
      <c r="I16">
        <v>3</v>
      </c>
      <c r="J16">
        <v>5</v>
      </c>
      <c r="K16" s="43" t="s">
        <v>178</v>
      </c>
      <c r="L16">
        <v>1</v>
      </c>
      <c r="M16">
        <v>2</v>
      </c>
      <c r="N16" s="44">
        <v>409</v>
      </c>
      <c r="O16">
        <v>2</v>
      </c>
      <c r="P16" t="s">
        <v>178</v>
      </c>
      <c r="Q16" s="44">
        <v>1848</v>
      </c>
      <c r="R16">
        <v>3080</v>
      </c>
      <c r="S16" s="45">
        <v>4</v>
      </c>
      <c r="T16">
        <v>5</v>
      </c>
      <c r="U16" s="1">
        <v>3</v>
      </c>
      <c r="V16">
        <v>1</v>
      </c>
      <c r="W16">
        <v>4</v>
      </c>
      <c r="X16" s="1">
        <v>7</v>
      </c>
      <c r="Y16">
        <v>2</v>
      </c>
      <c r="Z16">
        <v>6</v>
      </c>
      <c r="AA16" s="45">
        <v>3</v>
      </c>
      <c r="AB16">
        <v>1</v>
      </c>
      <c r="AC16">
        <v>5</v>
      </c>
      <c r="AD16">
        <v>2</v>
      </c>
      <c r="AE16" s="1">
        <v>1</v>
      </c>
      <c r="AF16" s="7">
        <v>1.8888888888888888</v>
      </c>
      <c r="AG16" s="7">
        <v>2.1904761904761907</v>
      </c>
      <c r="AH16" s="7">
        <v>1.4444444444444444</v>
      </c>
      <c r="AI16" s="44">
        <v>1</v>
      </c>
      <c r="AJ16">
        <v>3</v>
      </c>
      <c r="AK16">
        <v>1</v>
      </c>
      <c r="AL16" s="1">
        <v>1</v>
      </c>
      <c r="AM16" s="1">
        <v>1</v>
      </c>
      <c r="AN16" s="1">
        <v>2</v>
      </c>
      <c r="AO16">
        <v>1</v>
      </c>
      <c r="AP16">
        <v>1</v>
      </c>
      <c r="AQ16">
        <v>1</v>
      </c>
      <c r="AR16">
        <v>5</v>
      </c>
      <c r="AS16">
        <v>2</v>
      </c>
      <c r="AT16">
        <v>8</v>
      </c>
      <c r="AU16">
        <v>4</v>
      </c>
      <c r="AV16">
        <v>0</v>
      </c>
      <c r="AW16">
        <v>2</v>
      </c>
      <c r="AX16">
        <v>2</v>
      </c>
      <c r="AY16" s="44">
        <v>1</v>
      </c>
      <c r="AZ16" s="1">
        <v>1</v>
      </c>
      <c r="BA16">
        <v>8</v>
      </c>
      <c r="BB16">
        <v>6</v>
      </c>
      <c r="BC16">
        <v>1</v>
      </c>
      <c r="BD16">
        <v>7</v>
      </c>
      <c r="BE16">
        <v>2</v>
      </c>
      <c r="BF16" s="1">
        <v>1</v>
      </c>
      <c r="BG16">
        <v>0</v>
      </c>
      <c r="BH16">
        <v>3</v>
      </c>
      <c r="BI16" t="s">
        <v>178</v>
      </c>
      <c r="BJ16">
        <v>4</v>
      </c>
      <c r="BK16" s="1">
        <v>3</v>
      </c>
      <c r="BL16">
        <v>3</v>
      </c>
      <c r="BM16" t="s">
        <v>178</v>
      </c>
      <c r="BN16" s="15">
        <v>1.4444444444444444</v>
      </c>
      <c r="BO16" s="44">
        <v>1</v>
      </c>
      <c r="BP16">
        <v>3</v>
      </c>
      <c r="BQ16">
        <v>3</v>
      </c>
      <c r="BR16">
        <v>2</v>
      </c>
      <c r="BS16">
        <v>1</v>
      </c>
      <c r="BT16" s="1">
        <v>2</v>
      </c>
      <c r="BU16">
        <v>2</v>
      </c>
      <c r="BV16" s="1">
        <v>2</v>
      </c>
      <c r="BW16">
        <v>1</v>
      </c>
      <c r="BX16" s="17">
        <v>1</v>
      </c>
    </row>
    <row r="17" spans="1:76" x14ac:dyDescent="0.25">
      <c r="A17">
        <v>15</v>
      </c>
      <c r="B17">
        <v>2010</v>
      </c>
      <c r="C17">
        <v>6</v>
      </c>
      <c r="D17">
        <v>5</v>
      </c>
      <c r="E17">
        <v>2</v>
      </c>
      <c r="F17">
        <v>1</v>
      </c>
      <c r="G17">
        <v>1</v>
      </c>
      <c r="H17">
        <v>7</v>
      </c>
      <c r="I17">
        <v>3</v>
      </c>
      <c r="J17">
        <v>4</v>
      </c>
      <c r="K17" s="43" t="s">
        <v>178</v>
      </c>
      <c r="L17">
        <v>1</v>
      </c>
      <c r="M17">
        <v>7</v>
      </c>
      <c r="N17" s="44">
        <v>30</v>
      </c>
      <c r="O17">
        <v>2</v>
      </c>
      <c r="P17" t="s">
        <v>178</v>
      </c>
      <c r="Q17" s="44">
        <v>1584</v>
      </c>
      <c r="R17">
        <v>2112</v>
      </c>
      <c r="S17" s="45">
        <v>4</v>
      </c>
      <c r="T17">
        <v>5</v>
      </c>
      <c r="U17" s="1">
        <v>1</v>
      </c>
      <c r="V17">
        <v>1</v>
      </c>
      <c r="W17">
        <v>4</v>
      </c>
      <c r="X17" s="1">
        <v>7</v>
      </c>
      <c r="Y17">
        <v>1</v>
      </c>
      <c r="Z17">
        <v>6</v>
      </c>
      <c r="AA17" s="45">
        <v>4</v>
      </c>
      <c r="AB17">
        <v>1</v>
      </c>
      <c r="AC17">
        <v>5</v>
      </c>
      <c r="AD17">
        <v>2</v>
      </c>
      <c r="AE17" s="1">
        <v>2</v>
      </c>
      <c r="AF17" s="7">
        <v>1.8888888888888888</v>
      </c>
      <c r="AG17" s="7">
        <v>1.3174603174603174</v>
      </c>
      <c r="AH17" s="7">
        <v>1.8888888888888888</v>
      </c>
      <c r="AI17" s="44">
        <v>1</v>
      </c>
      <c r="AJ17">
        <v>3</v>
      </c>
      <c r="AK17">
        <v>1</v>
      </c>
      <c r="AL17" s="1">
        <v>2</v>
      </c>
      <c r="AM17" s="1">
        <v>2</v>
      </c>
      <c r="AN17" s="1">
        <v>1</v>
      </c>
      <c r="AO17">
        <v>1</v>
      </c>
      <c r="AP17">
        <v>1</v>
      </c>
      <c r="AQ17">
        <v>3</v>
      </c>
      <c r="AR17">
        <v>4</v>
      </c>
      <c r="AS17">
        <v>2</v>
      </c>
      <c r="AT17">
        <v>8</v>
      </c>
      <c r="AU17">
        <v>3</v>
      </c>
      <c r="AV17">
        <v>0</v>
      </c>
      <c r="AW17">
        <v>1</v>
      </c>
      <c r="AX17">
        <v>3</v>
      </c>
      <c r="AY17" s="44">
        <v>1</v>
      </c>
      <c r="AZ17" s="1">
        <v>1</v>
      </c>
      <c r="BA17">
        <v>8</v>
      </c>
      <c r="BB17">
        <v>6</v>
      </c>
      <c r="BC17">
        <v>1</v>
      </c>
      <c r="BD17">
        <v>7</v>
      </c>
      <c r="BE17">
        <v>2</v>
      </c>
      <c r="BF17" s="1">
        <v>1</v>
      </c>
      <c r="BG17">
        <v>0</v>
      </c>
      <c r="BH17">
        <v>3</v>
      </c>
      <c r="BI17" t="s">
        <v>178</v>
      </c>
      <c r="BJ17">
        <v>4</v>
      </c>
      <c r="BK17" s="1">
        <v>3</v>
      </c>
      <c r="BL17">
        <v>3</v>
      </c>
      <c r="BM17" t="s">
        <v>178</v>
      </c>
      <c r="BN17" s="15">
        <v>1.4444444444444444</v>
      </c>
      <c r="BO17" s="44">
        <v>1</v>
      </c>
      <c r="BP17">
        <v>1</v>
      </c>
      <c r="BQ17">
        <v>3</v>
      </c>
      <c r="BR17">
        <v>1</v>
      </c>
      <c r="BS17">
        <v>1</v>
      </c>
      <c r="BT17" s="1">
        <v>1</v>
      </c>
      <c r="BU17">
        <v>1</v>
      </c>
      <c r="BV17" s="1">
        <v>2</v>
      </c>
      <c r="BW17">
        <v>1</v>
      </c>
      <c r="BX17" s="17">
        <v>1</v>
      </c>
    </row>
    <row r="18" spans="1:76" x14ac:dyDescent="0.25">
      <c r="A18">
        <v>16</v>
      </c>
      <c r="B18">
        <v>2016</v>
      </c>
      <c r="C18">
        <v>6</v>
      </c>
      <c r="D18">
        <v>5</v>
      </c>
      <c r="E18">
        <v>2</v>
      </c>
      <c r="F18">
        <v>1</v>
      </c>
      <c r="G18">
        <v>1</v>
      </c>
      <c r="H18">
        <v>8</v>
      </c>
      <c r="I18">
        <v>2.5</v>
      </c>
      <c r="J18">
        <v>5</v>
      </c>
      <c r="K18" s="43" t="s">
        <v>178</v>
      </c>
      <c r="L18">
        <v>1</v>
      </c>
      <c r="M18">
        <v>2</v>
      </c>
      <c r="N18" s="44">
        <v>163</v>
      </c>
      <c r="O18">
        <v>2</v>
      </c>
      <c r="P18" t="s">
        <v>178</v>
      </c>
      <c r="Q18" s="44">
        <v>1320</v>
      </c>
      <c r="R18">
        <v>2640</v>
      </c>
      <c r="S18" s="45">
        <v>4</v>
      </c>
      <c r="T18">
        <v>5</v>
      </c>
      <c r="U18" s="1">
        <v>1</v>
      </c>
      <c r="V18">
        <v>1</v>
      </c>
      <c r="W18">
        <v>4</v>
      </c>
      <c r="X18" s="1">
        <v>7</v>
      </c>
      <c r="Y18">
        <v>3</v>
      </c>
      <c r="Z18">
        <v>6</v>
      </c>
      <c r="AA18" s="45">
        <v>4</v>
      </c>
      <c r="AB18">
        <v>0</v>
      </c>
      <c r="AC18">
        <v>8</v>
      </c>
      <c r="AD18">
        <v>4</v>
      </c>
      <c r="AE18" s="1">
        <v>1</v>
      </c>
      <c r="AF18" s="7">
        <v>1.8888888888888888</v>
      </c>
      <c r="AG18" s="7">
        <v>2.1111111111111112</v>
      </c>
      <c r="AH18" s="7">
        <v>4.5555555555555554</v>
      </c>
      <c r="AI18" s="44">
        <v>1</v>
      </c>
      <c r="AJ18">
        <v>3</v>
      </c>
      <c r="AK18">
        <v>1</v>
      </c>
      <c r="AL18" s="1">
        <v>2</v>
      </c>
      <c r="AM18" s="1">
        <v>2</v>
      </c>
      <c r="AN18" s="1">
        <v>1</v>
      </c>
      <c r="AO18">
        <v>1</v>
      </c>
      <c r="AP18">
        <v>1</v>
      </c>
      <c r="AQ18">
        <v>1</v>
      </c>
      <c r="AR18">
        <v>4</v>
      </c>
      <c r="AS18">
        <v>2</v>
      </c>
      <c r="AT18">
        <v>8</v>
      </c>
      <c r="AU18">
        <v>3</v>
      </c>
      <c r="AV18">
        <v>0</v>
      </c>
      <c r="AW18">
        <v>2</v>
      </c>
      <c r="AX18">
        <v>3</v>
      </c>
      <c r="AY18" s="44">
        <v>1</v>
      </c>
      <c r="AZ18" s="1">
        <v>1</v>
      </c>
      <c r="BA18">
        <v>8</v>
      </c>
      <c r="BB18">
        <v>2</v>
      </c>
      <c r="BC18">
        <v>1</v>
      </c>
      <c r="BD18">
        <v>7</v>
      </c>
      <c r="BE18">
        <v>2</v>
      </c>
      <c r="BF18" s="1">
        <v>1</v>
      </c>
      <c r="BG18">
        <v>0</v>
      </c>
      <c r="BH18">
        <v>3</v>
      </c>
      <c r="BI18" t="s">
        <v>178</v>
      </c>
      <c r="BJ18">
        <v>3</v>
      </c>
      <c r="BK18" s="1">
        <v>3</v>
      </c>
      <c r="BL18">
        <v>3</v>
      </c>
      <c r="BM18" t="s">
        <v>178</v>
      </c>
      <c r="BN18" s="15">
        <v>1.8888888888888888</v>
      </c>
      <c r="BO18" s="44">
        <v>4</v>
      </c>
      <c r="BP18">
        <v>1</v>
      </c>
      <c r="BQ18">
        <v>3</v>
      </c>
      <c r="BR18">
        <v>1</v>
      </c>
      <c r="BS18">
        <v>1</v>
      </c>
      <c r="BT18" s="1">
        <v>1</v>
      </c>
      <c r="BU18">
        <v>2</v>
      </c>
      <c r="BV18" s="1">
        <v>2</v>
      </c>
      <c r="BW18">
        <v>1</v>
      </c>
      <c r="BX18" s="17">
        <v>1</v>
      </c>
    </row>
    <row r="19" spans="1:76" x14ac:dyDescent="0.25">
      <c r="A19">
        <v>17</v>
      </c>
      <c r="B19">
        <v>2014</v>
      </c>
      <c r="C19">
        <v>6</v>
      </c>
      <c r="D19">
        <v>5</v>
      </c>
      <c r="E19">
        <v>2</v>
      </c>
      <c r="F19">
        <v>1</v>
      </c>
      <c r="G19">
        <v>1</v>
      </c>
      <c r="H19">
        <v>6</v>
      </c>
      <c r="I19">
        <v>2</v>
      </c>
      <c r="J19">
        <v>4</v>
      </c>
      <c r="K19" s="43" t="s">
        <v>178</v>
      </c>
      <c r="L19">
        <v>2</v>
      </c>
      <c r="M19">
        <v>2</v>
      </c>
      <c r="N19" s="44">
        <v>91</v>
      </c>
      <c r="O19">
        <v>2</v>
      </c>
      <c r="P19" t="s">
        <v>178</v>
      </c>
      <c r="Q19" s="44">
        <v>880</v>
      </c>
      <c r="R19">
        <v>1760</v>
      </c>
      <c r="S19" s="45">
        <v>5</v>
      </c>
      <c r="T19">
        <v>3</v>
      </c>
      <c r="U19" s="1">
        <v>1</v>
      </c>
      <c r="V19">
        <v>1</v>
      </c>
      <c r="W19">
        <v>4</v>
      </c>
      <c r="X19" s="1">
        <v>7</v>
      </c>
      <c r="Y19">
        <v>3</v>
      </c>
      <c r="Z19">
        <v>10</v>
      </c>
      <c r="AA19" s="45">
        <v>4</v>
      </c>
      <c r="AB19">
        <v>0</v>
      </c>
      <c r="AC19">
        <v>6</v>
      </c>
      <c r="AD19">
        <v>2.25</v>
      </c>
      <c r="AE19" s="1">
        <v>1</v>
      </c>
      <c r="AF19" s="7">
        <v>1.8888888888888888</v>
      </c>
      <c r="AG19" s="7">
        <v>1.6349206349206349</v>
      </c>
      <c r="AH19" s="7">
        <v>1.8888888888888888</v>
      </c>
      <c r="AI19" s="44">
        <v>1</v>
      </c>
      <c r="AJ19">
        <v>3</v>
      </c>
      <c r="AK19">
        <v>1</v>
      </c>
      <c r="AL19" s="1">
        <v>1</v>
      </c>
      <c r="AM19" s="1">
        <v>2</v>
      </c>
      <c r="AN19" s="1">
        <v>1</v>
      </c>
      <c r="AO19">
        <v>1</v>
      </c>
      <c r="AP19">
        <v>1</v>
      </c>
      <c r="AQ19">
        <v>3</v>
      </c>
      <c r="AR19">
        <v>4</v>
      </c>
      <c r="AS19">
        <v>1</v>
      </c>
      <c r="AT19">
        <v>8</v>
      </c>
      <c r="AU19">
        <v>3</v>
      </c>
      <c r="AV19">
        <v>0</v>
      </c>
      <c r="AW19">
        <v>4</v>
      </c>
      <c r="AX19">
        <v>2</v>
      </c>
      <c r="AY19" s="44">
        <v>2</v>
      </c>
      <c r="AZ19" s="1">
        <v>1</v>
      </c>
      <c r="BA19">
        <v>8</v>
      </c>
      <c r="BB19">
        <v>6</v>
      </c>
      <c r="BC19">
        <v>1</v>
      </c>
      <c r="BD19">
        <v>7</v>
      </c>
      <c r="BE19">
        <v>2</v>
      </c>
      <c r="BF19" s="1">
        <v>1</v>
      </c>
      <c r="BG19">
        <v>0</v>
      </c>
      <c r="BH19">
        <v>3</v>
      </c>
      <c r="BI19" t="s">
        <v>178</v>
      </c>
      <c r="BJ19">
        <v>3</v>
      </c>
      <c r="BK19" s="1">
        <v>3</v>
      </c>
      <c r="BL19">
        <v>3</v>
      </c>
      <c r="BM19" t="s">
        <v>178</v>
      </c>
      <c r="BN19" s="15">
        <v>4.1111111111111107</v>
      </c>
      <c r="BO19" s="44">
        <v>1</v>
      </c>
      <c r="BP19">
        <v>3</v>
      </c>
      <c r="BQ19">
        <v>2</v>
      </c>
      <c r="BR19">
        <v>1</v>
      </c>
      <c r="BS19">
        <v>1</v>
      </c>
      <c r="BT19" s="1">
        <v>1</v>
      </c>
      <c r="BU19">
        <v>2</v>
      </c>
      <c r="BV19" s="1">
        <v>2</v>
      </c>
      <c r="BW19">
        <v>1</v>
      </c>
      <c r="BX19" s="17">
        <v>1</v>
      </c>
    </row>
    <row r="20" spans="1:76" x14ac:dyDescent="0.25">
      <c r="A20">
        <v>18</v>
      </c>
      <c r="B20">
        <v>2012</v>
      </c>
      <c r="C20">
        <v>6</v>
      </c>
      <c r="D20">
        <v>5</v>
      </c>
      <c r="E20">
        <v>2</v>
      </c>
      <c r="F20">
        <v>1</v>
      </c>
      <c r="G20">
        <v>1</v>
      </c>
      <c r="H20">
        <v>2</v>
      </c>
      <c r="I20">
        <v>1</v>
      </c>
      <c r="J20">
        <v>1.5</v>
      </c>
      <c r="K20" s="43" t="s">
        <v>178</v>
      </c>
      <c r="L20">
        <v>3</v>
      </c>
      <c r="M20">
        <v>5</v>
      </c>
      <c r="N20" s="44">
        <v>60</v>
      </c>
      <c r="O20">
        <v>2</v>
      </c>
      <c r="P20" t="s">
        <v>178</v>
      </c>
      <c r="Q20" s="44">
        <v>264</v>
      </c>
      <c r="R20">
        <v>396</v>
      </c>
      <c r="S20" s="45">
        <v>5</v>
      </c>
      <c r="T20">
        <v>3</v>
      </c>
      <c r="U20" s="1">
        <v>1</v>
      </c>
      <c r="V20">
        <v>1</v>
      </c>
      <c r="W20">
        <v>4</v>
      </c>
      <c r="X20" s="1">
        <v>7</v>
      </c>
      <c r="Y20">
        <v>3</v>
      </c>
      <c r="Z20">
        <v>6</v>
      </c>
      <c r="AA20" s="45">
        <v>5</v>
      </c>
      <c r="AB20">
        <v>0</v>
      </c>
      <c r="AC20">
        <v>4</v>
      </c>
      <c r="AD20">
        <v>2</v>
      </c>
      <c r="AE20" s="1">
        <v>1</v>
      </c>
      <c r="AF20" s="7">
        <v>1.8888888888888888</v>
      </c>
      <c r="AG20" s="7">
        <v>1</v>
      </c>
      <c r="AH20" s="7">
        <v>1</v>
      </c>
      <c r="AI20" s="44">
        <v>1</v>
      </c>
      <c r="AJ20">
        <v>3</v>
      </c>
      <c r="AK20">
        <v>1</v>
      </c>
      <c r="AL20" s="1">
        <v>1</v>
      </c>
      <c r="AM20" s="1">
        <v>2</v>
      </c>
      <c r="AN20" s="1">
        <v>1</v>
      </c>
      <c r="AO20">
        <v>1</v>
      </c>
      <c r="AP20">
        <v>1</v>
      </c>
      <c r="AQ20">
        <v>1</v>
      </c>
      <c r="AR20">
        <v>2</v>
      </c>
      <c r="AS20">
        <v>1</v>
      </c>
      <c r="AT20">
        <v>8</v>
      </c>
      <c r="AU20">
        <v>3</v>
      </c>
      <c r="AV20">
        <v>0</v>
      </c>
      <c r="AW20">
        <v>1</v>
      </c>
      <c r="AX20">
        <v>2</v>
      </c>
      <c r="AY20" s="44">
        <v>1</v>
      </c>
      <c r="AZ20" s="1">
        <v>1</v>
      </c>
      <c r="BA20">
        <v>8</v>
      </c>
      <c r="BB20">
        <v>6</v>
      </c>
      <c r="BC20">
        <v>1</v>
      </c>
      <c r="BD20">
        <v>7</v>
      </c>
      <c r="BE20">
        <v>2</v>
      </c>
      <c r="BF20" s="1">
        <v>1</v>
      </c>
      <c r="BG20">
        <v>0</v>
      </c>
      <c r="BH20">
        <v>3</v>
      </c>
      <c r="BI20" t="s">
        <v>178</v>
      </c>
      <c r="BJ20">
        <v>3</v>
      </c>
      <c r="BK20" s="1">
        <v>3</v>
      </c>
      <c r="BL20">
        <v>3</v>
      </c>
      <c r="BM20" t="s">
        <v>178</v>
      </c>
      <c r="BN20" s="15">
        <v>4.1111111111111107</v>
      </c>
      <c r="BO20" s="44">
        <v>1</v>
      </c>
      <c r="BP20">
        <v>3</v>
      </c>
      <c r="BQ20">
        <v>2</v>
      </c>
      <c r="BR20">
        <v>1</v>
      </c>
      <c r="BS20">
        <v>1</v>
      </c>
      <c r="BT20" s="1">
        <v>1</v>
      </c>
      <c r="BU20">
        <v>1</v>
      </c>
      <c r="BV20" s="1">
        <v>2</v>
      </c>
      <c r="BW20">
        <v>1</v>
      </c>
      <c r="BX20" s="17">
        <v>1</v>
      </c>
    </row>
    <row r="21" spans="1:76" x14ac:dyDescent="0.25">
      <c r="A21">
        <v>19</v>
      </c>
      <c r="B21">
        <v>2014</v>
      </c>
      <c r="C21">
        <v>6</v>
      </c>
      <c r="D21">
        <v>5</v>
      </c>
      <c r="E21">
        <v>2</v>
      </c>
      <c r="F21">
        <v>1</v>
      </c>
      <c r="G21">
        <v>1</v>
      </c>
      <c r="H21">
        <v>9</v>
      </c>
      <c r="I21">
        <v>4.5</v>
      </c>
      <c r="J21">
        <v>9</v>
      </c>
      <c r="K21" s="43" t="s">
        <v>178</v>
      </c>
      <c r="L21">
        <v>1</v>
      </c>
      <c r="M21">
        <v>2</v>
      </c>
      <c r="N21" s="44">
        <v>372</v>
      </c>
      <c r="O21">
        <v>2</v>
      </c>
      <c r="P21" t="s">
        <v>178</v>
      </c>
      <c r="Q21" s="44">
        <v>2772</v>
      </c>
      <c r="R21">
        <v>5544</v>
      </c>
      <c r="S21" s="45">
        <v>4</v>
      </c>
      <c r="T21">
        <v>3</v>
      </c>
      <c r="U21" s="1">
        <v>2</v>
      </c>
      <c r="V21">
        <v>1</v>
      </c>
      <c r="W21">
        <v>4</v>
      </c>
      <c r="X21" s="1">
        <v>6</v>
      </c>
      <c r="Y21">
        <v>3</v>
      </c>
      <c r="Z21">
        <v>9</v>
      </c>
      <c r="AA21" s="45">
        <v>4</v>
      </c>
      <c r="AB21">
        <v>1</v>
      </c>
      <c r="AC21">
        <v>6</v>
      </c>
      <c r="AD21">
        <v>3.25</v>
      </c>
      <c r="AE21" s="1">
        <v>2</v>
      </c>
      <c r="AF21" s="7">
        <v>1.8888888888888888</v>
      </c>
      <c r="AG21" s="7">
        <v>2.2698412698412698</v>
      </c>
      <c r="AH21" s="7">
        <v>4.5555555555555554</v>
      </c>
      <c r="AI21" s="44">
        <v>1</v>
      </c>
      <c r="AJ21">
        <v>3</v>
      </c>
      <c r="AK21">
        <v>1</v>
      </c>
      <c r="AL21" s="1">
        <v>3</v>
      </c>
      <c r="AM21" s="1">
        <v>2</v>
      </c>
      <c r="AN21" s="1">
        <v>1</v>
      </c>
      <c r="AO21">
        <v>1</v>
      </c>
      <c r="AP21">
        <v>1</v>
      </c>
      <c r="AQ21">
        <v>3</v>
      </c>
      <c r="AR21">
        <v>7</v>
      </c>
      <c r="AS21">
        <v>0</v>
      </c>
      <c r="AT21">
        <v>8</v>
      </c>
      <c r="AU21">
        <v>4</v>
      </c>
      <c r="AV21">
        <v>0</v>
      </c>
      <c r="AW21">
        <v>3</v>
      </c>
      <c r="AX21">
        <v>2</v>
      </c>
      <c r="AY21" s="44">
        <v>1</v>
      </c>
      <c r="AZ21" s="1">
        <v>1</v>
      </c>
      <c r="BA21">
        <v>8</v>
      </c>
      <c r="BB21">
        <v>6</v>
      </c>
      <c r="BC21">
        <v>1</v>
      </c>
      <c r="BD21">
        <v>7</v>
      </c>
      <c r="BE21">
        <v>2</v>
      </c>
      <c r="BF21" s="1">
        <v>1</v>
      </c>
      <c r="BG21">
        <v>0</v>
      </c>
      <c r="BH21">
        <v>1</v>
      </c>
      <c r="BI21">
        <v>1</v>
      </c>
      <c r="BJ21">
        <v>4</v>
      </c>
      <c r="BK21" s="1">
        <v>3</v>
      </c>
      <c r="BL21">
        <v>3</v>
      </c>
      <c r="BM21" t="s">
        <v>178</v>
      </c>
      <c r="BN21" s="15">
        <v>1.4444444444444444</v>
      </c>
      <c r="BO21" s="44">
        <v>4</v>
      </c>
      <c r="BP21">
        <v>3</v>
      </c>
      <c r="BQ21">
        <v>3</v>
      </c>
      <c r="BR21">
        <v>2</v>
      </c>
      <c r="BS21">
        <v>1</v>
      </c>
      <c r="BT21" s="1">
        <v>1</v>
      </c>
      <c r="BU21">
        <v>2</v>
      </c>
      <c r="BV21" s="1">
        <v>2</v>
      </c>
      <c r="BW21">
        <v>1</v>
      </c>
      <c r="BX21" s="17">
        <v>1</v>
      </c>
    </row>
    <row r="22" spans="1:76" x14ac:dyDescent="0.25">
      <c r="A22">
        <v>20</v>
      </c>
      <c r="B22">
        <v>2018</v>
      </c>
      <c r="C22">
        <v>3</v>
      </c>
      <c r="D22">
        <v>5</v>
      </c>
      <c r="E22">
        <v>3</v>
      </c>
      <c r="F22">
        <v>1</v>
      </c>
      <c r="G22">
        <v>1</v>
      </c>
      <c r="H22">
        <v>10</v>
      </c>
      <c r="I22">
        <v>4</v>
      </c>
      <c r="J22">
        <v>7</v>
      </c>
      <c r="K22" s="43">
        <v>0.62962962962962965</v>
      </c>
      <c r="L22">
        <v>1</v>
      </c>
      <c r="M22">
        <v>2</v>
      </c>
      <c r="N22" s="44">
        <v>172</v>
      </c>
      <c r="O22">
        <v>2</v>
      </c>
      <c r="P22" t="s">
        <v>178</v>
      </c>
      <c r="Q22" s="44">
        <v>704</v>
      </c>
      <c r="R22">
        <v>1232</v>
      </c>
      <c r="S22" s="45">
        <v>5</v>
      </c>
      <c r="T22">
        <v>5</v>
      </c>
      <c r="U22" s="1">
        <v>4</v>
      </c>
      <c r="V22">
        <v>2</v>
      </c>
      <c r="W22">
        <v>1</v>
      </c>
      <c r="X22" s="1">
        <v>6</v>
      </c>
      <c r="Y22">
        <v>1</v>
      </c>
      <c r="Z22">
        <v>6</v>
      </c>
      <c r="AA22" s="45">
        <v>3</v>
      </c>
      <c r="AB22">
        <v>0</v>
      </c>
      <c r="AC22">
        <v>6</v>
      </c>
      <c r="AD22">
        <v>3</v>
      </c>
      <c r="AE22" s="1">
        <v>1</v>
      </c>
      <c r="AF22" s="7">
        <v>5</v>
      </c>
      <c r="AG22" s="7">
        <v>2.1111111111111112</v>
      </c>
      <c r="AH22" s="7">
        <v>1.8888888888888888</v>
      </c>
      <c r="AI22" s="44">
        <v>1</v>
      </c>
      <c r="AJ22">
        <v>3</v>
      </c>
      <c r="AK22">
        <v>1</v>
      </c>
      <c r="AL22" s="1">
        <v>4</v>
      </c>
      <c r="AM22" s="1">
        <v>3</v>
      </c>
      <c r="AN22" s="1">
        <v>3</v>
      </c>
      <c r="AO22">
        <v>1</v>
      </c>
      <c r="AP22">
        <v>2</v>
      </c>
      <c r="AQ22">
        <v>1</v>
      </c>
      <c r="AR22">
        <v>2</v>
      </c>
      <c r="AS22">
        <v>0</v>
      </c>
      <c r="AT22">
        <v>8</v>
      </c>
      <c r="AU22">
        <v>1</v>
      </c>
      <c r="AV22">
        <v>0</v>
      </c>
      <c r="AW22">
        <v>3</v>
      </c>
      <c r="AX22">
        <v>2</v>
      </c>
      <c r="AY22" s="44">
        <v>3</v>
      </c>
      <c r="AZ22" s="1">
        <v>1</v>
      </c>
      <c r="BA22">
        <v>8</v>
      </c>
      <c r="BB22">
        <v>3</v>
      </c>
      <c r="BC22">
        <v>1</v>
      </c>
      <c r="BD22">
        <v>7</v>
      </c>
      <c r="BE22">
        <v>2</v>
      </c>
      <c r="BF22" s="1">
        <v>1</v>
      </c>
      <c r="BG22">
        <v>0</v>
      </c>
      <c r="BH22">
        <v>3</v>
      </c>
      <c r="BI22" t="s">
        <v>178</v>
      </c>
      <c r="BJ22">
        <v>2</v>
      </c>
      <c r="BK22" s="1">
        <v>3</v>
      </c>
      <c r="BL22">
        <v>3</v>
      </c>
      <c r="BM22" t="s">
        <v>178</v>
      </c>
      <c r="BN22" s="15">
        <v>1</v>
      </c>
      <c r="BO22" s="44">
        <v>1</v>
      </c>
      <c r="BP22">
        <v>1</v>
      </c>
      <c r="BQ22">
        <v>2</v>
      </c>
      <c r="BR22">
        <v>4</v>
      </c>
      <c r="BS22">
        <v>3</v>
      </c>
      <c r="BT22" s="1">
        <v>1</v>
      </c>
      <c r="BU22">
        <v>1</v>
      </c>
      <c r="BV22" s="1">
        <v>5</v>
      </c>
      <c r="BW22">
        <v>3</v>
      </c>
      <c r="BX22" s="17">
        <v>2</v>
      </c>
    </row>
    <row r="23" spans="1:76" x14ac:dyDescent="0.25">
      <c r="A23">
        <v>21</v>
      </c>
      <c r="B23">
        <v>2015</v>
      </c>
      <c r="C23">
        <v>7</v>
      </c>
      <c r="D23">
        <v>5</v>
      </c>
      <c r="E23">
        <v>2</v>
      </c>
      <c r="F23">
        <v>5</v>
      </c>
      <c r="G23">
        <v>6</v>
      </c>
      <c r="H23">
        <v>4</v>
      </c>
      <c r="I23">
        <v>6</v>
      </c>
      <c r="J23">
        <v>9</v>
      </c>
      <c r="K23" s="43">
        <v>-1.0215633423180592</v>
      </c>
      <c r="L23">
        <v>4</v>
      </c>
      <c r="M23">
        <v>2</v>
      </c>
      <c r="N23" s="44">
        <v>1100</v>
      </c>
      <c r="O23">
        <v>1</v>
      </c>
      <c r="P23">
        <v>160236</v>
      </c>
      <c r="Q23" s="44">
        <v>50688</v>
      </c>
      <c r="R23">
        <v>76032</v>
      </c>
      <c r="S23" s="45">
        <v>4</v>
      </c>
      <c r="T23">
        <v>5</v>
      </c>
      <c r="U23" s="1">
        <v>4</v>
      </c>
      <c r="V23">
        <v>1</v>
      </c>
      <c r="W23">
        <v>1</v>
      </c>
      <c r="X23" s="1">
        <v>4</v>
      </c>
      <c r="Y23">
        <v>1</v>
      </c>
      <c r="Z23">
        <v>4</v>
      </c>
      <c r="AA23" s="45">
        <v>4</v>
      </c>
      <c r="AB23">
        <v>1</v>
      </c>
      <c r="AC23">
        <v>4</v>
      </c>
      <c r="AD23">
        <v>3.5</v>
      </c>
      <c r="AE23" s="1">
        <v>3</v>
      </c>
      <c r="AF23" s="7">
        <v>4.5555555555555554</v>
      </c>
      <c r="AG23" s="7">
        <v>3.6984126984126986</v>
      </c>
      <c r="AH23" s="7">
        <v>4.5555555555555554</v>
      </c>
      <c r="AI23" s="44">
        <v>1</v>
      </c>
      <c r="AJ23">
        <v>2</v>
      </c>
      <c r="AK23">
        <v>1</v>
      </c>
      <c r="AL23" s="1">
        <v>3</v>
      </c>
      <c r="AM23" s="1">
        <v>3</v>
      </c>
      <c r="AN23" s="1">
        <v>3</v>
      </c>
      <c r="AO23">
        <v>1</v>
      </c>
      <c r="AP23">
        <v>1</v>
      </c>
      <c r="AQ23">
        <v>3</v>
      </c>
      <c r="AR23">
        <v>48</v>
      </c>
      <c r="AS23">
        <v>48</v>
      </c>
      <c r="AT23">
        <v>8</v>
      </c>
      <c r="AU23">
        <v>1</v>
      </c>
      <c r="AV23">
        <v>14.583333333333334</v>
      </c>
      <c r="AW23">
        <v>4</v>
      </c>
      <c r="AX23">
        <v>4</v>
      </c>
      <c r="AY23" s="44">
        <v>3</v>
      </c>
      <c r="AZ23" s="1">
        <v>1</v>
      </c>
      <c r="BA23">
        <v>7</v>
      </c>
      <c r="BB23">
        <v>2</v>
      </c>
      <c r="BC23">
        <v>2</v>
      </c>
      <c r="BD23">
        <v>9</v>
      </c>
      <c r="BE23">
        <v>5</v>
      </c>
      <c r="BF23" s="1">
        <v>1</v>
      </c>
      <c r="BG23">
        <v>1</v>
      </c>
      <c r="BH23">
        <v>3</v>
      </c>
      <c r="BI23" t="s">
        <v>178</v>
      </c>
      <c r="BJ23">
        <v>5</v>
      </c>
      <c r="BK23" s="1">
        <v>3</v>
      </c>
      <c r="BL23">
        <v>3</v>
      </c>
      <c r="BM23" t="s">
        <v>178</v>
      </c>
      <c r="BN23" s="15">
        <v>1.8888888888888888</v>
      </c>
      <c r="BO23" s="44">
        <v>1</v>
      </c>
      <c r="BP23">
        <v>3</v>
      </c>
      <c r="BQ23">
        <v>3</v>
      </c>
      <c r="BR23">
        <v>2</v>
      </c>
      <c r="BS23">
        <v>1</v>
      </c>
      <c r="BT23" s="1">
        <v>1</v>
      </c>
      <c r="BU23">
        <v>2</v>
      </c>
      <c r="BV23" s="1">
        <v>2</v>
      </c>
      <c r="BW23">
        <v>4</v>
      </c>
      <c r="BX23" s="17">
        <v>2</v>
      </c>
    </row>
    <row r="24" spans="1:76" x14ac:dyDescent="0.25">
      <c r="A24">
        <v>22</v>
      </c>
      <c r="B24">
        <v>2000</v>
      </c>
      <c r="C24">
        <v>8</v>
      </c>
      <c r="D24">
        <v>5</v>
      </c>
      <c r="E24">
        <v>2</v>
      </c>
      <c r="F24">
        <v>3</v>
      </c>
      <c r="G24">
        <v>2</v>
      </c>
      <c r="H24">
        <v>3</v>
      </c>
      <c r="I24">
        <v>4</v>
      </c>
      <c r="J24">
        <v>6</v>
      </c>
      <c r="K24" s="43">
        <v>0</v>
      </c>
      <c r="L24">
        <v>1</v>
      </c>
      <c r="M24">
        <v>1</v>
      </c>
      <c r="N24" s="44">
        <v>350</v>
      </c>
      <c r="O24">
        <v>2</v>
      </c>
      <c r="P24" t="s">
        <v>178</v>
      </c>
      <c r="Q24" s="44">
        <v>6336</v>
      </c>
      <c r="R24">
        <v>9504</v>
      </c>
      <c r="S24" s="45">
        <v>1</v>
      </c>
      <c r="T24">
        <v>3</v>
      </c>
      <c r="U24" s="1">
        <v>1</v>
      </c>
      <c r="V24">
        <v>1</v>
      </c>
      <c r="W24">
        <v>1</v>
      </c>
      <c r="X24" s="1">
        <v>3</v>
      </c>
      <c r="Y24">
        <v>2</v>
      </c>
      <c r="Z24">
        <v>3</v>
      </c>
      <c r="AA24" s="45">
        <v>4</v>
      </c>
      <c r="AB24">
        <v>0</v>
      </c>
      <c r="AC24">
        <v>4</v>
      </c>
      <c r="AD24">
        <v>2</v>
      </c>
      <c r="AE24" s="1">
        <v>2</v>
      </c>
      <c r="AF24" s="7">
        <v>4.5555555555555554</v>
      </c>
      <c r="AG24" s="7">
        <v>1.1587301587301586</v>
      </c>
      <c r="AH24" s="7">
        <v>1.8888888888888888</v>
      </c>
      <c r="AI24" s="44">
        <v>1</v>
      </c>
      <c r="AJ24">
        <v>2</v>
      </c>
      <c r="AK24">
        <v>1</v>
      </c>
      <c r="AL24" s="1">
        <v>3</v>
      </c>
      <c r="AM24" s="1">
        <v>5</v>
      </c>
      <c r="AN24" s="1">
        <v>1</v>
      </c>
      <c r="AO24">
        <v>1</v>
      </c>
      <c r="AP24">
        <v>1</v>
      </c>
      <c r="AQ24">
        <v>3</v>
      </c>
      <c r="AR24">
        <v>6</v>
      </c>
      <c r="AS24">
        <v>6</v>
      </c>
      <c r="AT24">
        <v>12</v>
      </c>
      <c r="AU24" t="s">
        <v>5</v>
      </c>
      <c r="AV24">
        <v>50</v>
      </c>
      <c r="AW24">
        <v>2</v>
      </c>
      <c r="AX24">
        <v>2</v>
      </c>
      <c r="AY24" s="44">
        <v>4</v>
      </c>
      <c r="AZ24" s="1">
        <v>1</v>
      </c>
      <c r="BA24">
        <v>7</v>
      </c>
      <c r="BB24">
        <v>3</v>
      </c>
      <c r="BC24">
        <v>1</v>
      </c>
      <c r="BD24">
        <v>8</v>
      </c>
      <c r="BE24">
        <v>2</v>
      </c>
      <c r="BF24" s="1">
        <v>1</v>
      </c>
      <c r="BG24">
        <v>0</v>
      </c>
      <c r="BH24">
        <v>3</v>
      </c>
      <c r="BI24" t="s">
        <v>178</v>
      </c>
      <c r="BJ24">
        <v>4</v>
      </c>
      <c r="BK24" s="1">
        <v>3</v>
      </c>
      <c r="BL24">
        <v>2</v>
      </c>
      <c r="BM24">
        <v>4</v>
      </c>
      <c r="BN24" s="15">
        <v>1.4444444444444444</v>
      </c>
      <c r="BO24" s="44">
        <v>1</v>
      </c>
      <c r="BP24">
        <v>4</v>
      </c>
      <c r="BQ24">
        <v>3</v>
      </c>
      <c r="BR24">
        <v>4</v>
      </c>
      <c r="BS24">
        <v>3</v>
      </c>
      <c r="BT24" s="1">
        <v>1</v>
      </c>
      <c r="BU24">
        <v>2</v>
      </c>
      <c r="BV24" s="1">
        <v>5</v>
      </c>
      <c r="BW24">
        <v>4</v>
      </c>
      <c r="BX24" s="17">
        <v>2</v>
      </c>
    </row>
    <row r="25" spans="1:76" x14ac:dyDescent="0.25">
      <c r="A25">
        <v>23</v>
      </c>
      <c r="B25">
        <v>2009</v>
      </c>
      <c r="C25">
        <v>9</v>
      </c>
      <c r="D25">
        <v>2</v>
      </c>
      <c r="E25">
        <v>1</v>
      </c>
      <c r="F25">
        <v>16</v>
      </c>
      <c r="G25">
        <v>2</v>
      </c>
      <c r="H25">
        <v>13</v>
      </c>
      <c r="I25">
        <v>3</v>
      </c>
      <c r="J25">
        <v>5</v>
      </c>
      <c r="K25" s="43" t="s">
        <v>5</v>
      </c>
      <c r="L25">
        <v>1</v>
      </c>
      <c r="M25">
        <v>6</v>
      </c>
      <c r="N25" s="44">
        <v>50</v>
      </c>
      <c r="O25">
        <v>2</v>
      </c>
      <c r="P25" t="s">
        <v>178</v>
      </c>
      <c r="Q25" s="44">
        <v>1584</v>
      </c>
      <c r="R25">
        <v>2640</v>
      </c>
      <c r="S25" s="45">
        <v>8</v>
      </c>
      <c r="T25">
        <v>2</v>
      </c>
      <c r="U25" s="1">
        <v>1</v>
      </c>
      <c r="V25">
        <v>1</v>
      </c>
      <c r="W25">
        <v>1</v>
      </c>
      <c r="X25" s="1">
        <v>6</v>
      </c>
      <c r="Y25">
        <v>3</v>
      </c>
      <c r="Z25">
        <v>2</v>
      </c>
      <c r="AA25" s="45">
        <v>4</v>
      </c>
      <c r="AB25">
        <v>1</v>
      </c>
      <c r="AC25">
        <v>3</v>
      </c>
      <c r="AD25">
        <v>2.25</v>
      </c>
      <c r="AE25" s="1">
        <v>1</v>
      </c>
      <c r="AF25" s="7">
        <v>1.8888888888888888</v>
      </c>
      <c r="AG25" s="7">
        <v>3.0634920634920637</v>
      </c>
      <c r="AH25" s="7">
        <v>3.2222222222222223</v>
      </c>
      <c r="AI25" s="44">
        <v>1</v>
      </c>
      <c r="AJ25">
        <v>3</v>
      </c>
      <c r="AK25">
        <v>1</v>
      </c>
      <c r="AL25" s="1">
        <v>2</v>
      </c>
      <c r="AM25" s="1">
        <v>1</v>
      </c>
      <c r="AN25" s="1">
        <v>2</v>
      </c>
      <c r="AO25">
        <v>1</v>
      </c>
      <c r="AP25">
        <v>1</v>
      </c>
      <c r="AQ25">
        <v>3</v>
      </c>
      <c r="AR25">
        <v>3</v>
      </c>
      <c r="AS25">
        <v>3</v>
      </c>
      <c r="AT25">
        <v>8</v>
      </c>
      <c r="AU25">
        <v>1</v>
      </c>
      <c r="AV25">
        <v>0</v>
      </c>
      <c r="AW25">
        <v>3</v>
      </c>
      <c r="AX25">
        <v>2</v>
      </c>
      <c r="AY25" s="44">
        <v>2</v>
      </c>
      <c r="AZ25" s="1">
        <v>1</v>
      </c>
      <c r="BA25">
        <v>8</v>
      </c>
      <c r="BB25">
        <v>1</v>
      </c>
      <c r="BC25">
        <v>1</v>
      </c>
      <c r="BD25">
        <v>1</v>
      </c>
      <c r="BE25">
        <v>1</v>
      </c>
      <c r="BF25" s="1">
        <v>1</v>
      </c>
      <c r="BG25">
        <v>1</v>
      </c>
      <c r="BH25">
        <v>3</v>
      </c>
      <c r="BI25" t="s">
        <v>178</v>
      </c>
      <c r="BJ25">
        <v>5</v>
      </c>
      <c r="BK25" s="1">
        <v>3</v>
      </c>
      <c r="BL25">
        <v>3</v>
      </c>
      <c r="BM25" t="s">
        <v>178</v>
      </c>
      <c r="BN25" s="15">
        <v>1.4444444444444444</v>
      </c>
      <c r="BO25" s="44">
        <v>1</v>
      </c>
      <c r="BP25">
        <v>3</v>
      </c>
      <c r="BQ25">
        <v>3</v>
      </c>
      <c r="BR25">
        <v>4</v>
      </c>
      <c r="BS25">
        <v>1</v>
      </c>
      <c r="BT25" s="1">
        <v>2</v>
      </c>
      <c r="BU25">
        <v>2</v>
      </c>
      <c r="BV25" s="1">
        <v>2</v>
      </c>
      <c r="BW25">
        <v>2</v>
      </c>
      <c r="BX25" s="17">
        <v>1</v>
      </c>
    </row>
    <row r="26" spans="1:76" x14ac:dyDescent="0.25">
      <c r="A26">
        <v>24</v>
      </c>
      <c r="B26">
        <v>2008</v>
      </c>
      <c r="C26">
        <v>8</v>
      </c>
      <c r="D26">
        <v>5</v>
      </c>
      <c r="E26">
        <v>2</v>
      </c>
      <c r="F26">
        <v>4</v>
      </c>
      <c r="G26">
        <v>2</v>
      </c>
      <c r="H26">
        <v>3</v>
      </c>
      <c r="I26">
        <v>4</v>
      </c>
      <c r="J26">
        <v>4</v>
      </c>
      <c r="K26" s="43" t="s">
        <v>5</v>
      </c>
      <c r="L26">
        <v>1</v>
      </c>
      <c r="M26">
        <v>1</v>
      </c>
      <c r="N26" s="44">
        <v>350</v>
      </c>
      <c r="O26">
        <v>2</v>
      </c>
      <c r="P26" t="s">
        <v>178</v>
      </c>
      <c r="Q26" s="44">
        <v>6336</v>
      </c>
      <c r="R26">
        <v>6336</v>
      </c>
      <c r="S26" s="45">
        <v>1</v>
      </c>
      <c r="T26">
        <v>3</v>
      </c>
      <c r="U26" s="1">
        <v>1</v>
      </c>
      <c r="V26">
        <v>1</v>
      </c>
      <c r="W26">
        <v>2</v>
      </c>
      <c r="X26" s="1">
        <v>4</v>
      </c>
      <c r="Y26">
        <v>2</v>
      </c>
      <c r="Z26">
        <v>3</v>
      </c>
      <c r="AA26" s="45">
        <v>4</v>
      </c>
      <c r="AB26">
        <v>0</v>
      </c>
      <c r="AC26">
        <v>4</v>
      </c>
      <c r="AD26">
        <v>3</v>
      </c>
      <c r="AE26" s="1">
        <v>2</v>
      </c>
      <c r="AF26" s="7">
        <v>4.5555555555555554</v>
      </c>
      <c r="AG26" s="7">
        <v>1.1587301587301586</v>
      </c>
      <c r="AH26" s="7">
        <v>1.8888888888888888</v>
      </c>
      <c r="AI26" s="44">
        <v>1</v>
      </c>
      <c r="AJ26">
        <v>2</v>
      </c>
      <c r="AK26">
        <v>1</v>
      </c>
      <c r="AL26" s="1">
        <v>3</v>
      </c>
      <c r="AM26" s="1">
        <v>1</v>
      </c>
      <c r="AN26" s="1">
        <v>1</v>
      </c>
      <c r="AO26">
        <v>1</v>
      </c>
      <c r="AP26">
        <v>1</v>
      </c>
      <c r="AQ26">
        <v>3</v>
      </c>
      <c r="AR26">
        <v>6</v>
      </c>
      <c r="AS26">
        <v>6</v>
      </c>
      <c r="AT26">
        <v>12</v>
      </c>
      <c r="AU26">
        <v>1</v>
      </c>
      <c r="AV26">
        <v>33.333333333333329</v>
      </c>
      <c r="AW26">
        <v>3</v>
      </c>
      <c r="AX26">
        <v>2</v>
      </c>
      <c r="AY26" s="44">
        <v>1</v>
      </c>
      <c r="AZ26" s="1">
        <v>1</v>
      </c>
      <c r="BA26">
        <v>7</v>
      </c>
      <c r="BB26">
        <v>3</v>
      </c>
      <c r="BC26">
        <v>1</v>
      </c>
      <c r="BD26">
        <v>8</v>
      </c>
      <c r="BE26">
        <v>2</v>
      </c>
      <c r="BF26" s="1">
        <v>1</v>
      </c>
      <c r="BG26">
        <v>0</v>
      </c>
      <c r="BH26">
        <v>3</v>
      </c>
      <c r="BI26" t="s">
        <v>178</v>
      </c>
      <c r="BJ26">
        <v>3</v>
      </c>
      <c r="BK26" s="1">
        <v>3</v>
      </c>
      <c r="BL26">
        <v>3</v>
      </c>
      <c r="BM26" t="s">
        <v>178</v>
      </c>
      <c r="BN26" s="15">
        <v>1.4444444444444444</v>
      </c>
      <c r="BO26" s="44">
        <v>1</v>
      </c>
      <c r="BP26">
        <v>4</v>
      </c>
      <c r="BQ26">
        <v>3</v>
      </c>
      <c r="BR26">
        <v>4</v>
      </c>
      <c r="BS26">
        <v>3</v>
      </c>
      <c r="BT26" s="1">
        <v>1</v>
      </c>
      <c r="BU26">
        <v>1</v>
      </c>
      <c r="BV26" s="1">
        <v>5</v>
      </c>
      <c r="BW26">
        <v>4</v>
      </c>
      <c r="BX26" s="17">
        <v>2</v>
      </c>
    </row>
    <row r="27" spans="1:76" x14ac:dyDescent="0.25">
      <c r="A27">
        <v>25</v>
      </c>
      <c r="B27">
        <v>2015</v>
      </c>
      <c r="C27">
        <v>10</v>
      </c>
      <c r="D27">
        <v>5</v>
      </c>
      <c r="E27">
        <v>2</v>
      </c>
      <c r="F27">
        <v>4</v>
      </c>
      <c r="G27">
        <v>2</v>
      </c>
      <c r="H27">
        <v>10</v>
      </c>
      <c r="I27">
        <v>12</v>
      </c>
      <c r="J27">
        <v>25</v>
      </c>
      <c r="K27" s="43">
        <v>0</v>
      </c>
      <c r="L27">
        <v>1</v>
      </c>
      <c r="M27">
        <v>7</v>
      </c>
      <c r="N27" s="44">
        <v>50</v>
      </c>
      <c r="O27">
        <v>2</v>
      </c>
      <c r="P27" t="s">
        <v>178</v>
      </c>
      <c r="Q27" s="44">
        <v>6336</v>
      </c>
      <c r="R27">
        <v>13200</v>
      </c>
      <c r="S27" s="45">
        <v>3</v>
      </c>
      <c r="T27">
        <v>3</v>
      </c>
      <c r="U27" s="1">
        <v>2</v>
      </c>
      <c r="V27">
        <v>2</v>
      </c>
      <c r="W27">
        <v>1</v>
      </c>
      <c r="X27" s="1">
        <v>6</v>
      </c>
      <c r="Y27">
        <v>3</v>
      </c>
      <c r="Z27">
        <v>5</v>
      </c>
      <c r="AA27" s="45">
        <v>1</v>
      </c>
      <c r="AB27">
        <v>0</v>
      </c>
      <c r="AC27">
        <v>3</v>
      </c>
      <c r="AD27">
        <v>2.75</v>
      </c>
      <c r="AE27" s="1">
        <v>1</v>
      </c>
      <c r="AF27" s="7">
        <v>3.6666666666666665</v>
      </c>
      <c r="AG27" s="7">
        <v>2.9841269841269842</v>
      </c>
      <c r="AH27" s="7">
        <v>4.1111111111111107</v>
      </c>
      <c r="AI27" s="44">
        <v>2</v>
      </c>
      <c r="AJ27">
        <v>3</v>
      </c>
      <c r="AK27">
        <v>1</v>
      </c>
      <c r="AL27" s="1">
        <v>2</v>
      </c>
      <c r="AM27" s="1">
        <v>1</v>
      </c>
      <c r="AN27" s="1">
        <v>1</v>
      </c>
      <c r="AO27">
        <v>1</v>
      </c>
      <c r="AP27">
        <v>1</v>
      </c>
      <c r="AQ27">
        <v>3</v>
      </c>
      <c r="AR27">
        <v>6</v>
      </c>
      <c r="AS27">
        <v>2</v>
      </c>
      <c r="AT27">
        <v>6</v>
      </c>
      <c r="AU27">
        <v>1</v>
      </c>
      <c r="AV27">
        <v>0</v>
      </c>
      <c r="AW27">
        <v>8</v>
      </c>
      <c r="AX27">
        <v>4</v>
      </c>
      <c r="AY27" s="44">
        <v>2</v>
      </c>
      <c r="AZ27" s="1">
        <v>2</v>
      </c>
      <c r="BA27">
        <v>8</v>
      </c>
      <c r="BB27">
        <v>4</v>
      </c>
      <c r="BC27">
        <v>1</v>
      </c>
      <c r="BD27">
        <v>7</v>
      </c>
      <c r="BE27">
        <v>2</v>
      </c>
      <c r="BF27" s="1">
        <v>1</v>
      </c>
      <c r="BG27">
        <v>0</v>
      </c>
      <c r="BH27">
        <v>3</v>
      </c>
      <c r="BI27" t="s">
        <v>178</v>
      </c>
      <c r="BJ27">
        <v>3</v>
      </c>
      <c r="BK27" s="1">
        <v>3</v>
      </c>
      <c r="BL27">
        <v>3</v>
      </c>
      <c r="BM27" t="s">
        <v>178</v>
      </c>
      <c r="BN27" s="15">
        <v>1.4444444444444444</v>
      </c>
      <c r="BO27" s="44">
        <v>2</v>
      </c>
      <c r="BP27">
        <v>2</v>
      </c>
      <c r="BQ27">
        <v>3</v>
      </c>
      <c r="BR27">
        <v>2</v>
      </c>
      <c r="BS27">
        <v>1</v>
      </c>
      <c r="BT27" s="1">
        <v>1</v>
      </c>
      <c r="BU27">
        <v>1</v>
      </c>
      <c r="BV27" s="1">
        <v>3</v>
      </c>
      <c r="BW27">
        <v>4</v>
      </c>
      <c r="BX27" s="17">
        <v>1</v>
      </c>
    </row>
    <row r="28" spans="1:76" x14ac:dyDescent="0.25">
      <c r="A28">
        <v>26</v>
      </c>
      <c r="B28">
        <v>2011</v>
      </c>
      <c r="C28">
        <v>11</v>
      </c>
      <c r="D28">
        <v>4</v>
      </c>
      <c r="E28">
        <v>1</v>
      </c>
      <c r="F28">
        <v>16</v>
      </c>
      <c r="G28">
        <v>11</v>
      </c>
      <c r="H28">
        <v>17</v>
      </c>
      <c r="I28">
        <v>1</v>
      </c>
      <c r="J28">
        <v>3</v>
      </c>
      <c r="K28" s="43">
        <v>0.16647058823529412</v>
      </c>
      <c r="L28">
        <v>4</v>
      </c>
      <c r="M28">
        <v>2</v>
      </c>
      <c r="N28" s="44">
        <v>80</v>
      </c>
      <c r="O28">
        <v>2</v>
      </c>
      <c r="P28" t="s">
        <v>178</v>
      </c>
      <c r="Q28" s="44">
        <v>264</v>
      </c>
      <c r="R28">
        <v>792</v>
      </c>
      <c r="S28" s="45">
        <v>4</v>
      </c>
      <c r="T28">
        <v>3</v>
      </c>
      <c r="U28" s="1">
        <v>1</v>
      </c>
      <c r="V28">
        <v>2</v>
      </c>
      <c r="W28">
        <v>1</v>
      </c>
      <c r="X28" s="1">
        <v>5</v>
      </c>
      <c r="Y28">
        <v>2</v>
      </c>
      <c r="Z28">
        <v>3</v>
      </c>
      <c r="AA28" s="45">
        <v>1</v>
      </c>
      <c r="AB28">
        <v>1</v>
      </c>
      <c r="AC28">
        <v>4</v>
      </c>
      <c r="AD28">
        <v>2.5</v>
      </c>
      <c r="AE28" s="1">
        <v>1</v>
      </c>
      <c r="AF28" s="7">
        <v>1.8888888888888888</v>
      </c>
      <c r="AG28" s="7">
        <v>1</v>
      </c>
      <c r="AH28" s="7">
        <v>1.8888888888888888</v>
      </c>
      <c r="AI28" s="44">
        <v>1</v>
      </c>
      <c r="AJ28">
        <v>2</v>
      </c>
      <c r="AK28">
        <v>1</v>
      </c>
      <c r="AL28" s="1">
        <v>1</v>
      </c>
      <c r="AM28" s="1">
        <v>1</v>
      </c>
      <c r="AN28" s="1">
        <v>1</v>
      </c>
      <c r="AO28">
        <v>1</v>
      </c>
      <c r="AP28">
        <v>1</v>
      </c>
      <c r="AQ28">
        <v>3</v>
      </c>
      <c r="AR28">
        <v>2</v>
      </c>
      <c r="AS28">
        <v>1</v>
      </c>
      <c r="AT28">
        <v>8</v>
      </c>
      <c r="AU28" t="s">
        <v>5</v>
      </c>
      <c r="AV28">
        <v>0</v>
      </c>
      <c r="AW28">
        <v>2</v>
      </c>
      <c r="AX28">
        <v>4</v>
      </c>
      <c r="AY28" s="44">
        <v>1</v>
      </c>
      <c r="AZ28" s="1">
        <v>1</v>
      </c>
      <c r="BA28">
        <v>5</v>
      </c>
      <c r="BB28">
        <v>1</v>
      </c>
      <c r="BC28">
        <v>2</v>
      </c>
      <c r="BD28">
        <v>9</v>
      </c>
      <c r="BE28">
        <v>5</v>
      </c>
      <c r="BF28" s="1">
        <v>1</v>
      </c>
      <c r="BG28">
        <v>1</v>
      </c>
      <c r="BH28">
        <v>3</v>
      </c>
      <c r="BI28" t="s">
        <v>178</v>
      </c>
      <c r="BJ28">
        <v>3</v>
      </c>
      <c r="BK28" s="1">
        <v>2</v>
      </c>
      <c r="BL28">
        <v>2</v>
      </c>
      <c r="BM28">
        <v>5</v>
      </c>
      <c r="BN28" s="15">
        <v>1.4444444444444444</v>
      </c>
      <c r="BO28" s="44">
        <v>1</v>
      </c>
      <c r="BP28">
        <v>2</v>
      </c>
      <c r="BQ28">
        <v>3</v>
      </c>
      <c r="BR28">
        <v>4</v>
      </c>
      <c r="BS28">
        <v>2</v>
      </c>
      <c r="BT28" s="1">
        <v>1</v>
      </c>
      <c r="BU28">
        <v>2</v>
      </c>
      <c r="BV28" s="1">
        <v>4</v>
      </c>
      <c r="BW28">
        <v>4</v>
      </c>
      <c r="BX28" s="17">
        <v>3</v>
      </c>
    </row>
    <row r="29" spans="1:76" x14ac:dyDescent="0.25">
      <c r="A29">
        <v>27</v>
      </c>
      <c r="B29">
        <v>2018</v>
      </c>
      <c r="C29">
        <v>3</v>
      </c>
      <c r="D29">
        <v>5</v>
      </c>
      <c r="E29">
        <v>2</v>
      </c>
      <c r="F29">
        <v>1</v>
      </c>
      <c r="G29">
        <v>1</v>
      </c>
      <c r="H29">
        <v>11</v>
      </c>
      <c r="I29">
        <v>3</v>
      </c>
      <c r="J29">
        <v>3</v>
      </c>
      <c r="K29" s="43">
        <v>0.25</v>
      </c>
      <c r="L29">
        <v>1</v>
      </c>
      <c r="M29">
        <v>2</v>
      </c>
      <c r="N29" s="44">
        <v>200</v>
      </c>
      <c r="O29">
        <v>2</v>
      </c>
      <c r="P29" t="s">
        <v>178</v>
      </c>
      <c r="Q29" s="44">
        <v>1155</v>
      </c>
      <c r="R29">
        <v>1155</v>
      </c>
      <c r="S29" s="45">
        <v>5</v>
      </c>
      <c r="T29">
        <v>5</v>
      </c>
      <c r="U29" s="1">
        <v>2</v>
      </c>
      <c r="V29">
        <v>1</v>
      </c>
      <c r="W29">
        <v>3</v>
      </c>
      <c r="X29" s="1">
        <v>6</v>
      </c>
      <c r="Y29">
        <v>2</v>
      </c>
      <c r="Z29">
        <v>5</v>
      </c>
      <c r="AA29" s="45">
        <v>4</v>
      </c>
      <c r="AB29">
        <v>1</v>
      </c>
      <c r="AC29">
        <v>4</v>
      </c>
      <c r="AD29">
        <v>2.5</v>
      </c>
      <c r="AE29" s="1">
        <v>1</v>
      </c>
      <c r="AF29" s="7">
        <v>1.8888888888888888</v>
      </c>
      <c r="AG29" s="7">
        <v>1.1587301587301586</v>
      </c>
      <c r="AH29" s="7">
        <v>1.8888888888888888</v>
      </c>
      <c r="AI29" s="44">
        <v>2</v>
      </c>
      <c r="AJ29">
        <v>3</v>
      </c>
      <c r="AK29">
        <v>0</v>
      </c>
      <c r="AL29" s="1">
        <v>2</v>
      </c>
      <c r="AM29" s="1">
        <v>2</v>
      </c>
      <c r="AN29" s="1">
        <v>2</v>
      </c>
      <c r="AO29">
        <v>1</v>
      </c>
      <c r="AP29">
        <v>1</v>
      </c>
      <c r="AQ29">
        <v>3</v>
      </c>
      <c r="AR29">
        <v>4</v>
      </c>
      <c r="AS29">
        <v>1</v>
      </c>
      <c r="AT29">
        <v>7</v>
      </c>
      <c r="AU29">
        <v>1</v>
      </c>
      <c r="AV29">
        <v>0</v>
      </c>
      <c r="AW29">
        <v>1</v>
      </c>
      <c r="AX29">
        <v>2</v>
      </c>
      <c r="AY29" s="44">
        <v>1</v>
      </c>
      <c r="AZ29" s="1">
        <v>1</v>
      </c>
      <c r="BA29">
        <v>8</v>
      </c>
      <c r="BB29">
        <v>3</v>
      </c>
      <c r="BC29">
        <v>1</v>
      </c>
      <c r="BD29">
        <v>7</v>
      </c>
      <c r="BE29">
        <v>2</v>
      </c>
      <c r="BF29" s="1">
        <v>1</v>
      </c>
      <c r="BG29">
        <v>0</v>
      </c>
      <c r="BH29">
        <v>3</v>
      </c>
      <c r="BI29" t="s">
        <v>178</v>
      </c>
      <c r="BJ29">
        <v>5</v>
      </c>
      <c r="BK29" s="1">
        <v>2</v>
      </c>
      <c r="BL29">
        <v>3</v>
      </c>
      <c r="BM29" t="s">
        <v>178</v>
      </c>
      <c r="BN29" s="15">
        <v>1.4444444444444444</v>
      </c>
      <c r="BO29" s="44">
        <v>1</v>
      </c>
      <c r="BP29">
        <v>4</v>
      </c>
      <c r="BQ29">
        <v>4</v>
      </c>
      <c r="BR29">
        <v>4</v>
      </c>
      <c r="BS29">
        <v>3</v>
      </c>
      <c r="BT29" s="1">
        <v>1</v>
      </c>
      <c r="BU29">
        <v>1</v>
      </c>
      <c r="BV29" s="1">
        <v>3</v>
      </c>
      <c r="BW29">
        <v>1</v>
      </c>
      <c r="BX29" s="17">
        <v>2</v>
      </c>
    </row>
    <row r="30" spans="1:76" x14ac:dyDescent="0.25">
      <c r="A30">
        <v>28</v>
      </c>
      <c r="B30">
        <v>2017</v>
      </c>
      <c r="C30">
        <v>3</v>
      </c>
      <c r="D30">
        <v>5</v>
      </c>
      <c r="E30">
        <v>2</v>
      </c>
      <c r="F30">
        <v>1</v>
      </c>
      <c r="G30">
        <v>1</v>
      </c>
      <c r="H30">
        <v>10</v>
      </c>
      <c r="I30">
        <v>5</v>
      </c>
      <c r="J30">
        <v>5</v>
      </c>
      <c r="K30" s="43">
        <v>0</v>
      </c>
      <c r="L30">
        <v>3</v>
      </c>
      <c r="M30">
        <v>2</v>
      </c>
      <c r="N30" s="44">
        <v>230</v>
      </c>
      <c r="O30">
        <v>2</v>
      </c>
      <c r="P30" t="s">
        <v>178</v>
      </c>
      <c r="Q30" s="44">
        <v>1100</v>
      </c>
      <c r="R30">
        <v>1100</v>
      </c>
      <c r="S30" s="45">
        <v>5</v>
      </c>
      <c r="T30">
        <v>5</v>
      </c>
      <c r="U30" s="1">
        <v>3</v>
      </c>
      <c r="V30">
        <v>1</v>
      </c>
      <c r="W30">
        <v>2</v>
      </c>
      <c r="X30" s="1">
        <v>5</v>
      </c>
      <c r="Y30">
        <v>1</v>
      </c>
      <c r="Z30">
        <v>3</v>
      </c>
      <c r="AA30" s="45">
        <v>4</v>
      </c>
      <c r="AB30">
        <v>1</v>
      </c>
      <c r="AC30">
        <v>4</v>
      </c>
      <c r="AD30">
        <v>2.25</v>
      </c>
      <c r="AE30" s="1">
        <v>2</v>
      </c>
      <c r="AF30" s="7">
        <v>1.8888888888888888</v>
      </c>
      <c r="AG30" s="7">
        <v>1.3174603174603174</v>
      </c>
      <c r="AH30" s="7">
        <v>4.5555555555555554</v>
      </c>
      <c r="AI30" s="44">
        <v>1</v>
      </c>
      <c r="AJ30">
        <v>3</v>
      </c>
      <c r="AK30">
        <v>1</v>
      </c>
      <c r="AL30" s="1">
        <v>2</v>
      </c>
      <c r="AM30" s="1">
        <v>3</v>
      </c>
      <c r="AN30" s="1">
        <v>2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5</v>
      </c>
      <c r="AU30">
        <v>1</v>
      </c>
      <c r="AV30">
        <v>0</v>
      </c>
      <c r="AW30">
        <v>2</v>
      </c>
      <c r="AX30">
        <v>1</v>
      </c>
      <c r="AY30" s="44">
        <v>1</v>
      </c>
      <c r="AZ30" s="1">
        <v>1</v>
      </c>
      <c r="BA30">
        <v>8</v>
      </c>
      <c r="BB30">
        <v>3</v>
      </c>
      <c r="BC30">
        <v>1</v>
      </c>
      <c r="BD30">
        <v>7</v>
      </c>
      <c r="BE30">
        <v>2</v>
      </c>
      <c r="BF30" s="1">
        <v>1</v>
      </c>
      <c r="BG30">
        <v>0</v>
      </c>
      <c r="BH30">
        <v>3</v>
      </c>
      <c r="BI30" t="s">
        <v>178</v>
      </c>
      <c r="BJ30">
        <v>5</v>
      </c>
      <c r="BK30" s="1">
        <v>1</v>
      </c>
      <c r="BL30">
        <v>3</v>
      </c>
      <c r="BM30" t="s">
        <v>178</v>
      </c>
      <c r="BN30" s="15" t="s">
        <v>5</v>
      </c>
      <c r="BO30" s="44">
        <v>1</v>
      </c>
      <c r="BP30">
        <v>4</v>
      </c>
      <c r="BQ30">
        <v>3</v>
      </c>
      <c r="BR30">
        <v>4</v>
      </c>
      <c r="BS30">
        <v>3</v>
      </c>
      <c r="BT30" s="1">
        <v>1</v>
      </c>
      <c r="BU30">
        <v>1</v>
      </c>
      <c r="BV30" s="1">
        <v>2</v>
      </c>
      <c r="BW30">
        <v>1</v>
      </c>
      <c r="BX30" s="17">
        <v>1</v>
      </c>
    </row>
    <row r="31" spans="1:76" x14ac:dyDescent="0.25">
      <c r="A31">
        <v>29</v>
      </c>
      <c r="B31">
        <v>2009</v>
      </c>
      <c r="C31">
        <v>3</v>
      </c>
      <c r="D31">
        <v>5</v>
      </c>
      <c r="E31">
        <v>1</v>
      </c>
      <c r="F31">
        <v>1</v>
      </c>
      <c r="G31">
        <v>1</v>
      </c>
      <c r="H31">
        <v>10</v>
      </c>
      <c r="I31">
        <v>5</v>
      </c>
      <c r="J31">
        <v>24</v>
      </c>
      <c r="K31" s="43">
        <v>0</v>
      </c>
      <c r="L31">
        <v>2</v>
      </c>
      <c r="M31">
        <v>2</v>
      </c>
      <c r="N31" s="44">
        <v>220</v>
      </c>
      <c r="O31">
        <v>2</v>
      </c>
      <c r="P31" t="s">
        <v>178</v>
      </c>
      <c r="Q31" s="44">
        <v>1100</v>
      </c>
      <c r="R31">
        <v>5280</v>
      </c>
      <c r="S31" s="45">
        <v>5</v>
      </c>
      <c r="T31">
        <v>4</v>
      </c>
      <c r="U31" s="1">
        <v>4</v>
      </c>
      <c r="V31">
        <v>2</v>
      </c>
      <c r="W31">
        <v>3</v>
      </c>
      <c r="X31" s="1">
        <v>6</v>
      </c>
      <c r="Y31">
        <v>3</v>
      </c>
      <c r="Z31">
        <v>6</v>
      </c>
      <c r="AA31" s="45">
        <v>4</v>
      </c>
      <c r="AB31">
        <v>1</v>
      </c>
      <c r="AC31">
        <v>4</v>
      </c>
      <c r="AD31">
        <v>1.75</v>
      </c>
      <c r="AE31" s="1">
        <v>1</v>
      </c>
      <c r="AF31" s="7">
        <v>4.5555555555555554</v>
      </c>
      <c r="AG31" s="7">
        <v>3.3809523809523809</v>
      </c>
      <c r="AH31" s="7">
        <v>1.8888888888888888</v>
      </c>
      <c r="AI31" s="44">
        <v>1</v>
      </c>
      <c r="AJ31">
        <v>3</v>
      </c>
      <c r="AK31">
        <v>1</v>
      </c>
      <c r="AL31" s="1">
        <v>3</v>
      </c>
      <c r="AM31" s="1">
        <v>1</v>
      </c>
      <c r="AN31" s="1">
        <v>1</v>
      </c>
      <c r="AO31">
        <v>1</v>
      </c>
      <c r="AP31">
        <v>1</v>
      </c>
      <c r="AQ31">
        <v>2</v>
      </c>
      <c r="AR31">
        <v>2</v>
      </c>
      <c r="AS31">
        <v>0</v>
      </c>
      <c r="AT31">
        <v>10</v>
      </c>
      <c r="AU31">
        <v>1</v>
      </c>
      <c r="AV31">
        <v>0</v>
      </c>
      <c r="AW31">
        <v>2</v>
      </c>
      <c r="AX31">
        <v>3</v>
      </c>
      <c r="AY31" s="44">
        <v>2</v>
      </c>
      <c r="AZ31" s="1">
        <v>1</v>
      </c>
      <c r="BA31">
        <v>8</v>
      </c>
      <c r="BB31">
        <v>3</v>
      </c>
      <c r="BC31">
        <v>1</v>
      </c>
      <c r="BD31">
        <v>7</v>
      </c>
      <c r="BE31">
        <v>2</v>
      </c>
      <c r="BF31" s="1">
        <v>1</v>
      </c>
      <c r="BG31">
        <v>0</v>
      </c>
      <c r="BH31">
        <v>3</v>
      </c>
      <c r="BI31" t="s">
        <v>178</v>
      </c>
      <c r="BJ31">
        <v>4</v>
      </c>
      <c r="BK31" s="1">
        <v>3</v>
      </c>
      <c r="BL31">
        <v>3</v>
      </c>
      <c r="BM31" t="s">
        <v>178</v>
      </c>
      <c r="BN31" s="15">
        <v>1.4444444444444444</v>
      </c>
      <c r="BO31" s="44">
        <v>2</v>
      </c>
      <c r="BP31">
        <v>3</v>
      </c>
      <c r="BQ31">
        <v>2</v>
      </c>
      <c r="BR31">
        <v>1</v>
      </c>
      <c r="BS31">
        <v>3</v>
      </c>
      <c r="BT31" s="1">
        <v>1</v>
      </c>
      <c r="BU31">
        <v>1</v>
      </c>
      <c r="BV31" s="1">
        <v>3</v>
      </c>
      <c r="BW31">
        <v>2</v>
      </c>
      <c r="BX31" s="17">
        <v>2</v>
      </c>
    </row>
    <row r="32" spans="1:76" x14ac:dyDescent="0.25">
      <c r="A32">
        <v>30</v>
      </c>
      <c r="B32">
        <v>2013</v>
      </c>
      <c r="C32">
        <v>5</v>
      </c>
      <c r="D32">
        <v>5</v>
      </c>
      <c r="E32">
        <v>2</v>
      </c>
      <c r="F32">
        <v>2</v>
      </c>
      <c r="G32">
        <v>2</v>
      </c>
      <c r="H32">
        <v>2</v>
      </c>
      <c r="I32">
        <v>20</v>
      </c>
      <c r="J32">
        <v>22</v>
      </c>
      <c r="K32" s="43">
        <v>0.2</v>
      </c>
      <c r="L32">
        <v>1</v>
      </c>
      <c r="M32">
        <v>5</v>
      </c>
      <c r="N32" s="44">
        <v>70</v>
      </c>
      <c r="O32">
        <v>2</v>
      </c>
      <c r="P32" t="s">
        <v>178</v>
      </c>
      <c r="Q32" s="44">
        <v>5280</v>
      </c>
      <c r="R32">
        <v>5808</v>
      </c>
      <c r="S32" s="45">
        <v>3</v>
      </c>
      <c r="T32">
        <v>3</v>
      </c>
      <c r="U32" s="1">
        <v>1</v>
      </c>
      <c r="V32">
        <v>3</v>
      </c>
      <c r="W32">
        <v>2</v>
      </c>
      <c r="X32" s="1">
        <v>6</v>
      </c>
      <c r="Y32">
        <v>1</v>
      </c>
      <c r="Z32">
        <v>2</v>
      </c>
      <c r="AA32" s="45">
        <v>4</v>
      </c>
      <c r="AB32">
        <v>0</v>
      </c>
      <c r="AC32">
        <v>6</v>
      </c>
      <c r="AD32">
        <v>2.5</v>
      </c>
      <c r="AE32" s="1">
        <v>1</v>
      </c>
      <c r="AF32" s="7">
        <v>1.8888888888888888</v>
      </c>
      <c r="AG32" s="7">
        <v>2.0317460317460316</v>
      </c>
      <c r="AH32" s="7">
        <v>1.4444444444444444</v>
      </c>
      <c r="AI32" s="44">
        <v>1</v>
      </c>
      <c r="AJ32">
        <v>2</v>
      </c>
      <c r="AK32">
        <v>1</v>
      </c>
      <c r="AL32" s="1">
        <v>4</v>
      </c>
      <c r="AM32" s="1">
        <v>5</v>
      </c>
      <c r="AN32" s="1">
        <v>1</v>
      </c>
      <c r="AO32">
        <v>1</v>
      </c>
      <c r="AP32">
        <v>1</v>
      </c>
      <c r="AQ32">
        <v>3</v>
      </c>
      <c r="AR32">
        <v>2</v>
      </c>
      <c r="AS32">
        <v>1</v>
      </c>
      <c r="AT32">
        <v>8</v>
      </c>
      <c r="AU32">
        <v>1</v>
      </c>
      <c r="AV32">
        <v>0</v>
      </c>
      <c r="AW32">
        <v>3</v>
      </c>
      <c r="AX32">
        <v>3</v>
      </c>
      <c r="AY32" s="44">
        <v>1</v>
      </c>
      <c r="AZ32" s="1">
        <v>1</v>
      </c>
      <c r="BA32">
        <v>8</v>
      </c>
      <c r="BB32">
        <v>1</v>
      </c>
      <c r="BC32">
        <v>1</v>
      </c>
      <c r="BD32">
        <v>8</v>
      </c>
      <c r="BE32">
        <v>3</v>
      </c>
      <c r="BF32" s="1">
        <v>1</v>
      </c>
      <c r="BG32">
        <v>0</v>
      </c>
      <c r="BH32">
        <v>3</v>
      </c>
      <c r="BI32" t="s">
        <v>178</v>
      </c>
      <c r="BJ32">
        <v>3</v>
      </c>
      <c r="BK32" s="1">
        <v>3</v>
      </c>
      <c r="BL32">
        <v>3</v>
      </c>
      <c r="BM32" t="s">
        <v>178</v>
      </c>
      <c r="BN32" s="15">
        <v>1.4444444444444444</v>
      </c>
      <c r="BO32" s="44">
        <v>1</v>
      </c>
      <c r="BP32">
        <v>3</v>
      </c>
      <c r="BQ32">
        <v>3</v>
      </c>
      <c r="BR32">
        <v>2</v>
      </c>
      <c r="BS32">
        <v>3</v>
      </c>
      <c r="BT32" s="1">
        <v>1</v>
      </c>
      <c r="BU32" t="s">
        <v>5</v>
      </c>
      <c r="BV32" s="1">
        <v>2</v>
      </c>
      <c r="BW32">
        <v>4</v>
      </c>
      <c r="BX32" s="17">
        <v>2</v>
      </c>
    </row>
    <row r="33" spans="1:76" x14ac:dyDescent="0.25">
      <c r="A33">
        <v>31</v>
      </c>
      <c r="B33">
        <v>2006</v>
      </c>
      <c r="C33">
        <v>5</v>
      </c>
      <c r="D33">
        <v>5</v>
      </c>
      <c r="E33">
        <v>2</v>
      </c>
      <c r="F33">
        <v>2</v>
      </c>
      <c r="G33">
        <v>2</v>
      </c>
      <c r="H33">
        <v>2</v>
      </c>
      <c r="I33">
        <v>3</v>
      </c>
      <c r="J33">
        <v>7</v>
      </c>
      <c r="K33" s="43">
        <v>0</v>
      </c>
      <c r="L33">
        <v>1</v>
      </c>
      <c r="M33">
        <v>5</v>
      </c>
      <c r="N33" s="44">
        <v>40</v>
      </c>
      <c r="O33">
        <v>2</v>
      </c>
      <c r="P33" t="s">
        <v>178</v>
      </c>
      <c r="Q33" s="44">
        <v>495</v>
      </c>
      <c r="R33">
        <v>1155</v>
      </c>
      <c r="S33" s="45">
        <v>4</v>
      </c>
      <c r="T33">
        <v>3</v>
      </c>
      <c r="U33" s="1">
        <v>1</v>
      </c>
      <c r="V33">
        <v>2</v>
      </c>
      <c r="W33">
        <v>2</v>
      </c>
      <c r="X33" s="1">
        <v>5</v>
      </c>
      <c r="Y33">
        <v>3</v>
      </c>
      <c r="Z33">
        <v>3</v>
      </c>
      <c r="AA33" s="45">
        <v>5</v>
      </c>
      <c r="AB33">
        <v>0</v>
      </c>
      <c r="AC33">
        <v>3</v>
      </c>
      <c r="AD33">
        <v>1.75</v>
      </c>
      <c r="AE33" s="1">
        <v>1</v>
      </c>
      <c r="AF33" s="7">
        <v>1.8888888888888888</v>
      </c>
      <c r="AG33" s="7">
        <v>3.3015873015873014</v>
      </c>
      <c r="AH33" s="7">
        <v>1.4444444444444444</v>
      </c>
      <c r="AI33" s="44">
        <v>2</v>
      </c>
      <c r="AJ33">
        <v>2</v>
      </c>
      <c r="AK33">
        <v>0</v>
      </c>
      <c r="AL33" s="1">
        <v>3</v>
      </c>
      <c r="AM33" s="1">
        <v>3</v>
      </c>
      <c r="AN33" s="1">
        <v>4</v>
      </c>
      <c r="AO33">
        <v>2</v>
      </c>
      <c r="AP33">
        <v>1</v>
      </c>
      <c r="AQ33">
        <v>3</v>
      </c>
      <c r="AR33">
        <v>2</v>
      </c>
      <c r="AS33">
        <v>1</v>
      </c>
      <c r="AT33">
        <v>5</v>
      </c>
      <c r="AU33">
        <v>3</v>
      </c>
      <c r="AV33">
        <v>50</v>
      </c>
      <c r="AW33">
        <v>3</v>
      </c>
      <c r="AX33">
        <v>3</v>
      </c>
      <c r="AY33" s="44">
        <v>3</v>
      </c>
      <c r="AZ33" s="1">
        <v>2</v>
      </c>
      <c r="BA33">
        <v>8</v>
      </c>
      <c r="BB33">
        <v>1</v>
      </c>
      <c r="BC33">
        <v>1</v>
      </c>
      <c r="BD33">
        <v>8</v>
      </c>
      <c r="BE33">
        <v>3</v>
      </c>
      <c r="BF33" s="1">
        <v>1</v>
      </c>
      <c r="BG33">
        <v>0</v>
      </c>
      <c r="BH33">
        <v>3</v>
      </c>
      <c r="BI33" t="s">
        <v>178</v>
      </c>
      <c r="BJ33">
        <v>3</v>
      </c>
      <c r="BK33" s="1">
        <v>1</v>
      </c>
      <c r="BL33">
        <v>3</v>
      </c>
      <c r="BM33" t="s">
        <v>178</v>
      </c>
      <c r="BN33" s="15">
        <v>4.1111111111111107</v>
      </c>
      <c r="BO33" s="44">
        <v>3</v>
      </c>
      <c r="BP33">
        <v>3</v>
      </c>
      <c r="BQ33">
        <v>2</v>
      </c>
      <c r="BR33">
        <v>2</v>
      </c>
      <c r="BS33">
        <v>3</v>
      </c>
      <c r="BT33" s="1">
        <v>2</v>
      </c>
      <c r="BU33">
        <v>2</v>
      </c>
      <c r="BV33" s="1">
        <v>2</v>
      </c>
      <c r="BW33">
        <v>3</v>
      </c>
      <c r="BX33" s="17">
        <v>1</v>
      </c>
    </row>
    <row r="34" spans="1:76" x14ac:dyDescent="0.25">
      <c r="A34">
        <v>32</v>
      </c>
      <c r="B34">
        <v>2018</v>
      </c>
      <c r="C34">
        <v>5</v>
      </c>
      <c r="D34">
        <v>5</v>
      </c>
      <c r="E34">
        <v>2</v>
      </c>
      <c r="F34">
        <v>2</v>
      </c>
      <c r="G34">
        <v>2</v>
      </c>
      <c r="H34">
        <v>10</v>
      </c>
      <c r="I34">
        <v>7</v>
      </c>
      <c r="J34">
        <v>18</v>
      </c>
      <c r="K34" s="43">
        <v>-1</v>
      </c>
      <c r="L34">
        <v>1</v>
      </c>
      <c r="M34">
        <v>7</v>
      </c>
      <c r="N34" s="44">
        <v>62</v>
      </c>
      <c r="O34">
        <v>2</v>
      </c>
      <c r="P34" t="s">
        <v>178</v>
      </c>
      <c r="Q34" s="44">
        <v>616</v>
      </c>
      <c r="R34">
        <v>1584</v>
      </c>
      <c r="S34" s="45">
        <v>4</v>
      </c>
      <c r="T34">
        <v>3</v>
      </c>
      <c r="U34" s="1">
        <v>1</v>
      </c>
      <c r="V34">
        <v>1</v>
      </c>
      <c r="W34">
        <v>2</v>
      </c>
      <c r="X34" s="1">
        <v>5</v>
      </c>
      <c r="Y34">
        <v>3</v>
      </c>
      <c r="Z34">
        <v>3</v>
      </c>
      <c r="AA34" s="45">
        <v>4</v>
      </c>
      <c r="AB34">
        <v>1</v>
      </c>
      <c r="AC34">
        <v>8</v>
      </c>
      <c r="AD34">
        <v>4</v>
      </c>
      <c r="AE34" s="1">
        <v>1</v>
      </c>
      <c r="AF34" s="7">
        <v>4.5555555555555554</v>
      </c>
      <c r="AG34" s="7">
        <v>4.8095238095238093</v>
      </c>
      <c r="AH34" s="7">
        <v>5</v>
      </c>
      <c r="AI34" s="44">
        <v>2</v>
      </c>
      <c r="AJ34">
        <v>2</v>
      </c>
      <c r="AK34">
        <v>1</v>
      </c>
      <c r="AL34" s="1">
        <v>4</v>
      </c>
      <c r="AM34" s="1">
        <v>1</v>
      </c>
      <c r="AN34" s="1">
        <v>2</v>
      </c>
      <c r="AO34">
        <v>2</v>
      </c>
      <c r="AP34">
        <v>1</v>
      </c>
      <c r="AQ34">
        <v>3</v>
      </c>
      <c r="AR34">
        <v>1</v>
      </c>
      <c r="AS34">
        <v>0</v>
      </c>
      <c r="AT34">
        <v>8</v>
      </c>
      <c r="AU34">
        <v>1</v>
      </c>
      <c r="AV34">
        <v>0</v>
      </c>
      <c r="AW34">
        <v>3</v>
      </c>
      <c r="AX34">
        <v>3</v>
      </c>
      <c r="AY34" s="44">
        <v>2</v>
      </c>
      <c r="AZ34" s="1">
        <v>1</v>
      </c>
      <c r="BA34">
        <v>8</v>
      </c>
      <c r="BB34">
        <v>3</v>
      </c>
      <c r="BC34">
        <v>1</v>
      </c>
      <c r="BD34">
        <v>8</v>
      </c>
      <c r="BE34">
        <v>3</v>
      </c>
      <c r="BF34" s="1">
        <v>3</v>
      </c>
      <c r="BG34">
        <v>0</v>
      </c>
      <c r="BH34">
        <v>3</v>
      </c>
      <c r="BI34" t="s">
        <v>178</v>
      </c>
      <c r="BJ34">
        <v>3</v>
      </c>
      <c r="BK34" s="1">
        <v>3</v>
      </c>
      <c r="BL34">
        <v>3</v>
      </c>
      <c r="BM34" t="s">
        <v>178</v>
      </c>
      <c r="BN34" s="15">
        <v>4.1111111111111107</v>
      </c>
      <c r="BO34" s="44">
        <v>2</v>
      </c>
      <c r="BP34">
        <v>2</v>
      </c>
      <c r="BQ34">
        <v>2</v>
      </c>
      <c r="BR34">
        <v>2</v>
      </c>
      <c r="BS34">
        <v>4</v>
      </c>
      <c r="BT34" s="1">
        <v>2</v>
      </c>
      <c r="BU34">
        <v>3</v>
      </c>
      <c r="BV34" s="1">
        <v>2</v>
      </c>
      <c r="BW34">
        <v>1</v>
      </c>
      <c r="BX34" s="17">
        <v>1</v>
      </c>
    </row>
    <row r="35" spans="1:76" x14ac:dyDescent="0.25">
      <c r="A35">
        <v>33</v>
      </c>
      <c r="B35">
        <v>2016</v>
      </c>
      <c r="C35">
        <v>12</v>
      </c>
      <c r="D35">
        <v>5</v>
      </c>
      <c r="E35">
        <v>8</v>
      </c>
      <c r="F35">
        <v>6</v>
      </c>
      <c r="G35">
        <v>2</v>
      </c>
      <c r="H35">
        <v>2</v>
      </c>
      <c r="I35">
        <v>7</v>
      </c>
      <c r="J35">
        <v>22</v>
      </c>
      <c r="K35" s="43">
        <v>0</v>
      </c>
      <c r="L35">
        <v>4</v>
      </c>
      <c r="M35">
        <v>2</v>
      </c>
      <c r="N35" s="44">
        <v>511</v>
      </c>
      <c r="O35">
        <v>2</v>
      </c>
      <c r="P35" t="s">
        <v>178</v>
      </c>
      <c r="Q35" s="44">
        <v>9240</v>
      </c>
      <c r="R35">
        <v>29040</v>
      </c>
      <c r="S35" s="45">
        <v>1</v>
      </c>
      <c r="T35">
        <v>3</v>
      </c>
      <c r="U35" s="1">
        <v>5</v>
      </c>
      <c r="V35" t="s">
        <v>5</v>
      </c>
      <c r="W35" t="s">
        <v>5</v>
      </c>
      <c r="X35" s="1" t="s">
        <v>5</v>
      </c>
      <c r="Y35" t="s">
        <v>5</v>
      </c>
      <c r="Z35" t="s">
        <v>5</v>
      </c>
      <c r="AA35" s="45">
        <v>4</v>
      </c>
      <c r="AB35">
        <v>0</v>
      </c>
      <c r="AC35">
        <v>6</v>
      </c>
      <c r="AD35">
        <v>4.5</v>
      </c>
      <c r="AE35" s="1">
        <v>2</v>
      </c>
      <c r="AF35" s="7">
        <v>5</v>
      </c>
      <c r="AG35" s="7">
        <v>3.3809523809523809</v>
      </c>
      <c r="AH35" s="7">
        <v>3.6666666666666665</v>
      </c>
      <c r="AI35" s="44">
        <v>2</v>
      </c>
      <c r="AJ35">
        <v>1</v>
      </c>
      <c r="AK35">
        <v>0</v>
      </c>
      <c r="AL35" s="1">
        <v>1</v>
      </c>
      <c r="AM35" s="1">
        <v>3</v>
      </c>
      <c r="AN35" s="1">
        <v>4</v>
      </c>
      <c r="AO35">
        <v>2</v>
      </c>
      <c r="AP35">
        <v>3</v>
      </c>
      <c r="AQ35" t="s">
        <v>5</v>
      </c>
      <c r="AR35">
        <v>10</v>
      </c>
      <c r="AS35">
        <v>5</v>
      </c>
      <c r="AT35">
        <v>8</v>
      </c>
      <c r="AU35" t="s">
        <v>5</v>
      </c>
      <c r="AV35">
        <v>70</v>
      </c>
      <c r="AW35">
        <v>8</v>
      </c>
      <c r="AX35" t="s">
        <v>5</v>
      </c>
      <c r="AY35" s="44">
        <v>1</v>
      </c>
      <c r="AZ35" s="1">
        <v>4</v>
      </c>
      <c r="BA35">
        <v>7</v>
      </c>
      <c r="BB35">
        <v>1</v>
      </c>
      <c r="BC35">
        <v>2</v>
      </c>
      <c r="BD35">
        <v>9</v>
      </c>
      <c r="BE35">
        <v>5</v>
      </c>
      <c r="BF35" s="1">
        <v>1</v>
      </c>
      <c r="BG35">
        <v>1</v>
      </c>
      <c r="BH35">
        <v>3</v>
      </c>
      <c r="BI35" t="s">
        <v>178</v>
      </c>
      <c r="BJ35">
        <v>2</v>
      </c>
      <c r="BK35" s="1">
        <v>3</v>
      </c>
      <c r="BL35">
        <v>3</v>
      </c>
      <c r="BM35" t="s">
        <v>178</v>
      </c>
      <c r="BN35" s="15">
        <v>4.1111111111111107</v>
      </c>
      <c r="BO35" s="44">
        <v>4</v>
      </c>
      <c r="BP35">
        <v>1</v>
      </c>
      <c r="BQ35">
        <v>2</v>
      </c>
      <c r="BR35">
        <v>2</v>
      </c>
      <c r="BS35">
        <v>5</v>
      </c>
      <c r="BT35" s="1">
        <v>2</v>
      </c>
      <c r="BU35" t="s">
        <v>5</v>
      </c>
      <c r="BV35" s="1">
        <v>2</v>
      </c>
      <c r="BW35">
        <v>1</v>
      </c>
      <c r="BX35" s="17">
        <v>2</v>
      </c>
    </row>
    <row r="36" spans="1:76" x14ac:dyDescent="0.25">
      <c r="A36">
        <v>34</v>
      </c>
      <c r="B36">
        <v>2004</v>
      </c>
      <c r="C36">
        <v>8</v>
      </c>
      <c r="D36">
        <v>5</v>
      </c>
      <c r="E36">
        <v>1</v>
      </c>
      <c r="F36">
        <v>4</v>
      </c>
      <c r="G36">
        <v>2</v>
      </c>
      <c r="H36">
        <v>14</v>
      </c>
      <c r="I36">
        <v>4</v>
      </c>
      <c r="J36">
        <v>12</v>
      </c>
      <c r="K36" s="43" t="s">
        <v>5</v>
      </c>
      <c r="L36">
        <v>1</v>
      </c>
      <c r="M36">
        <v>5</v>
      </c>
      <c r="N36" s="44">
        <v>76</v>
      </c>
      <c r="O36">
        <v>2</v>
      </c>
      <c r="P36" t="s">
        <v>178</v>
      </c>
      <c r="Q36" s="44">
        <v>2112</v>
      </c>
      <c r="R36">
        <v>6336</v>
      </c>
      <c r="S36" s="45">
        <v>4</v>
      </c>
      <c r="T36">
        <v>4</v>
      </c>
      <c r="U36" s="1">
        <v>3</v>
      </c>
      <c r="V36">
        <v>1</v>
      </c>
      <c r="W36">
        <v>4</v>
      </c>
      <c r="X36" s="1">
        <v>7</v>
      </c>
      <c r="Y36">
        <v>2</v>
      </c>
      <c r="Z36">
        <v>4</v>
      </c>
      <c r="AA36" s="45">
        <v>4</v>
      </c>
      <c r="AB36">
        <v>0</v>
      </c>
      <c r="AC36">
        <v>3</v>
      </c>
      <c r="AD36">
        <v>3.5</v>
      </c>
      <c r="AE36" s="1">
        <v>3</v>
      </c>
      <c r="AF36" s="7">
        <v>4.1111111111111107</v>
      </c>
      <c r="AG36" s="7">
        <v>3.6984126984126986</v>
      </c>
      <c r="AH36" s="7">
        <v>1.4444444444444444</v>
      </c>
      <c r="AI36" s="44">
        <v>1</v>
      </c>
      <c r="AJ36">
        <v>1</v>
      </c>
      <c r="AK36">
        <v>0</v>
      </c>
      <c r="AL36" s="1">
        <v>2</v>
      </c>
      <c r="AM36" s="1">
        <v>2</v>
      </c>
      <c r="AN36" s="1">
        <v>2</v>
      </c>
      <c r="AO36">
        <v>2</v>
      </c>
      <c r="AP36">
        <v>1</v>
      </c>
      <c r="AQ36">
        <v>3</v>
      </c>
      <c r="AR36">
        <v>3</v>
      </c>
      <c r="AS36">
        <v>3</v>
      </c>
      <c r="AT36">
        <v>8</v>
      </c>
      <c r="AU36">
        <v>1</v>
      </c>
      <c r="AV36">
        <v>0</v>
      </c>
      <c r="AW36">
        <v>4</v>
      </c>
      <c r="AX36">
        <v>5</v>
      </c>
      <c r="AY36" s="44">
        <v>2</v>
      </c>
      <c r="AZ36" s="1">
        <v>1</v>
      </c>
      <c r="BA36">
        <v>8</v>
      </c>
      <c r="BB36">
        <v>1</v>
      </c>
      <c r="BC36">
        <v>1</v>
      </c>
      <c r="BD36">
        <v>3</v>
      </c>
      <c r="BE36">
        <v>2</v>
      </c>
      <c r="BF36" s="1">
        <v>2</v>
      </c>
      <c r="BG36">
        <v>1</v>
      </c>
      <c r="BH36">
        <v>1</v>
      </c>
      <c r="BI36">
        <v>3</v>
      </c>
      <c r="BJ36">
        <v>4</v>
      </c>
      <c r="BK36" s="1">
        <v>3</v>
      </c>
      <c r="BL36">
        <v>3</v>
      </c>
      <c r="BM36" t="s">
        <v>178</v>
      </c>
      <c r="BN36" s="15">
        <v>1.4444444444444444</v>
      </c>
      <c r="BO36" s="44">
        <v>1</v>
      </c>
      <c r="BP36">
        <v>2</v>
      </c>
      <c r="BQ36" t="s">
        <v>5</v>
      </c>
      <c r="BR36">
        <v>2</v>
      </c>
      <c r="BS36">
        <v>3</v>
      </c>
      <c r="BT36" s="1">
        <v>2</v>
      </c>
      <c r="BU36">
        <v>1</v>
      </c>
      <c r="BV36" s="1">
        <v>2</v>
      </c>
      <c r="BW36">
        <v>4</v>
      </c>
      <c r="BX36" s="17">
        <v>1</v>
      </c>
    </row>
    <row r="37" spans="1:76" x14ac:dyDescent="0.25">
      <c r="A37">
        <v>35</v>
      </c>
      <c r="B37">
        <v>2015</v>
      </c>
      <c r="C37">
        <v>21</v>
      </c>
      <c r="D37">
        <v>7</v>
      </c>
      <c r="E37">
        <v>1</v>
      </c>
      <c r="F37">
        <v>17</v>
      </c>
      <c r="G37">
        <v>12</v>
      </c>
      <c r="H37">
        <v>10</v>
      </c>
      <c r="I37">
        <v>6</v>
      </c>
      <c r="J37">
        <v>12</v>
      </c>
      <c r="K37" s="43" t="s">
        <v>178</v>
      </c>
      <c r="L37">
        <v>1</v>
      </c>
      <c r="M37">
        <v>3</v>
      </c>
      <c r="N37" s="44">
        <v>7</v>
      </c>
      <c r="O37">
        <v>5</v>
      </c>
      <c r="P37">
        <v>55</v>
      </c>
      <c r="Q37" s="44">
        <v>1584</v>
      </c>
      <c r="R37">
        <v>3168</v>
      </c>
      <c r="S37" s="45">
        <v>6</v>
      </c>
      <c r="T37">
        <v>4</v>
      </c>
      <c r="U37" s="1">
        <v>2</v>
      </c>
      <c r="V37">
        <v>3</v>
      </c>
      <c r="W37">
        <v>4</v>
      </c>
      <c r="X37" s="1">
        <v>8</v>
      </c>
      <c r="Y37">
        <v>3</v>
      </c>
      <c r="Z37">
        <v>11</v>
      </c>
      <c r="AA37" s="45">
        <v>4</v>
      </c>
      <c r="AB37">
        <v>1</v>
      </c>
      <c r="AC37">
        <v>7</v>
      </c>
      <c r="AD37">
        <v>2.75</v>
      </c>
      <c r="AE37" s="1">
        <v>3</v>
      </c>
      <c r="AF37" s="7">
        <v>4.1111111111111107</v>
      </c>
      <c r="AG37" s="7">
        <v>2.9047619047619047</v>
      </c>
      <c r="AH37" s="7">
        <v>1.8888888888888888</v>
      </c>
      <c r="AI37" s="44">
        <v>3</v>
      </c>
      <c r="AJ37">
        <v>3</v>
      </c>
      <c r="AK37">
        <v>0</v>
      </c>
      <c r="AL37" s="1">
        <v>4</v>
      </c>
      <c r="AM37" s="1">
        <v>5</v>
      </c>
      <c r="AN37" s="1">
        <v>5</v>
      </c>
      <c r="AO37">
        <v>4</v>
      </c>
      <c r="AP37">
        <v>3</v>
      </c>
      <c r="AQ37">
        <v>3</v>
      </c>
      <c r="AR37">
        <v>3</v>
      </c>
      <c r="AS37">
        <v>3</v>
      </c>
      <c r="AT37">
        <v>4</v>
      </c>
      <c r="AU37">
        <v>1</v>
      </c>
      <c r="AV37">
        <v>0</v>
      </c>
      <c r="AW37">
        <v>5</v>
      </c>
      <c r="AX37">
        <v>5</v>
      </c>
      <c r="AY37" s="44">
        <v>2</v>
      </c>
      <c r="AZ37" s="1">
        <v>2</v>
      </c>
      <c r="BA37">
        <v>7</v>
      </c>
      <c r="BB37">
        <v>1</v>
      </c>
      <c r="BC37">
        <v>1</v>
      </c>
      <c r="BD37">
        <v>2</v>
      </c>
      <c r="BE37">
        <v>3</v>
      </c>
      <c r="BF37" s="1">
        <v>1</v>
      </c>
      <c r="BG37">
        <v>1</v>
      </c>
      <c r="BH37">
        <v>3</v>
      </c>
      <c r="BI37" t="s">
        <v>178</v>
      </c>
      <c r="BJ37">
        <v>5</v>
      </c>
      <c r="BK37" s="1">
        <v>3</v>
      </c>
      <c r="BL37">
        <v>3</v>
      </c>
      <c r="BM37" t="s">
        <v>178</v>
      </c>
      <c r="BN37" s="15">
        <v>2.333333333333333</v>
      </c>
      <c r="BO37" s="44">
        <v>1</v>
      </c>
      <c r="BP37">
        <v>1</v>
      </c>
      <c r="BQ37">
        <v>1</v>
      </c>
      <c r="BR37">
        <v>1</v>
      </c>
      <c r="BS37">
        <v>3</v>
      </c>
      <c r="BT37" s="1">
        <v>1</v>
      </c>
      <c r="BU37">
        <v>4</v>
      </c>
      <c r="BV37" s="1">
        <v>2</v>
      </c>
      <c r="BW37">
        <v>4</v>
      </c>
      <c r="BX37" s="17">
        <v>1</v>
      </c>
    </row>
    <row r="38" spans="1:76" x14ac:dyDescent="0.25">
      <c r="A38">
        <v>36</v>
      </c>
      <c r="B38">
        <v>2019</v>
      </c>
      <c r="C38">
        <v>13</v>
      </c>
      <c r="D38">
        <v>5</v>
      </c>
      <c r="E38">
        <v>1</v>
      </c>
      <c r="F38">
        <v>3</v>
      </c>
      <c r="G38">
        <v>1</v>
      </c>
      <c r="H38">
        <v>3</v>
      </c>
      <c r="I38">
        <v>4</v>
      </c>
      <c r="J38">
        <v>4</v>
      </c>
      <c r="K38" s="43" t="s">
        <v>5</v>
      </c>
      <c r="L38">
        <v>3</v>
      </c>
      <c r="M38">
        <v>7</v>
      </c>
      <c r="N38" s="44">
        <v>60</v>
      </c>
      <c r="O38">
        <v>2</v>
      </c>
      <c r="P38" t="s">
        <v>178</v>
      </c>
      <c r="Q38" s="44">
        <v>1056</v>
      </c>
      <c r="R38">
        <v>1056</v>
      </c>
      <c r="S38" s="45">
        <v>8</v>
      </c>
      <c r="T38">
        <v>4</v>
      </c>
      <c r="U38" s="1">
        <v>3</v>
      </c>
      <c r="V38">
        <v>1</v>
      </c>
      <c r="W38">
        <v>1</v>
      </c>
      <c r="X38" s="1">
        <v>8</v>
      </c>
      <c r="Y38">
        <v>3</v>
      </c>
      <c r="Z38">
        <v>2</v>
      </c>
      <c r="AA38" s="45">
        <v>5</v>
      </c>
      <c r="AB38">
        <v>0</v>
      </c>
      <c r="AC38">
        <v>6</v>
      </c>
      <c r="AD38">
        <v>2.5</v>
      </c>
      <c r="AE38" s="1">
        <v>1</v>
      </c>
      <c r="AF38" s="7">
        <v>1.8888888888888888</v>
      </c>
      <c r="AG38" s="7">
        <v>2.9047619047619047</v>
      </c>
      <c r="AH38" s="7">
        <v>1.4444444444444444</v>
      </c>
      <c r="AI38" s="44">
        <v>1</v>
      </c>
      <c r="AJ38">
        <v>3</v>
      </c>
      <c r="AK38">
        <v>0</v>
      </c>
      <c r="AL38" s="1">
        <v>2</v>
      </c>
      <c r="AM38" s="1">
        <v>5</v>
      </c>
      <c r="AN38" s="1">
        <v>1</v>
      </c>
      <c r="AO38">
        <v>2</v>
      </c>
      <c r="AP38">
        <v>2</v>
      </c>
      <c r="AQ38">
        <v>3</v>
      </c>
      <c r="AR38">
        <v>2</v>
      </c>
      <c r="AS38">
        <v>1</v>
      </c>
      <c r="AT38">
        <v>8</v>
      </c>
      <c r="AU38" t="s">
        <v>5</v>
      </c>
      <c r="AV38">
        <v>0</v>
      </c>
      <c r="AW38">
        <v>2</v>
      </c>
      <c r="AX38">
        <v>4</v>
      </c>
      <c r="AY38" s="44">
        <v>1</v>
      </c>
      <c r="AZ38" s="1">
        <v>1</v>
      </c>
      <c r="BA38">
        <v>8</v>
      </c>
      <c r="BB38">
        <v>4</v>
      </c>
      <c r="BC38">
        <v>1</v>
      </c>
      <c r="BD38">
        <v>6</v>
      </c>
      <c r="BE38">
        <v>1</v>
      </c>
      <c r="BF38" s="1">
        <v>1</v>
      </c>
      <c r="BG38">
        <v>1</v>
      </c>
      <c r="BH38">
        <v>3</v>
      </c>
      <c r="BI38" t="s">
        <v>178</v>
      </c>
      <c r="BJ38">
        <v>4</v>
      </c>
      <c r="BK38" s="1">
        <v>1</v>
      </c>
      <c r="BL38">
        <v>1</v>
      </c>
      <c r="BM38">
        <v>5</v>
      </c>
      <c r="BN38" s="15">
        <v>4.1111111111111107</v>
      </c>
      <c r="BO38" s="44">
        <v>1</v>
      </c>
      <c r="BP38">
        <v>1</v>
      </c>
      <c r="BQ38">
        <v>2</v>
      </c>
      <c r="BR38">
        <v>1</v>
      </c>
      <c r="BS38">
        <v>3</v>
      </c>
      <c r="BT38" s="1">
        <v>1</v>
      </c>
      <c r="BU38">
        <v>3</v>
      </c>
      <c r="BV38" s="1">
        <v>4</v>
      </c>
      <c r="BW38">
        <v>4</v>
      </c>
      <c r="BX38" s="17">
        <v>3</v>
      </c>
    </row>
    <row r="39" spans="1:76" x14ac:dyDescent="0.25">
      <c r="A39">
        <v>37</v>
      </c>
      <c r="B39">
        <v>2012</v>
      </c>
      <c r="C39">
        <v>11</v>
      </c>
      <c r="D39">
        <v>4</v>
      </c>
      <c r="E39">
        <v>1</v>
      </c>
      <c r="F39">
        <v>16</v>
      </c>
      <c r="G39">
        <v>11</v>
      </c>
      <c r="H39">
        <v>10</v>
      </c>
      <c r="I39">
        <v>12</v>
      </c>
      <c r="J39">
        <v>18</v>
      </c>
      <c r="K39" s="43">
        <v>-4.3529411764705879E-2</v>
      </c>
      <c r="L39">
        <v>3</v>
      </c>
      <c r="M39">
        <v>2</v>
      </c>
      <c r="N39" s="44">
        <v>530</v>
      </c>
      <c r="O39">
        <v>2</v>
      </c>
      <c r="P39" t="s">
        <v>178</v>
      </c>
      <c r="Q39" s="44">
        <v>25344</v>
      </c>
      <c r="R39">
        <v>38016</v>
      </c>
      <c r="S39" s="45">
        <v>4</v>
      </c>
      <c r="T39">
        <v>3</v>
      </c>
      <c r="U39" s="1">
        <v>1</v>
      </c>
      <c r="V39">
        <v>1</v>
      </c>
      <c r="W39">
        <v>1</v>
      </c>
      <c r="X39" s="1">
        <v>4</v>
      </c>
      <c r="Y39">
        <v>1</v>
      </c>
      <c r="Z39">
        <v>2</v>
      </c>
      <c r="AA39" s="45">
        <v>4</v>
      </c>
      <c r="AB39">
        <v>1</v>
      </c>
      <c r="AC39">
        <v>6</v>
      </c>
      <c r="AD39">
        <v>2.25</v>
      </c>
      <c r="AE39" s="1">
        <v>1</v>
      </c>
      <c r="AF39" s="7">
        <v>1.8888888888888888</v>
      </c>
      <c r="AG39" s="7">
        <v>1.4761904761904763</v>
      </c>
      <c r="AH39" s="7">
        <v>1.4444444444444444</v>
      </c>
      <c r="AI39" s="44">
        <v>1</v>
      </c>
      <c r="AJ39">
        <v>3</v>
      </c>
      <c r="AK39">
        <v>1</v>
      </c>
      <c r="AL39" s="1">
        <v>2</v>
      </c>
      <c r="AM39" s="1">
        <v>3</v>
      </c>
      <c r="AN39" s="1">
        <v>3</v>
      </c>
      <c r="AO39">
        <v>1</v>
      </c>
      <c r="AP39">
        <v>1</v>
      </c>
      <c r="AQ39">
        <v>2</v>
      </c>
      <c r="AR39">
        <v>12</v>
      </c>
      <c r="AS39">
        <v>12</v>
      </c>
      <c r="AT39">
        <v>8</v>
      </c>
      <c r="AU39" t="s">
        <v>5</v>
      </c>
      <c r="AV39">
        <v>0</v>
      </c>
      <c r="AW39">
        <v>3</v>
      </c>
      <c r="AX39">
        <v>3</v>
      </c>
      <c r="AY39" s="44">
        <v>1</v>
      </c>
      <c r="AZ39" s="1">
        <v>1</v>
      </c>
      <c r="BA39">
        <v>5</v>
      </c>
      <c r="BB39">
        <v>3</v>
      </c>
      <c r="BC39">
        <v>2</v>
      </c>
      <c r="BD39">
        <v>9</v>
      </c>
      <c r="BE39">
        <v>5</v>
      </c>
      <c r="BF39" s="1">
        <v>1</v>
      </c>
      <c r="BG39">
        <v>1</v>
      </c>
      <c r="BH39">
        <v>3</v>
      </c>
      <c r="BI39" t="s">
        <v>178</v>
      </c>
      <c r="BJ39">
        <v>3</v>
      </c>
      <c r="BK39" s="1">
        <v>1</v>
      </c>
      <c r="BL39">
        <v>2</v>
      </c>
      <c r="BM39">
        <v>5</v>
      </c>
      <c r="BN39" s="15">
        <v>2.333333333333333</v>
      </c>
      <c r="BO39" s="44">
        <v>1</v>
      </c>
      <c r="BP39">
        <v>3</v>
      </c>
      <c r="BQ39">
        <v>4</v>
      </c>
      <c r="BR39">
        <v>4</v>
      </c>
      <c r="BS39">
        <v>1</v>
      </c>
      <c r="BT39" s="1">
        <v>3</v>
      </c>
      <c r="BU39">
        <v>2</v>
      </c>
      <c r="BV39" s="1">
        <v>3</v>
      </c>
      <c r="BW39">
        <v>4</v>
      </c>
      <c r="BX39" s="17">
        <v>2</v>
      </c>
    </row>
    <row r="40" spans="1:76" x14ac:dyDescent="0.25">
      <c r="A40">
        <v>38</v>
      </c>
      <c r="B40">
        <v>2018</v>
      </c>
      <c r="C40">
        <v>11</v>
      </c>
      <c r="D40">
        <v>4</v>
      </c>
      <c r="E40">
        <v>4</v>
      </c>
      <c r="F40">
        <v>16</v>
      </c>
      <c r="G40">
        <v>11</v>
      </c>
      <c r="H40">
        <v>10</v>
      </c>
      <c r="I40">
        <v>6</v>
      </c>
      <c r="J40">
        <v>6</v>
      </c>
      <c r="K40" s="43">
        <v>3.6470588235294116E-2</v>
      </c>
      <c r="L40">
        <v>3</v>
      </c>
      <c r="M40">
        <v>2</v>
      </c>
      <c r="N40" s="44">
        <v>350</v>
      </c>
      <c r="O40">
        <v>2</v>
      </c>
      <c r="P40" t="s">
        <v>178</v>
      </c>
      <c r="Q40" s="44">
        <v>8976</v>
      </c>
      <c r="R40">
        <v>8976</v>
      </c>
      <c r="S40" s="45">
        <v>4</v>
      </c>
      <c r="T40">
        <v>3</v>
      </c>
      <c r="U40" s="1">
        <v>1</v>
      </c>
      <c r="V40">
        <v>1</v>
      </c>
      <c r="W40">
        <v>1</v>
      </c>
      <c r="X40" s="1">
        <v>2</v>
      </c>
      <c r="Y40">
        <v>3</v>
      </c>
      <c r="Z40">
        <v>2</v>
      </c>
      <c r="AA40" s="45">
        <v>4</v>
      </c>
      <c r="AB40">
        <v>0</v>
      </c>
      <c r="AC40">
        <v>4</v>
      </c>
      <c r="AD40">
        <v>2.25</v>
      </c>
      <c r="AE40" s="1">
        <v>2</v>
      </c>
      <c r="AF40" s="7">
        <v>1.8888888888888888</v>
      </c>
      <c r="AG40" s="7">
        <v>1</v>
      </c>
      <c r="AH40" s="7">
        <v>1.4444444444444444</v>
      </c>
      <c r="AI40" s="44">
        <v>1</v>
      </c>
      <c r="AJ40">
        <v>2</v>
      </c>
      <c r="AK40">
        <v>1</v>
      </c>
      <c r="AL40" s="1">
        <v>4</v>
      </c>
      <c r="AM40" s="1">
        <v>2</v>
      </c>
      <c r="AN40" s="1">
        <v>2</v>
      </c>
      <c r="AO40">
        <v>1</v>
      </c>
      <c r="AP40">
        <v>1</v>
      </c>
      <c r="AQ40">
        <v>2</v>
      </c>
      <c r="AR40">
        <v>9</v>
      </c>
      <c r="AS40">
        <v>8</v>
      </c>
      <c r="AT40">
        <v>8</v>
      </c>
      <c r="AU40">
        <v>1</v>
      </c>
      <c r="AV40">
        <v>0</v>
      </c>
      <c r="AW40">
        <v>3</v>
      </c>
      <c r="AX40">
        <v>2</v>
      </c>
      <c r="AY40" s="44">
        <v>1</v>
      </c>
      <c r="AZ40" s="1">
        <v>1</v>
      </c>
      <c r="BA40">
        <v>5</v>
      </c>
      <c r="BB40">
        <v>2</v>
      </c>
      <c r="BC40">
        <v>2</v>
      </c>
      <c r="BD40">
        <v>9</v>
      </c>
      <c r="BE40">
        <v>5</v>
      </c>
      <c r="BF40" s="1">
        <v>1</v>
      </c>
      <c r="BG40">
        <v>1</v>
      </c>
      <c r="BH40">
        <v>2</v>
      </c>
      <c r="BI40">
        <v>2</v>
      </c>
      <c r="BJ40">
        <v>3</v>
      </c>
      <c r="BK40" s="1">
        <v>1</v>
      </c>
      <c r="BL40">
        <v>2</v>
      </c>
      <c r="BM40">
        <v>5</v>
      </c>
      <c r="BN40" s="15">
        <v>1.4444444444444444</v>
      </c>
      <c r="BO40" s="44">
        <v>1</v>
      </c>
      <c r="BP40">
        <v>4</v>
      </c>
      <c r="BQ40">
        <v>4</v>
      </c>
      <c r="BR40">
        <v>4</v>
      </c>
      <c r="BS40">
        <v>1</v>
      </c>
      <c r="BT40" s="1">
        <v>2</v>
      </c>
      <c r="BU40">
        <v>2</v>
      </c>
      <c r="BV40" s="1">
        <v>3</v>
      </c>
      <c r="BW40">
        <v>2</v>
      </c>
      <c r="BX40" s="17">
        <v>2</v>
      </c>
    </row>
    <row r="41" spans="1:76" x14ac:dyDescent="0.25">
      <c r="A41">
        <v>39</v>
      </c>
      <c r="B41">
        <v>2014</v>
      </c>
      <c r="C41">
        <v>11</v>
      </c>
      <c r="D41">
        <v>4</v>
      </c>
      <c r="E41">
        <v>4</v>
      </c>
      <c r="F41">
        <v>16</v>
      </c>
      <c r="G41">
        <v>11</v>
      </c>
      <c r="H41">
        <v>10</v>
      </c>
      <c r="I41">
        <v>6</v>
      </c>
      <c r="J41">
        <v>12</v>
      </c>
      <c r="K41" s="43">
        <v>5.647058823529412E-2</v>
      </c>
      <c r="L41">
        <v>1</v>
      </c>
      <c r="M41">
        <v>2</v>
      </c>
      <c r="N41" s="44">
        <v>380</v>
      </c>
      <c r="O41">
        <v>2</v>
      </c>
      <c r="P41" t="s">
        <v>178</v>
      </c>
      <c r="Q41" s="44">
        <v>10560</v>
      </c>
      <c r="R41">
        <v>21120</v>
      </c>
      <c r="S41" s="45">
        <v>4</v>
      </c>
      <c r="T41">
        <v>3</v>
      </c>
      <c r="U41" s="1">
        <v>1</v>
      </c>
      <c r="V41">
        <v>1</v>
      </c>
      <c r="W41">
        <v>1</v>
      </c>
      <c r="X41" s="1">
        <v>4</v>
      </c>
      <c r="Y41">
        <v>1</v>
      </c>
      <c r="Z41">
        <v>2</v>
      </c>
      <c r="AA41" s="45">
        <v>4</v>
      </c>
      <c r="AB41">
        <v>0</v>
      </c>
      <c r="AC41">
        <v>6</v>
      </c>
      <c r="AD41">
        <v>2.25</v>
      </c>
      <c r="AE41" s="1">
        <v>1</v>
      </c>
      <c r="AF41" s="7">
        <v>4.5555555555555554</v>
      </c>
      <c r="AG41" s="7">
        <v>2.9047619047619047</v>
      </c>
      <c r="AH41" s="7">
        <v>1.4444444444444444</v>
      </c>
      <c r="AI41" s="44">
        <v>1</v>
      </c>
      <c r="AJ41">
        <v>2</v>
      </c>
      <c r="AK41">
        <v>1</v>
      </c>
      <c r="AL41" s="1">
        <v>1</v>
      </c>
      <c r="AM41" s="1">
        <v>2</v>
      </c>
      <c r="AN41" s="1">
        <v>3</v>
      </c>
      <c r="AO41">
        <v>1</v>
      </c>
      <c r="AP41">
        <v>1</v>
      </c>
      <c r="AQ41">
        <v>2</v>
      </c>
      <c r="AR41">
        <v>10</v>
      </c>
      <c r="AS41">
        <v>10</v>
      </c>
      <c r="AT41">
        <v>8</v>
      </c>
      <c r="AU41">
        <v>1</v>
      </c>
      <c r="AV41">
        <v>10</v>
      </c>
      <c r="AW41">
        <v>3</v>
      </c>
      <c r="AX41">
        <v>3</v>
      </c>
      <c r="AY41" s="44">
        <v>1</v>
      </c>
      <c r="AZ41" s="1">
        <v>1</v>
      </c>
      <c r="BA41">
        <v>5</v>
      </c>
      <c r="BB41">
        <v>3</v>
      </c>
      <c r="BC41">
        <v>2</v>
      </c>
      <c r="BD41">
        <v>9</v>
      </c>
      <c r="BE41">
        <v>5</v>
      </c>
      <c r="BF41" s="1">
        <v>1</v>
      </c>
      <c r="BG41">
        <v>1</v>
      </c>
      <c r="BH41">
        <v>3</v>
      </c>
      <c r="BI41" t="s">
        <v>178</v>
      </c>
      <c r="BJ41">
        <v>3</v>
      </c>
      <c r="BK41" s="1">
        <v>1</v>
      </c>
      <c r="BL41">
        <v>2</v>
      </c>
      <c r="BM41">
        <v>5</v>
      </c>
      <c r="BN41" s="15">
        <v>1.4444444444444444</v>
      </c>
      <c r="BO41" s="44">
        <v>1</v>
      </c>
      <c r="BP41">
        <v>2</v>
      </c>
      <c r="BQ41">
        <v>3</v>
      </c>
      <c r="BR41">
        <v>4</v>
      </c>
      <c r="BS41">
        <v>1</v>
      </c>
      <c r="BT41" s="1">
        <v>3</v>
      </c>
      <c r="BU41">
        <v>2</v>
      </c>
      <c r="BV41" s="1">
        <v>3</v>
      </c>
      <c r="BW41">
        <v>2</v>
      </c>
      <c r="BX41" s="17">
        <v>1</v>
      </c>
    </row>
    <row r="42" spans="1:76" x14ac:dyDescent="0.25">
      <c r="A42">
        <v>40</v>
      </c>
      <c r="B42">
        <v>2016</v>
      </c>
      <c r="C42">
        <v>14</v>
      </c>
      <c r="D42">
        <v>2</v>
      </c>
      <c r="E42">
        <v>2</v>
      </c>
      <c r="F42">
        <v>13</v>
      </c>
      <c r="G42">
        <v>1</v>
      </c>
      <c r="H42">
        <v>13</v>
      </c>
      <c r="I42">
        <v>2</v>
      </c>
      <c r="J42">
        <v>24</v>
      </c>
      <c r="K42" s="43" t="s">
        <v>5</v>
      </c>
      <c r="L42">
        <v>1</v>
      </c>
      <c r="M42">
        <v>7</v>
      </c>
      <c r="N42" s="44">
        <v>70</v>
      </c>
      <c r="O42">
        <v>2</v>
      </c>
      <c r="P42" t="s">
        <v>178</v>
      </c>
      <c r="Q42" s="44">
        <v>1056</v>
      </c>
      <c r="R42">
        <v>12672</v>
      </c>
      <c r="S42" s="45">
        <v>6</v>
      </c>
      <c r="T42">
        <v>3</v>
      </c>
      <c r="U42" s="1">
        <v>1</v>
      </c>
      <c r="V42">
        <v>3</v>
      </c>
      <c r="W42">
        <v>2</v>
      </c>
      <c r="X42" s="1">
        <v>7</v>
      </c>
      <c r="Y42">
        <v>1</v>
      </c>
      <c r="Z42">
        <v>6</v>
      </c>
      <c r="AA42" s="45">
        <v>4</v>
      </c>
      <c r="AB42">
        <v>0</v>
      </c>
      <c r="AC42">
        <v>3</v>
      </c>
      <c r="AD42">
        <v>2</v>
      </c>
      <c r="AE42" s="1">
        <v>2</v>
      </c>
      <c r="AF42" s="7">
        <v>1.8888888888888888</v>
      </c>
      <c r="AG42" s="7">
        <v>1</v>
      </c>
      <c r="AH42" s="7">
        <v>1.4444444444444444</v>
      </c>
      <c r="AI42" s="44">
        <v>2</v>
      </c>
      <c r="AJ42">
        <v>3</v>
      </c>
      <c r="AK42">
        <v>1</v>
      </c>
      <c r="AL42" s="1">
        <v>3</v>
      </c>
      <c r="AM42" s="1">
        <v>1</v>
      </c>
      <c r="AN42" s="1">
        <v>1</v>
      </c>
      <c r="AO42">
        <v>1</v>
      </c>
      <c r="AP42">
        <v>1</v>
      </c>
      <c r="AQ42">
        <v>3</v>
      </c>
      <c r="AR42">
        <v>3</v>
      </c>
      <c r="AS42">
        <v>3</v>
      </c>
      <c r="AT42">
        <v>8</v>
      </c>
      <c r="AU42" t="s">
        <v>5</v>
      </c>
      <c r="AV42">
        <v>66.666666666666657</v>
      </c>
      <c r="AW42">
        <v>3</v>
      </c>
      <c r="AX42">
        <v>3</v>
      </c>
      <c r="AY42" s="44">
        <v>4</v>
      </c>
      <c r="AZ42" s="1">
        <v>1</v>
      </c>
      <c r="BA42">
        <v>8</v>
      </c>
      <c r="BB42">
        <v>1</v>
      </c>
      <c r="BC42">
        <v>1</v>
      </c>
      <c r="BD42">
        <v>7</v>
      </c>
      <c r="BE42">
        <v>2</v>
      </c>
      <c r="BF42" s="1">
        <v>1</v>
      </c>
      <c r="BG42">
        <v>0</v>
      </c>
      <c r="BH42">
        <v>3</v>
      </c>
      <c r="BI42" t="s">
        <v>178</v>
      </c>
      <c r="BJ42">
        <v>5</v>
      </c>
      <c r="BK42" s="1">
        <v>3</v>
      </c>
      <c r="BL42">
        <v>3</v>
      </c>
      <c r="BM42" t="s">
        <v>178</v>
      </c>
      <c r="BN42" s="15">
        <v>4.1111111111111107</v>
      </c>
      <c r="BO42" s="44">
        <v>1</v>
      </c>
      <c r="BP42">
        <v>2</v>
      </c>
      <c r="BQ42">
        <v>2</v>
      </c>
      <c r="BR42">
        <v>2</v>
      </c>
      <c r="BS42">
        <v>2</v>
      </c>
      <c r="BT42" s="1">
        <v>2</v>
      </c>
      <c r="BU42">
        <v>4</v>
      </c>
      <c r="BV42" s="1">
        <v>2</v>
      </c>
      <c r="BW42">
        <v>1</v>
      </c>
      <c r="BX42" s="17">
        <v>1</v>
      </c>
    </row>
    <row r="43" spans="1:76" x14ac:dyDescent="0.25">
      <c r="A43">
        <v>41</v>
      </c>
      <c r="B43">
        <v>2009</v>
      </c>
      <c r="C43">
        <v>14</v>
      </c>
      <c r="D43">
        <v>2</v>
      </c>
      <c r="E43">
        <v>2</v>
      </c>
      <c r="F43">
        <v>16</v>
      </c>
      <c r="G43">
        <v>4</v>
      </c>
      <c r="H43">
        <v>13</v>
      </c>
      <c r="I43">
        <v>12</v>
      </c>
      <c r="J43">
        <v>36</v>
      </c>
      <c r="K43" s="43">
        <v>-1.2222222222222223</v>
      </c>
      <c r="L43">
        <v>1</v>
      </c>
      <c r="M43">
        <v>7</v>
      </c>
      <c r="N43" s="44">
        <v>30</v>
      </c>
      <c r="O43">
        <v>2</v>
      </c>
      <c r="P43" t="s">
        <v>178</v>
      </c>
      <c r="Q43" s="44">
        <v>5280</v>
      </c>
      <c r="R43">
        <v>15840</v>
      </c>
      <c r="S43" s="45">
        <v>4</v>
      </c>
      <c r="T43">
        <v>5</v>
      </c>
      <c r="U43" s="1">
        <v>4</v>
      </c>
      <c r="V43">
        <v>1</v>
      </c>
      <c r="W43">
        <v>3</v>
      </c>
      <c r="X43" s="1">
        <v>6</v>
      </c>
      <c r="Y43">
        <v>1</v>
      </c>
      <c r="Z43">
        <v>3</v>
      </c>
      <c r="AA43" s="45">
        <v>4</v>
      </c>
      <c r="AB43">
        <v>1</v>
      </c>
      <c r="AC43">
        <v>2</v>
      </c>
      <c r="AD43">
        <v>3</v>
      </c>
      <c r="AE43" s="1">
        <v>1</v>
      </c>
      <c r="AF43" s="7">
        <v>5</v>
      </c>
      <c r="AG43" s="7">
        <v>3.3809523809523809</v>
      </c>
      <c r="AH43" s="7">
        <v>1</v>
      </c>
      <c r="AI43" s="44">
        <v>1</v>
      </c>
      <c r="AJ43">
        <v>3</v>
      </c>
      <c r="AK43">
        <v>0</v>
      </c>
      <c r="AL43" s="1">
        <v>3</v>
      </c>
      <c r="AM43" s="1">
        <v>2</v>
      </c>
      <c r="AN43" s="1">
        <v>1</v>
      </c>
      <c r="AO43">
        <v>4</v>
      </c>
      <c r="AP43">
        <v>4</v>
      </c>
      <c r="AQ43">
        <v>3</v>
      </c>
      <c r="AR43">
        <v>5</v>
      </c>
      <c r="AS43">
        <v>0</v>
      </c>
      <c r="AT43">
        <v>8</v>
      </c>
      <c r="AU43">
        <v>1</v>
      </c>
      <c r="AV43">
        <v>0</v>
      </c>
      <c r="AW43">
        <v>4</v>
      </c>
      <c r="AX43">
        <v>2</v>
      </c>
      <c r="AY43" s="44">
        <v>3</v>
      </c>
      <c r="AZ43" s="1">
        <v>1</v>
      </c>
      <c r="BA43">
        <v>8</v>
      </c>
      <c r="BB43">
        <v>1</v>
      </c>
      <c r="BC43">
        <v>1</v>
      </c>
      <c r="BD43">
        <v>8</v>
      </c>
      <c r="BE43">
        <v>2</v>
      </c>
      <c r="BF43" s="1">
        <v>4</v>
      </c>
      <c r="BG43">
        <v>0</v>
      </c>
      <c r="BH43">
        <v>2</v>
      </c>
      <c r="BI43">
        <v>2</v>
      </c>
      <c r="BJ43">
        <v>5</v>
      </c>
      <c r="BK43" s="1">
        <v>3</v>
      </c>
      <c r="BL43">
        <v>3</v>
      </c>
      <c r="BM43" t="s">
        <v>178</v>
      </c>
      <c r="BN43" s="15">
        <v>1</v>
      </c>
      <c r="BO43" s="44">
        <v>2</v>
      </c>
      <c r="BP43">
        <v>2</v>
      </c>
      <c r="BQ43">
        <v>1</v>
      </c>
      <c r="BR43">
        <v>1</v>
      </c>
      <c r="BS43">
        <v>4</v>
      </c>
      <c r="BT43" s="1">
        <v>3</v>
      </c>
      <c r="BU43">
        <v>3</v>
      </c>
      <c r="BV43" s="1">
        <v>2</v>
      </c>
      <c r="BW43">
        <v>4</v>
      </c>
      <c r="BX43" s="17">
        <v>2</v>
      </c>
    </row>
    <row r="44" spans="1:76" x14ac:dyDescent="0.25">
      <c r="A44">
        <v>42</v>
      </c>
      <c r="B44">
        <v>2001</v>
      </c>
      <c r="C44">
        <v>8</v>
      </c>
      <c r="D44">
        <v>5</v>
      </c>
      <c r="E44">
        <v>2</v>
      </c>
      <c r="F44">
        <v>4</v>
      </c>
      <c r="G44">
        <v>1</v>
      </c>
      <c r="H44">
        <v>3</v>
      </c>
      <c r="I44">
        <v>3</v>
      </c>
      <c r="J44">
        <v>5</v>
      </c>
      <c r="K44" s="43" t="s">
        <v>5</v>
      </c>
      <c r="L44">
        <v>1</v>
      </c>
      <c r="M44">
        <v>1</v>
      </c>
      <c r="N44" s="44">
        <v>350</v>
      </c>
      <c r="O44">
        <v>2</v>
      </c>
      <c r="P44" t="s">
        <v>178</v>
      </c>
      <c r="Q44" s="44">
        <v>4752</v>
      </c>
      <c r="R44">
        <v>7920</v>
      </c>
      <c r="S44" s="45">
        <v>1</v>
      </c>
      <c r="T44">
        <v>3</v>
      </c>
      <c r="U44" s="1">
        <v>1</v>
      </c>
      <c r="V44">
        <v>1</v>
      </c>
      <c r="W44">
        <v>1</v>
      </c>
      <c r="X44" s="1">
        <v>3</v>
      </c>
      <c r="Y44">
        <v>2</v>
      </c>
      <c r="Z44">
        <v>3</v>
      </c>
      <c r="AA44" s="45">
        <v>4</v>
      </c>
      <c r="AB44">
        <v>0</v>
      </c>
      <c r="AC44">
        <v>4</v>
      </c>
      <c r="AD44">
        <v>3.25</v>
      </c>
      <c r="AE44" s="1">
        <v>1</v>
      </c>
      <c r="AF44" s="7">
        <v>4.5555555555555554</v>
      </c>
      <c r="AG44" s="7">
        <v>1.0793650793650793</v>
      </c>
      <c r="AH44" s="7">
        <v>1.4444444444444444</v>
      </c>
      <c r="AI44" s="44">
        <v>1</v>
      </c>
      <c r="AJ44">
        <v>2</v>
      </c>
      <c r="AK44">
        <v>1</v>
      </c>
      <c r="AL44" s="1">
        <v>3</v>
      </c>
      <c r="AM44" s="1">
        <v>2</v>
      </c>
      <c r="AN44" s="1">
        <v>2</v>
      </c>
      <c r="AO44">
        <v>1</v>
      </c>
      <c r="AP44">
        <v>1</v>
      </c>
      <c r="AQ44">
        <v>3</v>
      </c>
      <c r="AR44">
        <v>6</v>
      </c>
      <c r="AS44">
        <v>6</v>
      </c>
      <c r="AT44">
        <v>12</v>
      </c>
      <c r="AU44">
        <v>1</v>
      </c>
      <c r="AV44">
        <v>33.333333333333329</v>
      </c>
      <c r="AW44">
        <v>3</v>
      </c>
      <c r="AX44">
        <v>2</v>
      </c>
      <c r="AY44" s="44">
        <v>4</v>
      </c>
      <c r="AZ44" s="1">
        <v>1</v>
      </c>
      <c r="BA44">
        <v>7</v>
      </c>
      <c r="BB44">
        <v>3</v>
      </c>
      <c r="BC44">
        <v>1</v>
      </c>
      <c r="BD44">
        <v>8</v>
      </c>
      <c r="BE44">
        <v>2</v>
      </c>
      <c r="BF44" s="1">
        <v>1</v>
      </c>
      <c r="BG44">
        <v>0</v>
      </c>
      <c r="BH44">
        <v>3</v>
      </c>
      <c r="BI44" t="s">
        <v>178</v>
      </c>
      <c r="BJ44">
        <v>3</v>
      </c>
      <c r="BK44" s="1">
        <v>3</v>
      </c>
      <c r="BL44">
        <v>2</v>
      </c>
      <c r="BM44">
        <v>4</v>
      </c>
      <c r="BN44" s="15">
        <v>1.4444444444444444</v>
      </c>
      <c r="BO44" s="44">
        <v>1</v>
      </c>
      <c r="BP44">
        <v>4</v>
      </c>
      <c r="BQ44">
        <v>3</v>
      </c>
      <c r="BR44">
        <v>4</v>
      </c>
      <c r="BS44">
        <v>3</v>
      </c>
      <c r="BT44" s="1">
        <v>1</v>
      </c>
      <c r="BU44">
        <v>2</v>
      </c>
      <c r="BV44" s="1">
        <v>5</v>
      </c>
      <c r="BW44">
        <v>4</v>
      </c>
      <c r="BX44" s="17">
        <v>2</v>
      </c>
    </row>
    <row r="45" spans="1:76" x14ac:dyDescent="0.25">
      <c r="A45">
        <v>43</v>
      </c>
      <c r="B45">
        <v>2017</v>
      </c>
      <c r="C45">
        <v>13</v>
      </c>
      <c r="D45">
        <v>5</v>
      </c>
      <c r="E45">
        <v>2</v>
      </c>
      <c r="F45">
        <v>3</v>
      </c>
      <c r="G45">
        <v>1</v>
      </c>
      <c r="H45">
        <v>10</v>
      </c>
      <c r="I45">
        <v>6</v>
      </c>
      <c r="J45">
        <v>7</v>
      </c>
      <c r="K45" s="43">
        <v>0</v>
      </c>
      <c r="L45">
        <v>1</v>
      </c>
      <c r="M45">
        <v>2</v>
      </c>
      <c r="N45" s="44">
        <v>433</v>
      </c>
      <c r="O45">
        <v>4</v>
      </c>
      <c r="P45">
        <v>22</v>
      </c>
      <c r="Q45" s="44">
        <v>1056</v>
      </c>
      <c r="R45">
        <v>1232</v>
      </c>
      <c r="S45" s="45">
        <v>3</v>
      </c>
      <c r="T45">
        <v>4</v>
      </c>
      <c r="U45" s="1">
        <v>4</v>
      </c>
      <c r="V45">
        <v>2</v>
      </c>
      <c r="W45">
        <v>1</v>
      </c>
      <c r="X45" s="1">
        <v>8</v>
      </c>
      <c r="Y45">
        <v>3</v>
      </c>
      <c r="Z45">
        <v>2</v>
      </c>
      <c r="AA45" s="45">
        <v>5</v>
      </c>
      <c r="AB45">
        <v>1</v>
      </c>
      <c r="AC45">
        <v>6</v>
      </c>
      <c r="AD45">
        <v>2.5</v>
      </c>
      <c r="AE45" s="1">
        <v>2</v>
      </c>
      <c r="AF45" s="7">
        <v>4.5555555555555554</v>
      </c>
      <c r="AG45" s="7">
        <v>1.7936507936507935</v>
      </c>
      <c r="AH45" s="7">
        <v>1.4444444444444444</v>
      </c>
      <c r="AI45" s="44">
        <v>1</v>
      </c>
      <c r="AJ45">
        <v>3</v>
      </c>
      <c r="AK45">
        <v>0</v>
      </c>
      <c r="AL45" s="1">
        <v>4</v>
      </c>
      <c r="AM45" s="1">
        <v>3</v>
      </c>
      <c r="AN45" s="1">
        <v>3</v>
      </c>
      <c r="AO45">
        <v>2</v>
      </c>
      <c r="AP45">
        <v>3</v>
      </c>
      <c r="AQ45">
        <v>3</v>
      </c>
      <c r="AR45">
        <v>2</v>
      </c>
      <c r="AS45">
        <v>0</v>
      </c>
      <c r="AT45">
        <v>8</v>
      </c>
      <c r="AU45">
        <v>1</v>
      </c>
      <c r="AV45">
        <v>50</v>
      </c>
      <c r="AW45">
        <v>6</v>
      </c>
      <c r="AX45">
        <v>4</v>
      </c>
      <c r="AY45" s="44">
        <v>2</v>
      </c>
      <c r="AZ45" s="1">
        <v>1</v>
      </c>
      <c r="BA45">
        <v>8</v>
      </c>
      <c r="BB45">
        <v>2</v>
      </c>
      <c r="BC45">
        <v>2</v>
      </c>
      <c r="BD45">
        <v>9</v>
      </c>
      <c r="BE45">
        <v>1</v>
      </c>
      <c r="BF45" s="1">
        <v>1</v>
      </c>
      <c r="BG45">
        <v>1</v>
      </c>
      <c r="BH45">
        <v>3</v>
      </c>
      <c r="BI45" t="s">
        <v>178</v>
      </c>
      <c r="BJ45">
        <v>3</v>
      </c>
      <c r="BK45" s="1">
        <v>3</v>
      </c>
      <c r="BL45">
        <v>3</v>
      </c>
      <c r="BM45" t="s">
        <v>178</v>
      </c>
      <c r="BN45" s="15">
        <v>1.4444444444444444</v>
      </c>
      <c r="BO45" s="44">
        <v>4</v>
      </c>
      <c r="BP45">
        <v>3</v>
      </c>
      <c r="BQ45">
        <v>1</v>
      </c>
      <c r="BR45">
        <v>1</v>
      </c>
      <c r="BS45">
        <v>1</v>
      </c>
      <c r="BT45" s="1">
        <v>1</v>
      </c>
      <c r="BU45">
        <v>2</v>
      </c>
      <c r="BV45" s="1">
        <v>2</v>
      </c>
      <c r="BW45">
        <v>4</v>
      </c>
      <c r="BX45" s="17">
        <v>2</v>
      </c>
    </row>
    <row r="46" spans="1:76" x14ac:dyDescent="0.25">
      <c r="A46">
        <v>44</v>
      </c>
      <c r="B46">
        <v>2015</v>
      </c>
      <c r="C46">
        <v>13</v>
      </c>
      <c r="D46">
        <v>5</v>
      </c>
      <c r="E46">
        <v>2</v>
      </c>
      <c r="F46">
        <v>3</v>
      </c>
      <c r="G46">
        <v>1</v>
      </c>
      <c r="H46">
        <v>1</v>
      </c>
      <c r="I46">
        <v>7</v>
      </c>
      <c r="J46">
        <v>7</v>
      </c>
      <c r="K46" s="43" t="s">
        <v>5</v>
      </c>
      <c r="L46">
        <v>1</v>
      </c>
      <c r="M46">
        <v>3</v>
      </c>
      <c r="N46" s="44">
        <v>30</v>
      </c>
      <c r="O46">
        <v>2</v>
      </c>
      <c r="P46" t="s">
        <v>178</v>
      </c>
      <c r="Q46" s="44">
        <v>3080</v>
      </c>
      <c r="R46">
        <v>3080</v>
      </c>
      <c r="S46" s="45">
        <v>8</v>
      </c>
      <c r="T46">
        <v>4</v>
      </c>
      <c r="U46" s="1">
        <v>1</v>
      </c>
      <c r="V46">
        <v>3</v>
      </c>
      <c r="W46">
        <v>1</v>
      </c>
      <c r="X46" s="1">
        <v>7</v>
      </c>
      <c r="Y46">
        <v>3</v>
      </c>
      <c r="Z46">
        <v>6</v>
      </c>
      <c r="AA46" s="45">
        <v>2</v>
      </c>
      <c r="AB46">
        <v>1</v>
      </c>
      <c r="AC46" t="s">
        <v>5</v>
      </c>
      <c r="AD46">
        <v>3</v>
      </c>
      <c r="AE46" s="1">
        <v>3</v>
      </c>
      <c r="AF46" s="7">
        <v>1.8888888888888888</v>
      </c>
      <c r="AG46" s="7">
        <v>2.4285714285714288</v>
      </c>
      <c r="AH46" s="7">
        <v>1.4444444444444444</v>
      </c>
      <c r="AI46" s="44">
        <v>3</v>
      </c>
      <c r="AJ46">
        <v>2</v>
      </c>
      <c r="AK46">
        <v>0</v>
      </c>
      <c r="AL46" s="1">
        <v>4</v>
      </c>
      <c r="AM46" s="1">
        <v>5</v>
      </c>
      <c r="AN46" s="1">
        <v>5</v>
      </c>
      <c r="AO46">
        <v>1</v>
      </c>
      <c r="AP46">
        <v>2</v>
      </c>
      <c r="AQ46">
        <v>3</v>
      </c>
      <c r="AR46">
        <v>4</v>
      </c>
      <c r="AS46">
        <v>4</v>
      </c>
      <c r="AT46">
        <v>5</v>
      </c>
      <c r="AU46">
        <v>5</v>
      </c>
      <c r="AV46">
        <v>0</v>
      </c>
      <c r="AW46">
        <v>3</v>
      </c>
      <c r="AX46" t="s">
        <v>5</v>
      </c>
      <c r="AY46" s="44">
        <v>1</v>
      </c>
      <c r="AZ46" s="1">
        <v>1</v>
      </c>
      <c r="BA46">
        <v>8</v>
      </c>
      <c r="BB46">
        <v>4</v>
      </c>
      <c r="BC46">
        <v>1</v>
      </c>
      <c r="BD46">
        <v>6</v>
      </c>
      <c r="BE46">
        <v>1</v>
      </c>
      <c r="BF46" s="1">
        <v>1</v>
      </c>
      <c r="BG46">
        <v>0</v>
      </c>
      <c r="BH46">
        <v>3</v>
      </c>
      <c r="BI46" t="s">
        <v>178</v>
      </c>
      <c r="BJ46">
        <v>5</v>
      </c>
      <c r="BK46" s="1">
        <v>2</v>
      </c>
      <c r="BL46">
        <v>3</v>
      </c>
      <c r="BM46" t="s">
        <v>178</v>
      </c>
      <c r="BN46" s="15">
        <v>1.4444444444444444</v>
      </c>
      <c r="BO46" s="44">
        <v>3</v>
      </c>
      <c r="BP46">
        <v>4</v>
      </c>
      <c r="BQ46">
        <v>2</v>
      </c>
      <c r="BR46">
        <v>1</v>
      </c>
      <c r="BS46">
        <v>4</v>
      </c>
      <c r="BT46" s="1">
        <v>1</v>
      </c>
      <c r="BU46">
        <v>1</v>
      </c>
      <c r="BV46" s="1">
        <v>1</v>
      </c>
      <c r="BW46">
        <v>1</v>
      </c>
      <c r="BX46" s="17">
        <v>1</v>
      </c>
    </row>
    <row r="47" spans="1:76" x14ac:dyDescent="0.25">
      <c r="A47">
        <v>45</v>
      </c>
      <c r="B47">
        <v>2017</v>
      </c>
      <c r="C47">
        <v>15</v>
      </c>
      <c r="D47">
        <v>5</v>
      </c>
      <c r="E47">
        <v>2</v>
      </c>
      <c r="F47">
        <v>3</v>
      </c>
      <c r="G47">
        <v>2</v>
      </c>
      <c r="H47">
        <v>10</v>
      </c>
      <c r="I47">
        <v>3</v>
      </c>
      <c r="J47">
        <v>6</v>
      </c>
      <c r="K47" s="43" t="s">
        <v>5</v>
      </c>
      <c r="L47">
        <v>3</v>
      </c>
      <c r="M47">
        <v>7</v>
      </c>
      <c r="N47" s="44">
        <v>130</v>
      </c>
      <c r="O47">
        <v>2</v>
      </c>
      <c r="P47" t="s">
        <v>178</v>
      </c>
      <c r="Q47" s="44">
        <v>1650</v>
      </c>
      <c r="R47">
        <v>3300</v>
      </c>
      <c r="S47" s="45">
        <v>5</v>
      </c>
      <c r="T47">
        <v>5</v>
      </c>
      <c r="U47" s="1">
        <v>3</v>
      </c>
      <c r="V47">
        <v>1</v>
      </c>
      <c r="W47">
        <v>1</v>
      </c>
      <c r="X47" s="1">
        <v>8</v>
      </c>
      <c r="Y47">
        <v>3</v>
      </c>
      <c r="Z47">
        <v>2</v>
      </c>
      <c r="AA47" s="45">
        <v>4</v>
      </c>
      <c r="AB47">
        <v>1</v>
      </c>
      <c r="AC47">
        <v>6</v>
      </c>
      <c r="AD47">
        <v>2.25</v>
      </c>
      <c r="AE47" s="1">
        <v>1</v>
      </c>
      <c r="AF47" s="7">
        <v>4.1111111111111107</v>
      </c>
      <c r="AG47" s="7">
        <v>1.6349206349206349</v>
      </c>
      <c r="AH47" s="7">
        <v>3.6666666666666665</v>
      </c>
      <c r="AI47" s="44">
        <v>1</v>
      </c>
      <c r="AJ47">
        <v>1</v>
      </c>
      <c r="AK47">
        <v>0</v>
      </c>
      <c r="AL47" s="1">
        <v>4</v>
      </c>
      <c r="AM47" s="1">
        <v>2</v>
      </c>
      <c r="AN47" s="1">
        <v>1</v>
      </c>
      <c r="AO47">
        <v>2</v>
      </c>
      <c r="AP47">
        <v>1</v>
      </c>
      <c r="AQ47">
        <v>2</v>
      </c>
      <c r="AR47">
        <v>5</v>
      </c>
      <c r="AS47">
        <v>5</v>
      </c>
      <c r="AT47">
        <v>5</v>
      </c>
      <c r="AU47">
        <v>1</v>
      </c>
      <c r="AV47">
        <v>40</v>
      </c>
      <c r="AW47">
        <v>3</v>
      </c>
      <c r="AX47">
        <v>3</v>
      </c>
      <c r="AY47" s="44">
        <v>3</v>
      </c>
      <c r="AZ47" s="1">
        <v>1</v>
      </c>
      <c r="BA47">
        <v>8</v>
      </c>
      <c r="BB47">
        <v>3</v>
      </c>
      <c r="BC47">
        <v>1</v>
      </c>
      <c r="BD47">
        <v>3</v>
      </c>
      <c r="BE47">
        <v>2</v>
      </c>
      <c r="BF47" s="1">
        <v>1</v>
      </c>
      <c r="BG47">
        <v>0</v>
      </c>
      <c r="BH47">
        <v>3</v>
      </c>
      <c r="BI47" t="s">
        <v>178</v>
      </c>
      <c r="BJ47">
        <v>5</v>
      </c>
      <c r="BK47" s="1">
        <v>3</v>
      </c>
      <c r="BL47">
        <v>3</v>
      </c>
      <c r="BM47" t="s">
        <v>178</v>
      </c>
      <c r="BN47" s="15">
        <v>1.4444444444444444</v>
      </c>
      <c r="BO47" s="44">
        <v>4</v>
      </c>
      <c r="BP47">
        <v>3</v>
      </c>
      <c r="BQ47">
        <v>1</v>
      </c>
      <c r="BR47">
        <v>1</v>
      </c>
      <c r="BS47">
        <v>3</v>
      </c>
      <c r="BT47" s="1">
        <v>3</v>
      </c>
      <c r="BU47">
        <v>4</v>
      </c>
      <c r="BV47" s="1">
        <v>2</v>
      </c>
      <c r="BW47">
        <v>2</v>
      </c>
      <c r="BX47" s="17">
        <v>1</v>
      </c>
    </row>
    <row r="48" spans="1:76" x14ac:dyDescent="0.25">
      <c r="A48">
        <v>46</v>
      </c>
      <c r="B48">
        <v>2016</v>
      </c>
      <c r="C48">
        <v>11</v>
      </c>
      <c r="D48">
        <v>4</v>
      </c>
      <c r="E48">
        <v>2</v>
      </c>
      <c r="F48">
        <v>16</v>
      </c>
      <c r="G48">
        <v>11</v>
      </c>
      <c r="H48">
        <v>10</v>
      </c>
      <c r="I48">
        <v>6</v>
      </c>
      <c r="J48">
        <v>12</v>
      </c>
      <c r="K48" s="43">
        <v>2.6470588235294117E-2</v>
      </c>
      <c r="L48">
        <v>1</v>
      </c>
      <c r="M48">
        <v>6</v>
      </c>
      <c r="N48" s="44">
        <v>15</v>
      </c>
      <c r="O48">
        <v>2</v>
      </c>
      <c r="P48" t="s">
        <v>178</v>
      </c>
      <c r="Q48" s="44">
        <v>4620</v>
      </c>
      <c r="R48">
        <v>9240</v>
      </c>
      <c r="S48" s="45">
        <v>5</v>
      </c>
      <c r="T48">
        <v>4</v>
      </c>
      <c r="U48" s="1">
        <v>1</v>
      </c>
      <c r="V48">
        <v>2</v>
      </c>
      <c r="W48">
        <v>1</v>
      </c>
      <c r="X48" s="1">
        <v>6</v>
      </c>
      <c r="Y48">
        <v>3</v>
      </c>
      <c r="Z48">
        <v>3</v>
      </c>
      <c r="AA48" s="45">
        <v>5</v>
      </c>
      <c r="AB48">
        <v>0</v>
      </c>
      <c r="AC48">
        <v>3</v>
      </c>
      <c r="AD48">
        <v>3.75</v>
      </c>
      <c r="AE48" s="1">
        <v>1</v>
      </c>
      <c r="AF48" s="7">
        <v>1.8888888888888888</v>
      </c>
      <c r="AG48" s="7">
        <v>2.587301587301587</v>
      </c>
      <c r="AH48" s="7">
        <v>4.5555555555555554</v>
      </c>
      <c r="AI48" s="44">
        <v>2</v>
      </c>
      <c r="AJ48">
        <v>3</v>
      </c>
      <c r="AK48">
        <v>0</v>
      </c>
      <c r="AL48" s="1">
        <v>3</v>
      </c>
      <c r="AM48" s="1">
        <v>3</v>
      </c>
      <c r="AN48" s="1">
        <v>3</v>
      </c>
      <c r="AO48">
        <v>4</v>
      </c>
      <c r="AP48">
        <v>2</v>
      </c>
      <c r="AQ48">
        <v>3</v>
      </c>
      <c r="AR48">
        <v>5</v>
      </c>
      <c r="AS48">
        <v>5</v>
      </c>
      <c r="AT48">
        <v>7</v>
      </c>
      <c r="AU48">
        <v>1</v>
      </c>
      <c r="AV48">
        <v>40</v>
      </c>
      <c r="AW48">
        <v>6</v>
      </c>
      <c r="AX48">
        <v>3</v>
      </c>
      <c r="AY48" s="44">
        <v>3</v>
      </c>
      <c r="AZ48" s="1">
        <v>1</v>
      </c>
      <c r="BA48">
        <v>4</v>
      </c>
      <c r="BB48">
        <v>3</v>
      </c>
      <c r="BC48">
        <v>1</v>
      </c>
      <c r="BD48">
        <v>6</v>
      </c>
      <c r="BE48">
        <v>1</v>
      </c>
      <c r="BF48" s="1">
        <v>1</v>
      </c>
      <c r="BG48">
        <v>0</v>
      </c>
      <c r="BH48">
        <v>1</v>
      </c>
      <c r="BI48">
        <v>3</v>
      </c>
      <c r="BJ48">
        <v>5</v>
      </c>
      <c r="BK48" s="1">
        <v>3</v>
      </c>
      <c r="BL48">
        <v>3</v>
      </c>
      <c r="BM48" t="s">
        <v>178</v>
      </c>
      <c r="BN48" s="15">
        <v>1.4444444444444444</v>
      </c>
      <c r="BO48" s="44">
        <v>4</v>
      </c>
      <c r="BP48">
        <v>1</v>
      </c>
      <c r="BQ48">
        <v>2</v>
      </c>
      <c r="BR48">
        <v>1</v>
      </c>
      <c r="BS48">
        <v>3</v>
      </c>
      <c r="BT48" s="1">
        <v>2</v>
      </c>
      <c r="BU48">
        <v>1</v>
      </c>
      <c r="BV48" s="1">
        <v>3</v>
      </c>
      <c r="BW48">
        <v>3</v>
      </c>
      <c r="BX48" s="17">
        <v>1</v>
      </c>
    </row>
    <row r="49" spans="1:76" x14ac:dyDescent="0.25">
      <c r="A49">
        <v>47</v>
      </c>
      <c r="B49">
        <v>2018</v>
      </c>
      <c r="C49">
        <v>11</v>
      </c>
      <c r="D49">
        <v>4</v>
      </c>
      <c r="E49">
        <v>2</v>
      </c>
      <c r="F49">
        <v>16</v>
      </c>
      <c r="G49">
        <v>11</v>
      </c>
      <c r="H49">
        <v>5</v>
      </c>
      <c r="I49">
        <v>6</v>
      </c>
      <c r="J49">
        <v>11</v>
      </c>
      <c r="K49" s="43">
        <v>3.6470588235294116E-2</v>
      </c>
      <c r="L49">
        <v>1</v>
      </c>
      <c r="M49">
        <v>7</v>
      </c>
      <c r="N49" s="44">
        <v>51</v>
      </c>
      <c r="O49">
        <v>2</v>
      </c>
      <c r="P49" t="s">
        <v>178</v>
      </c>
      <c r="Q49" s="44">
        <v>11088</v>
      </c>
      <c r="R49">
        <v>20328</v>
      </c>
      <c r="S49" s="45">
        <v>2</v>
      </c>
      <c r="T49">
        <v>4</v>
      </c>
      <c r="U49" s="1">
        <v>3</v>
      </c>
      <c r="V49">
        <v>1</v>
      </c>
      <c r="W49">
        <v>1</v>
      </c>
      <c r="X49" s="1">
        <v>4</v>
      </c>
      <c r="Y49">
        <v>3</v>
      </c>
      <c r="Z49">
        <v>3</v>
      </c>
      <c r="AA49" s="45">
        <v>3</v>
      </c>
      <c r="AB49">
        <v>1</v>
      </c>
      <c r="AC49">
        <v>4</v>
      </c>
      <c r="AD49">
        <v>4</v>
      </c>
      <c r="AE49" s="1">
        <v>1</v>
      </c>
      <c r="AF49" s="7">
        <v>5</v>
      </c>
      <c r="AG49" s="7">
        <v>4.6507936507936503</v>
      </c>
      <c r="AH49" s="7">
        <v>4.5555555555555554</v>
      </c>
      <c r="AI49" s="44">
        <v>2</v>
      </c>
      <c r="AJ49">
        <v>2</v>
      </c>
      <c r="AK49">
        <v>0</v>
      </c>
      <c r="AL49" s="1">
        <v>3</v>
      </c>
      <c r="AM49" s="1">
        <v>2</v>
      </c>
      <c r="AN49" s="1">
        <v>1</v>
      </c>
      <c r="AO49">
        <v>2</v>
      </c>
      <c r="AP49">
        <v>1</v>
      </c>
      <c r="AQ49">
        <v>2</v>
      </c>
      <c r="AR49">
        <v>12</v>
      </c>
      <c r="AS49">
        <v>12</v>
      </c>
      <c r="AT49">
        <v>7</v>
      </c>
      <c r="AU49">
        <v>1</v>
      </c>
      <c r="AV49">
        <v>0</v>
      </c>
      <c r="AW49">
        <v>4</v>
      </c>
      <c r="AX49">
        <v>2</v>
      </c>
      <c r="AY49" s="44">
        <v>1</v>
      </c>
      <c r="AZ49" s="1">
        <v>2</v>
      </c>
      <c r="BA49">
        <v>4</v>
      </c>
      <c r="BB49">
        <v>2</v>
      </c>
      <c r="BC49">
        <v>1</v>
      </c>
      <c r="BD49">
        <v>6</v>
      </c>
      <c r="BE49">
        <v>1</v>
      </c>
      <c r="BF49" s="1">
        <v>1</v>
      </c>
      <c r="BG49">
        <v>0</v>
      </c>
      <c r="BH49">
        <v>3</v>
      </c>
      <c r="BI49" t="s">
        <v>178</v>
      </c>
      <c r="BJ49">
        <v>3</v>
      </c>
      <c r="BK49" s="1">
        <v>2</v>
      </c>
      <c r="BL49">
        <v>3</v>
      </c>
      <c r="BM49" t="s">
        <v>178</v>
      </c>
      <c r="BN49" s="15">
        <v>1.4444444444444444</v>
      </c>
      <c r="BO49" s="44">
        <v>4</v>
      </c>
      <c r="BP49">
        <v>1</v>
      </c>
      <c r="BQ49">
        <v>3</v>
      </c>
      <c r="BR49">
        <v>1</v>
      </c>
      <c r="BS49">
        <v>1</v>
      </c>
      <c r="BT49" s="1">
        <v>1</v>
      </c>
      <c r="BU49">
        <v>3</v>
      </c>
      <c r="BV49" s="1">
        <v>4</v>
      </c>
      <c r="BW49">
        <v>4</v>
      </c>
      <c r="BX49" s="17">
        <v>3</v>
      </c>
    </row>
    <row r="50" spans="1:76" x14ac:dyDescent="0.25">
      <c r="A50">
        <v>48</v>
      </c>
      <c r="B50">
        <v>2017</v>
      </c>
      <c r="C50">
        <v>11</v>
      </c>
      <c r="D50">
        <v>4</v>
      </c>
      <c r="E50">
        <v>2</v>
      </c>
      <c r="F50">
        <v>16</v>
      </c>
      <c r="G50">
        <v>11</v>
      </c>
      <c r="H50">
        <v>4</v>
      </c>
      <c r="I50">
        <v>4</v>
      </c>
      <c r="J50">
        <v>6</v>
      </c>
      <c r="K50" s="43">
        <v>5.647058823529412E-2</v>
      </c>
      <c r="L50">
        <v>3</v>
      </c>
      <c r="M50">
        <v>5</v>
      </c>
      <c r="N50" s="44">
        <v>42</v>
      </c>
      <c r="O50">
        <v>2</v>
      </c>
      <c r="P50" t="s">
        <v>178</v>
      </c>
      <c r="Q50" s="44">
        <v>3696</v>
      </c>
      <c r="R50">
        <v>5544</v>
      </c>
      <c r="S50" s="45">
        <v>4</v>
      </c>
      <c r="T50">
        <v>4</v>
      </c>
      <c r="U50" s="1">
        <v>2</v>
      </c>
      <c r="V50">
        <v>1</v>
      </c>
      <c r="W50">
        <v>1</v>
      </c>
      <c r="X50" s="1">
        <v>3</v>
      </c>
      <c r="Y50">
        <v>2</v>
      </c>
      <c r="Z50">
        <v>2</v>
      </c>
      <c r="AA50" s="45">
        <v>4</v>
      </c>
      <c r="AB50">
        <v>1</v>
      </c>
      <c r="AC50">
        <v>4</v>
      </c>
      <c r="AD50">
        <v>1.75</v>
      </c>
      <c r="AE50" s="1">
        <v>1</v>
      </c>
      <c r="AF50" s="7">
        <v>4.5555555555555554</v>
      </c>
      <c r="AG50" s="7">
        <v>1.2380952380952381</v>
      </c>
      <c r="AH50" s="7">
        <v>4.5555555555555554</v>
      </c>
      <c r="AI50" s="44">
        <v>1</v>
      </c>
      <c r="AJ50">
        <v>2</v>
      </c>
      <c r="AK50">
        <v>1</v>
      </c>
      <c r="AL50" s="1">
        <v>3</v>
      </c>
      <c r="AM50" s="1">
        <v>2</v>
      </c>
      <c r="AN50" s="1">
        <v>2</v>
      </c>
      <c r="AO50">
        <v>1</v>
      </c>
      <c r="AP50">
        <v>1</v>
      </c>
      <c r="AQ50">
        <v>2</v>
      </c>
      <c r="AR50">
        <v>6</v>
      </c>
      <c r="AS50">
        <v>6</v>
      </c>
      <c r="AT50">
        <v>7</v>
      </c>
      <c r="AU50">
        <v>1</v>
      </c>
      <c r="AV50">
        <v>0</v>
      </c>
      <c r="AW50">
        <v>1</v>
      </c>
      <c r="AX50">
        <v>2</v>
      </c>
      <c r="AY50" s="44">
        <v>1</v>
      </c>
      <c r="AZ50" s="1">
        <v>1</v>
      </c>
      <c r="BA50">
        <v>4</v>
      </c>
      <c r="BB50">
        <v>2</v>
      </c>
      <c r="BC50">
        <v>1</v>
      </c>
      <c r="BD50">
        <v>6</v>
      </c>
      <c r="BE50">
        <v>5</v>
      </c>
      <c r="BF50" s="1">
        <v>1</v>
      </c>
      <c r="BG50">
        <v>0</v>
      </c>
      <c r="BH50">
        <v>3</v>
      </c>
      <c r="BI50" t="s">
        <v>178</v>
      </c>
      <c r="BJ50">
        <v>3</v>
      </c>
      <c r="BK50" s="1">
        <v>2</v>
      </c>
      <c r="BL50">
        <v>3</v>
      </c>
      <c r="BM50" t="s">
        <v>178</v>
      </c>
      <c r="BN50" s="15">
        <v>2.333333333333333</v>
      </c>
      <c r="BO50" s="44">
        <v>1</v>
      </c>
      <c r="BP50">
        <v>3</v>
      </c>
      <c r="BQ50">
        <v>3</v>
      </c>
      <c r="BR50">
        <v>4</v>
      </c>
      <c r="BS50">
        <v>3</v>
      </c>
      <c r="BT50" s="1">
        <v>3</v>
      </c>
      <c r="BU50">
        <v>4</v>
      </c>
      <c r="BV50" s="1">
        <v>5</v>
      </c>
      <c r="BW50">
        <v>3</v>
      </c>
      <c r="BX50" s="17">
        <v>2</v>
      </c>
    </row>
    <row r="51" spans="1:76" x14ac:dyDescent="0.25">
      <c r="A51">
        <v>49</v>
      </c>
      <c r="B51">
        <v>2012</v>
      </c>
      <c r="C51">
        <v>11</v>
      </c>
      <c r="D51">
        <v>4</v>
      </c>
      <c r="E51">
        <v>2</v>
      </c>
      <c r="F51">
        <v>16</v>
      </c>
      <c r="G51">
        <v>11</v>
      </c>
      <c r="H51">
        <v>10</v>
      </c>
      <c r="I51">
        <v>0.25</v>
      </c>
      <c r="J51">
        <v>0.5</v>
      </c>
      <c r="K51" s="43">
        <v>0.45333333333333331</v>
      </c>
      <c r="L51">
        <v>4</v>
      </c>
      <c r="M51">
        <v>2</v>
      </c>
      <c r="N51" s="44">
        <v>195</v>
      </c>
      <c r="O51">
        <v>2</v>
      </c>
      <c r="P51" t="s">
        <v>178</v>
      </c>
      <c r="Q51" s="44">
        <v>462</v>
      </c>
      <c r="R51">
        <v>924</v>
      </c>
      <c r="S51" s="45">
        <v>4</v>
      </c>
      <c r="T51">
        <v>3</v>
      </c>
      <c r="U51" s="1">
        <v>1</v>
      </c>
      <c r="V51">
        <v>1</v>
      </c>
      <c r="W51">
        <v>1</v>
      </c>
      <c r="X51" s="1">
        <v>3</v>
      </c>
      <c r="Y51">
        <v>1</v>
      </c>
      <c r="Z51">
        <v>3</v>
      </c>
      <c r="AA51" s="45">
        <v>1</v>
      </c>
      <c r="AB51">
        <v>1</v>
      </c>
      <c r="AC51">
        <v>4</v>
      </c>
      <c r="AD51">
        <v>2</v>
      </c>
      <c r="AE51" s="1">
        <v>2</v>
      </c>
      <c r="AF51" s="7">
        <v>1.8888888888888888</v>
      </c>
      <c r="AG51" s="7">
        <v>1</v>
      </c>
      <c r="AH51" s="7">
        <v>1.8888888888888888</v>
      </c>
      <c r="AI51" s="44">
        <v>1</v>
      </c>
      <c r="AJ51">
        <v>1</v>
      </c>
      <c r="AK51">
        <v>1</v>
      </c>
      <c r="AL51" s="1">
        <v>4</v>
      </c>
      <c r="AM51" s="1">
        <v>3</v>
      </c>
      <c r="AN51" s="1">
        <v>4</v>
      </c>
      <c r="AO51">
        <v>1</v>
      </c>
      <c r="AP51">
        <v>1</v>
      </c>
      <c r="AQ51">
        <v>2</v>
      </c>
      <c r="AR51">
        <v>6</v>
      </c>
      <c r="AS51">
        <v>6</v>
      </c>
      <c r="AT51">
        <v>14</v>
      </c>
      <c r="AU51">
        <v>1</v>
      </c>
      <c r="AV51">
        <v>0</v>
      </c>
      <c r="AW51">
        <v>2</v>
      </c>
      <c r="AX51">
        <v>3</v>
      </c>
      <c r="AY51" s="44">
        <v>1</v>
      </c>
      <c r="AZ51" s="1">
        <v>1</v>
      </c>
      <c r="BA51">
        <v>5</v>
      </c>
      <c r="BB51">
        <v>1</v>
      </c>
      <c r="BC51">
        <v>2</v>
      </c>
      <c r="BD51">
        <v>9</v>
      </c>
      <c r="BE51">
        <v>5</v>
      </c>
      <c r="BF51" s="1">
        <v>1</v>
      </c>
      <c r="BG51">
        <v>1</v>
      </c>
      <c r="BH51">
        <v>3</v>
      </c>
      <c r="BI51" t="s">
        <v>178</v>
      </c>
      <c r="BJ51">
        <v>1</v>
      </c>
      <c r="BK51" s="1">
        <v>1</v>
      </c>
      <c r="BL51">
        <v>2</v>
      </c>
      <c r="BM51">
        <v>5</v>
      </c>
      <c r="BN51" s="15">
        <v>1.4444444444444444</v>
      </c>
      <c r="BO51" s="44">
        <v>1</v>
      </c>
      <c r="BP51">
        <v>2</v>
      </c>
      <c r="BQ51">
        <v>3</v>
      </c>
      <c r="BR51">
        <v>4</v>
      </c>
      <c r="BS51">
        <v>1</v>
      </c>
      <c r="BT51" s="1">
        <v>1</v>
      </c>
      <c r="BU51">
        <v>2</v>
      </c>
      <c r="BV51" s="1">
        <v>4</v>
      </c>
      <c r="BW51">
        <v>4</v>
      </c>
      <c r="BX51" s="17">
        <v>2</v>
      </c>
    </row>
    <row r="52" spans="1:76" x14ac:dyDescent="0.25">
      <c r="A52">
        <v>50</v>
      </c>
      <c r="B52">
        <v>2012</v>
      </c>
      <c r="C52">
        <v>11</v>
      </c>
      <c r="D52">
        <v>4</v>
      </c>
      <c r="E52">
        <v>2</v>
      </c>
      <c r="F52">
        <v>16</v>
      </c>
      <c r="G52">
        <v>11</v>
      </c>
      <c r="H52">
        <v>1</v>
      </c>
      <c r="I52">
        <v>0.25</v>
      </c>
      <c r="J52">
        <v>0.5</v>
      </c>
      <c r="K52" s="43">
        <v>0.11647058823529412</v>
      </c>
      <c r="L52">
        <v>4</v>
      </c>
      <c r="M52">
        <v>2</v>
      </c>
      <c r="N52" s="44">
        <v>195</v>
      </c>
      <c r="O52">
        <v>2</v>
      </c>
      <c r="P52" t="s">
        <v>178</v>
      </c>
      <c r="Q52" s="44">
        <v>462</v>
      </c>
      <c r="R52">
        <v>924</v>
      </c>
      <c r="S52" s="45">
        <v>4</v>
      </c>
      <c r="T52">
        <v>3</v>
      </c>
      <c r="U52" s="1">
        <v>1</v>
      </c>
      <c r="V52">
        <v>1</v>
      </c>
      <c r="W52">
        <v>1</v>
      </c>
      <c r="X52" s="1">
        <v>3</v>
      </c>
      <c r="Y52">
        <v>1</v>
      </c>
      <c r="Z52">
        <v>3</v>
      </c>
      <c r="AA52" s="45">
        <v>1</v>
      </c>
      <c r="AB52">
        <v>1</v>
      </c>
      <c r="AC52">
        <v>4</v>
      </c>
      <c r="AD52">
        <v>2</v>
      </c>
      <c r="AE52" s="1">
        <v>2</v>
      </c>
      <c r="AF52" s="7">
        <v>1.8888888888888888</v>
      </c>
      <c r="AG52" s="7">
        <v>1</v>
      </c>
      <c r="AH52" s="7">
        <v>1.8888888888888888</v>
      </c>
      <c r="AI52" s="44">
        <v>1</v>
      </c>
      <c r="AJ52">
        <v>2</v>
      </c>
      <c r="AK52">
        <v>1</v>
      </c>
      <c r="AL52" s="1">
        <v>1</v>
      </c>
      <c r="AM52" s="1">
        <v>3</v>
      </c>
      <c r="AN52" s="1">
        <v>4</v>
      </c>
      <c r="AO52">
        <v>1</v>
      </c>
      <c r="AP52">
        <v>1</v>
      </c>
      <c r="AQ52">
        <v>2</v>
      </c>
      <c r="AR52">
        <v>6</v>
      </c>
      <c r="AS52">
        <v>6</v>
      </c>
      <c r="AT52">
        <v>14</v>
      </c>
      <c r="AU52">
        <v>1</v>
      </c>
      <c r="AV52">
        <v>0</v>
      </c>
      <c r="AW52">
        <v>2</v>
      </c>
      <c r="AX52">
        <v>3</v>
      </c>
      <c r="AY52" s="44">
        <v>1</v>
      </c>
      <c r="AZ52" s="1">
        <v>1</v>
      </c>
      <c r="BA52">
        <v>5</v>
      </c>
      <c r="BB52">
        <v>1</v>
      </c>
      <c r="BC52">
        <v>2</v>
      </c>
      <c r="BD52">
        <v>9</v>
      </c>
      <c r="BE52">
        <v>5</v>
      </c>
      <c r="BF52" s="1">
        <v>1</v>
      </c>
      <c r="BG52">
        <v>1</v>
      </c>
      <c r="BH52">
        <v>3</v>
      </c>
      <c r="BI52" t="s">
        <v>178</v>
      </c>
      <c r="BJ52">
        <v>1</v>
      </c>
      <c r="BK52" s="1">
        <v>1</v>
      </c>
      <c r="BL52">
        <v>2</v>
      </c>
      <c r="BM52">
        <v>5</v>
      </c>
      <c r="BN52" s="15">
        <v>1.4444444444444444</v>
      </c>
      <c r="BO52" s="44">
        <v>1</v>
      </c>
      <c r="BP52">
        <v>2</v>
      </c>
      <c r="BQ52">
        <v>3</v>
      </c>
      <c r="BR52">
        <v>4</v>
      </c>
      <c r="BS52">
        <v>1</v>
      </c>
      <c r="BT52" s="1">
        <v>1</v>
      </c>
      <c r="BU52">
        <v>2</v>
      </c>
      <c r="BV52" s="1">
        <v>4</v>
      </c>
      <c r="BW52">
        <v>4</v>
      </c>
      <c r="BX52" s="17">
        <v>2</v>
      </c>
    </row>
    <row r="53" spans="1:76" x14ac:dyDescent="0.25">
      <c r="A53">
        <v>51</v>
      </c>
      <c r="B53">
        <v>2016</v>
      </c>
      <c r="C53">
        <v>11</v>
      </c>
      <c r="D53">
        <v>4</v>
      </c>
      <c r="E53">
        <v>2</v>
      </c>
      <c r="F53">
        <v>16</v>
      </c>
      <c r="G53">
        <v>11</v>
      </c>
      <c r="H53">
        <v>17</v>
      </c>
      <c r="I53">
        <v>3</v>
      </c>
      <c r="J53">
        <v>11</v>
      </c>
      <c r="K53" s="43">
        <v>8.6470588235294119E-2</v>
      </c>
      <c r="L53">
        <v>3</v>
      </c>
      <c r="M53">
        <v>2</v>
      </c>
      <c r="N53" s="44">
        <v>80</v>
      </c>
      <c r="O53">
        <v>2</v>
      </c>
      <c r="P53" t="s">
        <v>178</v>
      </c>
      <c r="Q53" s="44">
        <v>1584</v>
      </c>
      <c r="R53">
        <v>5808</v>
      </c>
      <c r="S53" s="45">
        <v>4</v>
      </c>
      <c r="T53">
        <v>3</v>
      </c>
      <c r="U53" s="1">
        <v>1</v>
      </c>
      <c r="V53">
        <v>1</v>
      </c>
      <c r="W53">
        <v>1</v>
      </c>
      <c r="X53" s="1">
        <v>5</v>
      </c>
      <c r="Y53">
        <v>3</v>
      </c>
      <c r="Z53">
        <v>3</v>
      </c>
      <c r="AA53" s="45">
        <v>4</v>
      </c>
      <c r="AB53">
        <v>1</v>
      </c>
      <c r="AC53">
        <v>5</v>
      </c>
      <c r="AD53">
        <v>2.5</v>
      </c>
      <c r="AE53" s="1">
        <v>2</v>
      </c>
      <c r="AF53" s="7">
        <v>1.8888888888888888</v>
      </c>
      <c r="AG53" s="7">
        <v>3.1428571428571428</v>
      </c>
      <c r="AH53" s="7">
        <v>4.5555555555555554</v>
      </c>
      <c r="AI53" s="44">
        <v>1</v>
      </c>
      <c r="AJ53">
        <v>3</v>
      </c>
      <c r="AK53">
        <v>0</v>
      </c>
      <c r="AL53" s="1">
        <v>1</v>
      </c>
      <c r="AM53" s="1">
        <v>1</v>
      </c>
      <c r="AN53" s="1">
        <v>1</v>
      </c>
      <c r="AO53">
        <v>1</v>
      </c>
      <c r="AP53">
        <v>1</v>
      </c>
      <c r="AQ53">
        <v>3</v>
      </c>
      <c r="AR53">
        <v>3</v>
      </c>
      <c r="AS53">
        <v>3</v>
      </c>
      <c r="AT53">
        <v>8</v>
      </c>
      <c r="AU53" t="s">
        <v>5</v>
      </c>
      <c r="AV53">
        <v>0</v>
      </c>
      <c r="AW53">
        <v>3</v>
      </c>
      <c r="AX53">
        <v>3</v>
      </c>
      <c r="AY53" s="44">
        <v>1</v>
      </c>
      <c r="AZ53" s="1">
        <v>1</v>
      </c>
      <c r="BA53">
        <v>4</v>
      </c>
      <c r="BB53">
        <v>2</v>
      </c>
      <c r="BC53">
        <v>1</v>
      </c>
      <c r="BD53">
        <v>10</v>
      </c>
      <c r="BE53">
        <v>5</v>
      </c>
      <c r="BF53" s="1">
        <v>1</v>
      </c>
      <c r="BG53">
        <v>1</v>
      </c>
      <c r="BH53">
        <v>3</v>
      </c>
      <c r="BI53" t="s">
        <v>178</v>
      </c>
      <c r="BJ53">
        <v>3</v>
      </c>
      <c r="BK53" s="1">
        <v>3</v>
      </c>
      <c r="BL53">
        <v>2</v>
      </c>
      <c r="BM53">
        <v>5</v>
      </c>
      <c r="BN53" s="15" t="s">
        <v>5</v>
      </c>
      <c r="BO53" s="44">
        <v>1</v>
      </c>
      <c r="BP53">
        <v>3</v>
      </c>
      <c r="BQ53">
        <v>4</v>
      </c>
      <c r="BR53">
        <v>4</v>
      </c>
      <c r="BS53">
        <v>1</v>
      </c>
      <c r="BT53" s="1">
        <v>2</v>
      </c>
      <c r="BU53">
        <v>2</v>
      </c>
      <c r="BV53" s="1">
        <v>3</v>
      </c>
      <c r="BW53">
        <v>2</v>
      </c>
      <c r="BX53" s="17">
        <v>2</v>
      </c>
    </row>
    <row r="54" spans="1:76" x14ac:dyDescent="0.25">
      <c r="A54">
        <v>52</v>
      </c>
      <c r="B54">
        <v>2016</v>
      </c>
      <c r="C54">
        <v>11</v>
      </c>
      <c r="D54">
        <v>4</v>
      </c>
      <c r="E54">
        <v>2</v>
      </c>
      <c r="F54">
        <v>16</v>
      </c>
      <c r="G54">
        <v>11</v>
      </c>
      <c r="H54">
        <v>17</v>
      </c>
      <c r="I54">
        <v>7</v>
      </c>
      <c r="J54">
        <v>12</v>
      </c>
      <c r="K54" s="43">
        <v>-1.3529411764705882E-2</v>
      </c>
      <c r="L54">
        <v>3</v>
      </c>
      <c r="M54">
        <v>2</v>
      </c>
      <c r="N54" s="44">
        <v>420</v>
      </c>
      <c r="O54">
        <v>2</v>
      </c>
      <c r="P54" t="s">
        <v>178</v>
      </c>
      <c r="Q54" s="44">
        <v>4928</v>
      </c>
      <c r="R54">
        <v>8448</v>
      </c>
      <c r="S54" s="45">
        <v>4</v>
      </c>
      <c r="T54">
        <v>3</v>
      </c>
      <c r="U54" s="1">
        <v>1</v>
      </c>
      <c r="V54">
        <v>1</v>
      </c>
      <c r="W54">
        <v>1</v>
      </c>
      <c r="X54" s="1">
        <v>5</v>
      </c>
      <c r="Y54">
        <v>1</v>
      </c>
      <c r="Z54">
        <v>2</v>
      </c>
      <c r="AA54" s="45">
        <v>2</v>
      </c>
      <c r="AB54">
        <v>1</v>
      </c>
      <c r="AC54">
        <v>6</v>
      </c>
      <c r="AD54">
        <v>3.25</v>
      </c>
      <c r="AE54" s="1">
        <v>2</v>
      </c>
      <c r="AF54" s="7">
        <v>1.8888888888888888</v>
      </c>
      <c r="AG54" s="7">
        <v>4.253968253968254</v>
      </c>
      <c r="AH54" s="7">
        <v>1.8888888888888888</v>
      </c>
      <c r="AI54" s="44">
        <v>3</v>
      </c>
      <c r="AJ54">
        <v>3</v>
      </c>
      <c r="AK54">
        <v>0</v>
      </c>
      <c r="AL54" s="1">
        <v>1</v>
      </c>
      <c r="AM54" s="1">
        <v>2</v>
      </c>
      <c r="AN54" s="1">
        <v>2</v>
      </c>
      <c r="AO54">
        <v>1</v>
      </c>
      <c r="AP54">
        <v>1</v>
      </c>
      <c r="AQ54">
        <v>3</v>
      </c>
      <c r="AR54">
        <v>4</v>
      </c>
      <c r="AS54">
        <v>4</v>
      </c>
      <c r="AT54">
        <v>8</v>
      </c>
      <c r="AU54" t="s">
        <v>5</v>
      </c>
      <c r="AV54">
        <v>0</v>
      </c>
      <c r="AW54">
        <v>3</v>
      </c>
      <c r="AX54">
        <v>3</v>
      </c>
      <c r="AY54" s="44">
        <v>1</v>
      </c>
      <c r="AZ54" s="1">
        <v>1</v>
      </c>
      <c r="BA54">
        <v>4</v>
      </c>
      <c r="BB54">
        <v>2</v>
      </c>
      <c r="BC54">
        <v>1</v>
      </c>
      <c r="BD54">
        <v>10</v>
      </c>
      <c r="BE54">
        <v>5</v>
      </c>
      <c r="BF54" s="1">
        <v>1</v>
      </c>
      <c r="BG54">
        <v>1</v>
      </c>
      <c r="BH54">
        <v>3</v>
      </c>
      <c r="BI54" t="s">
        <v>178</v>
      </c>
      <c r="BJ54">
        <v>2</v>
      </c>
      <c r="BK54" s="1">
        <v>3</v>
      </c>
      <c r="BL54">
        <v>2</v>
      </c>
      <c r="BM54">
        <v>5</v>
      </c>
      <c r="BN54" s="15">
        <v>2.333333333333333</v>
      </c>
      <c r="BO54" s="44">
        <v>1</v>
      </c>
      <c r="BP54">
        <v>3</v>
      </c>
      <c r="BQ54">
        <v>3</v>
      </c>
      <c r="BR54">
        <v>4</v>
      </c>
      <c r="BS54">
        <v>1</v>
      </c>
      <c r="BT54" s="1">
        <v>2</v>
      </c>
      <c r="BU54">
        <v>2</v>
      </c>
      <c r="BV54" s="1">
        <v>3</v>
      </c>
      <c r="BW54">
        <v>2</v>
      </c>
      <c r="BX54" s="17">
        <v>1</v>
      </c>
    </row>
    <row r="55" spans="1:76" x14ac:dyDescent="0.25">
      <c r="A55">
        <v>53</v>
      </c>
      <c r="B55">
        <v>2012</v>
      </c>
      <c r="C55">
        <v>11</v>
      </c>
      <c r="D55">
        <v>4</v>
      </c>
      <c r="E55">
        <v>2</v>
      </c>
      <c r="F55">
        <v>16</v>
      </c>
      <c r="G55">
        <v>11</v>
      </c>
      <c r="H55">
        <v>10</v>
      </c>
      <c r="I55">
        <v>1</v>
      </c>
      <c r="J55">
        <v>1.5</v>
      </c>
      <c r="K55" s="43">
        <v>0.41153846153846152</v>
      </c>
      <c r="L55">
        <v>4</v>
      </c>
      <c r="M55">
        <v>2</v>
      </c>
      <c r="N55" s="44">
        <v>195</v>
      </c>
      <c r="O55">
        <v>2</v>
      </c>
      <c r="P55" t="s">
        <v>178</v>
      </c>
      <c r="Q55" s="44">
        <v>1540</v>
      </c>
      <c r="R55">
        <v>2310</v>
      </c>
      <c r="S55" s="45">
        <v>4</v>
      </c>
      <c r="T55">
        <v>3</v>
      </c>
      <c r="U55" s="1">
        <v>1</v>
      </c>
      <c r="V55">
        <v>1</v>
      </c>
      <c r="W55">
        <v>1</v>
      </c>
      <c r="X55" s="1">
        <v>3</v>
      </c>
      <c r="Y55">
        <v>1</v>
      </c>
      <c r="Z55">
        <v>3</v>
      </c>
      <c r="AA55" s="45">
        <v>1</v>
      </c>
      <c r="AB55">
        <v>1</v>
      </c>
      <c r="AC55">
        <v>4</v>
      </c>
      <c r="AD55">
        <v>2</v>
      </c>
      <c r="AE55" s="1">
        <v>2</v>
      </c>
      <c r="AF55" s="7">
        <v>1.8888888888888888</v>
      </c>
      <c r="AG55" s="7">
        <v>1</v>
      </c>
      <c r="AH55" s="7">
        <v>1.8888888888888888</v>
      </c>
      <c r="AI55" s="44">
        <v>1</v>
      </c>
      <c r="AJ55">
        <v>2</v>
      </c>
      <c r="AK55">
        <v>1</v>
      </c>
      <c r="AL55" s="1">
        <v>1</v>
      </c>
      <c r="AM55" s="1">
        <v>3</v>
      </c>
      <c r="AN55" s="1">
        <v>4</v>
      </c>
      <c r="AO55">
        <v>1</v>
      </c>
      <c r="AP55">
        <v>1</v>
      </c>
      <c r="AQ55">
        <v>2</v>
      </c>
      <c r="AR55">
        <v>6</v>
      </c>
      <c r="AS55">
        <v>4</v>
      </c>
      <c r="AT55">
        <v>14</v>
      </c>
      <c r="AU55" t="s">
        <v>5</v>
      </c>
      <c r="AV55">
        <v>0</v>
      </c>
      <c r="AW55">
        <v>2</v>
      </c>
      <c r="AX55">
        <v>3</v>
      </c>
      <c r="AY55" s="44">
        <v>1</v>
      </c>
      <c r="AZ55" s="1">
        <v>1</v>
      </c>
      <c r="BA55">
        <v>4</v>
      </c>
      <c r="BB55">
        <v>1</v>
      </c>
      <c r="BC55">
        <v>1</v>
      </c>
      <c r="BD55">
        <v>10</v>
      </c>
      <c r="BE55">
        <v>5</v>
      </c>
      <c r="BF55" s="1">
        <v>1</v>
      </c>
      <c r="BG55">
        <v>1</v>
      </c>
      <c r="BH55">
        <v>3</v>
      </c>
      <c r="BI55" t="s">
        <v>178</v>
      </c>
      <c r="BJ55">
        <v>1</v>
      </c>
      <c r="BK55" s="1">
        <v>1</v>
      </c>
      <c r="BL55">
        <v>2</v>
      </c>
      <c r="BM55">
        <v>5</v>
      </c>
      <c r="BN55" s="15">
        <v>1.4444444444444444</v>
      </c>
      <c r="BO55" s="44">
        <v>1</v>
      </c>
      <c r="BP55">
        <v>2</v>
      </c>
      <c r="BQ55">
        <v>3</v>
      </c>
      <c r="BR55">
        <v>1</v>
      </c>
      <c r="BS55">
        <v>1</v>
      </c>
      <c r="BT55" s="1">
        <v>2</v>
      </c>
      <c r="BU55">
        <v>2</v>
      </c>
      <c r="BV55" s="1">
        <v>4</v>
      </c>
      <c r="BW55">
        <v>4</v>
      </c>
      <c r="BX55" s="17">
        <v>2</v>
      </c>
    </row>
    <row r="56" spans="1:76" x14ac:dyDescent="0.25">
      <c r="A56">
        <v>54</v>
      </c>
      <c r="B56">
        <v>2017</v>
      </c>
      <c r="C56">
        <v>13</v>
      </c>
      <c r="D56">
        <v>5</v>
      </c>
      <c r="E56">
        <v>1</v>
      </c>
      <c r="F56">
        <v>3</v>
      </c>
      <c r="G56">
        <v>2</v>
      </c>
      <c r="H56">
        <v>10</v>
      </c>
      <c r="I56">
        <v>6</v>
      </c>
      <c r="J56">
        <v>18</v>
      </c>
      <c r="K56" s="43">
        <v>-0.21212121212121213</v>
      </c>
      <c r="L56">
        <v>1</v>
      </c>
      <c r="M56">
        <v>2</v>
      </c>
      <c r="N56" s="44">
        <v>333</v>
      </c>
      <c r="O56">
        <v>2</v>
      </c>
      <c r="P56" t="s">
        <v>178</v>
      </c>
      <c r="Q56" s="44">
        <v>1584</v>
      </c>
      <c r="R56">
        <v>4752</v>
      </c>
      <c r="S56" s="45">
        <v>5</v>
      </c>
      <c r="T56">
        <v>4</v>
      </c>
      <c r="U56" s="1">
        <v>5</v>
      </c>
      <c r="V56">
        <v>2</v>
      </c>
      <c r="W56">
        <v>1</v>
      </c>
      <c r="X56" s="1">
        <v>8</v>
      </c>
      <c r="Y56">
        <v>3</v>
      </c>
      <c r="Z56">
        <v>3</v>
      </c>
      <c r="AA56" s="45">
        <v>5</v>
      </c>
      <c r="AB56">
        <v>1</v>
      </c>
      <c r="AC56">
        <v>5</v>
      </c>
      <c r="AD56">
        <v>3.25</v>
      </c>
      <c r="AE56" s="1">
        <v>2</v>
      </c>
      <c r="AF56" s="7">
        <v>5</v>
      </c>
      <c r="AG56" s="7">
        <v>1.9523809523809523</v>
      </c>
      <c r="AH56" s="7">
        <v>4.5555555555555554</v>
      </c>
      <c r="AI56" s="44">
        <v>1</v>
      </c>
      <c r="AJ56">
        <v>3</v>
      </c>
      <c r="AK56">
        <v>1</v>
      </c>
      <c r="AL56" s="1">
        <v>4</v>
      </c>
      <c r="AM56" s="1">
        <v>3</v>
      </c>
      <c r="AN56" s="1">
        <v>3</v>
      </c>
      <c r="AO56">
        <v>2</v>
      </c>
      <c r="AP56">
        <v>3</v>
      </c>
      <c r="AQ56">
        <v>3</v>
      </c>
      <c r="AR56">
        <v>3</v>
      </c>
      <c r="AS56">
        <v>0</v>
      </c>
      <c r="AT56">
        <v>8</v>
      </c>
      <c r="AU56">
        <v>1</v>
      </c>
      <c r="AV56">
        <v>66.666666666666657</v>
      </c>
      <c r="AW56">
        <v>5</v>
      </c>
      <c r="AX56">
        <v>4</v>
      </c>
      <c r="AY56" s="44">
        <v>3</v>
      </c>
      <c r="AZ56" s="1">
        <v>1</v>
      </c>
      <c r="BA56">
        <v>8</v>
      </c>
      <c r="BB56">
        <v>1</v>
      </c>
      <c r="BC56">
        <v>1</v>
      </c>
      <c r="BD56">
        <v>10</v>
      </c>
      <c r="BE56">
        <v>3</v>
      </c>
      <c r="BF56" s="1">
        <v>1</v>
      </c>
      <c r="BG56">
        <v>1</v>
      </c>
      <c r="BH56">
        <v>3</v>
      </c>
      <c r="BI56" t="s">
        <v>178</v>
      </c>
      <c r="BJ56">
        <v>5</v>
      </c>
      <c r="BK56" s="1">
        <v>3</v>
      </c>
      <c r="BL56">
        <v>3</v>
      </c>
      <c r="BM56" t="s">
        <v>178</v>
      </c>
      <c r="BN56" s="15">
        <v>1.4444444444444444</v>
      </c>
      <c r="BO56" s="44">
        <v>1</v>
      </c>
      <c r="BP56">
        <v>3</v>
      </c>
      <c r="BQ56">
        <v>1</v>
      </c>
      <c r="BR56">
        <v>1</v>
      </c>
      <c r="BS56">
        <v>2</v>
      </c>
      <c r="BT56" s="1">
        <v>1</v>
      </c>
      <c r="BU56">
        <v>3</v>
      </c>
      <c r="BV56" s="1">
        <v>2</v>
      </c>
      <c r="BW56">
        <v>4</v>
      </c>
      <c r="BX56" s="17">
        <v>1</v>
      </c>
    </row>
    <row r="57" spans="1:76" x14ac:dyDescent="0.25">
      <c r="A57">
        <v>55</v>
      </c>
      <c r="B57">
        <v>2014</v>
      </c>
      <c r="C57">
        <v>14</v>
      </c>
      <c r="D57">
        <v>2</v>
      </c>
      <c r="E57">
        <v>1</v>
      </c>
      <c r="F57">
        <v>16</v>
      </c>
      <c r="G57">
        <v>8</v>
      </c>
      <c r="H57">
        <v>13</v>
      </c>
      <c r="I57">
        <v>3</v>
      </c>
      <c r="J57">
        <v>4</v>
      </c>
      <c r="K57" s="43" t="s">
        <v>5</v>
      </c>
      <c r="L57">
        <v>1</v>
      </c>
      <c r="M57">
        <v>7</v>
      </c>
      <c r="N57" s="44">
        <v>13</v>
      </c>
      <c r="O57">
        <v>2</v>
      </c>
      <c r="P57" t="s">
        <v>178</v>
      </c>
      <c r="Q57" s="44">
        <v>1056</v>
      </c>
      <c r="R57">
        <v>1408</v>
      </c>
      <c r="S57" s="45">
        <v>8</v>
      </c>
      <c r="T57">
        <v>4</v>
      </c>
      <c r="U57" s="1">
        <v>4</v>
      </c>
      <c r="V57">
        <v>2</v>
      </c>
      <c r="W57">
        <v>1</v>
      </c>
      <c r="X57" s="1">
        <v>5</v>
      </c>
      <c r="Y57">
        <v>3</v>
      </c>
      <c r="Z57">
        <v>2</v>
      </c>
      <c r="AA57" s="45">
        <v>5</v>
      </c>
      <c r="AB57">
        <v>1</v>
      </c>
      <c r="AC57">
        <v>2</v>
      </c>
      <c r="AD57">
        <v>1.75</v>
      </c>
      <c r="AE57" s="1">
        <v>1</v>
      </c>
      <c r="AF57" s="7">
        <v>4.1111111111111107</v>
      </c>
      <c r="AG57" s="7">
        <v>2.2698412698412698</v>
      </c>
      <c r="AH57" s="7">
        <v>4.5555555555555554</v>
      </c>
      <c r="AI57" s="44">
        <v>3</v>
      </c>
      <c r="AJ57">
        <v>3</v>
      </c>
      <c r="AK57">
        <v>1</v>
      </c>
      <c r="AL57" s="1">
        <v>2</v>
      </c>
      <c r="AM57" s="1">
        <v>5</v>
      </c>
      <c r="AN57" s="1">
        <v>4</v>
      </c>
      <c r="AO57">
        <v>1</v>
      </c>
      <c r="AP57">
        <v>1</v>
      </c>
      <c r="AQ57">
        <v>3</v>
      </c>
      <c r="AR57">
        <v>2</v>
      </c>
      <c r="AS57">
        <v>2</v>
      </c>
      <c r="AT57">
        <v>8</v>
      </c>
      <c r="AU57">
        <v>1</v>
      </c>
      <c r="AV57">
        <v>0</v>
      </c>
      <c r="AW57">
        <v>2</v>
      </c>
      <c r="AX57">
        <v>3</v>
      </c>
      <c r="AY57" s="44">
        <v>1</v>
      </c>
      <c r="AZ57" s="1">
        <v>1</v>
      </c>
      <c r="BA57">
        <v>8</v>
      </c>
      <c r="BB57">
        <v>1</v>
      </c>
      <c r="BC57">
        <v>1</v>
      </c>
      <c r="BD57">
        <v>7</v>
      </c>
      <c r="BE57">
        <v>2</v>
      </c>
      <c r="BF57" s="1">
        <v>1</v>
      </c>
      <c r="BG57">
        <v>0</v>
      </c>
      <c r="BH57">
        <v>3</v>
      </c>
      <c r="BI57" t="s">
        <v>178</v>
      </c>
      <c r="BJ57">
        <v>4</v>
      </c>
      <c r="BK57" s="1">
        <v>3</v>
      </c>
      <c r="BL57">
        <v>3</v>
      </c>
      <c r="BM57" t="s">
        <v>178</v>
      </c>
      <c r="BN57" s="15">
        <v>1.4444444444444444</v>
      </c>
      <c r="BO57" s="44">
        <v>1</v>
      </c>
      <c r="BP57">
        <v>3</v>
      </c>
      <c r="BQ57">
        <v>1</v>
      </c>
      <c r="BR57">
        <v>4</v>
      </c>
      <c r="BS57">
        <v>4</v>
      </c>
      <c r="BT57" s="1">
        <v>1</v>
      </c>
      <c r="BU57">
        <v>1</v>
      </c>
      <c r="BV57" s="1">
        <v>2</v>
      </c>
      <c r="BW57">
        <v>1</v>
      </c>
      <c r="BX57" s="17">
        <v>2</v>
      </c>
    </row>
    <row r="58" spans="1:76" x14ac:dyDescent="0.25">
      <c r="A58">
        <v>56</v>
      </c>
      <c r="B58">
        <v>2005</v>
      </c>
      <c r="C58">
        <v>14</v>
      </c>
      <c r="D58">
        <v>2</v>
      </c>
      <c r="E58">
        <v>1</v>
      </c>
      <c r="F58">
        <v>16</v>
      </c>
      <c r="G58">
        <v>8</v>
      </c>
      <c r="H58">
        <v>13</v>
      </c>
      <c r="I58">
        <v>2</v>
      </c>
      <c r="J58">
        <v>6</v>
      </c>
      <c r="K58" s="43">
        <v>-0.13333333333333333</v>
      </c>
      <c r="L58">
        <v>1</v>
      </c>
      <c r="M58">
        <v>7</v>
      </c>
      <c r="N58" s="44">
        <v>9</v>
      </c>
      <c r="O58">
        <v>2</v>
      </c>
      <c r="P58" t="s">
        <v>178</v>
      </c>
      <c r="Q58" s="44">
        <v>1056</v>
      </c>
      <c r="R58">
        <v>3168</v>
      </c>
      <c r="S58" s="45">
        <v>5</v>
      </c>
      <c r="T58">
        <v>1</v>
      </c>
      <c r="U58" s="1">
        <v>1</v>
      </c>
      <c r="V58">
        <v>1</v>
      </c>
      <c r="W58">
        <v>1</v>
      </c>
      <c r="X58" s="1">
        <v>5</v>
      </c>
      <c r="Y58">
        <v>1</v>
      </c>
      <c r="Z58">
        <v>4</v>
      </c>
      <c r="AA58" s="45">
        <v>4</v>
      </c>
      <c r="AB58">
        <v>1</v>
      </c>
      <c r="AC58">
        <v>5</v>
      </c>
      <c r="AD58">
        <v>2.5</v>
      </c>
      <c r="AE58" s="1">
        <v>2</v>
      </c>
      <c r="AF58" s="7">
        <v>4.5555555555555554</v>
      </c>
      <c r="AG58" s="7">
        <v>1</v>
      </c>
      <c r="AH58" s="7">
        <v>1.8888888888888888</v>
      </c>
      <c r="AI58" s="44">
        <v>1</v>
      </c>
      <c r="AJ58">
        <v>1</v>
      </c>
      <c r="AK58">
        <v>1</v>
      </c>
      <c r="AL58" s="1">
        <v>2</v>
      </c>
      <c r="AM58" s="1">
        <v>2</v>
      </c>
      <c r="AN58" s="1">
        <v>1</v>
      </c>
      <c r="AO58">
        <v>1</v>
      </c>
      <c r="AP58">
        <v>1</v>
      </c>
      <c r="AQ58">
        <v>2</v>
      </c>
      <c r="AR58">
        <v>5</v>
      </c>
      <c r="AS58">
        <v>1</v>
      </c>
      <c r="AT58">
        <v>8</v>
      </c>
      <c r="AU58">
        <v>1</v>
      </c>
      <c r="AV58">
        <v>20</v>
      </c>
      <c r="AW58">
        <v>2</v>
      </c>
      <c r="AX58">
        <v>1</v>
      </c>
      <c r="AY58" s="44">
        <v>1</v>
      </c>
      <c r="AZ58" s="1">
        <v>1</v>
      </c>
      <c r="BA58">
        <v>8</v>
      </c>
      <c r="BB58">
        <v>3</v>
      </c>
      <c r="BC58">
        <v>1</v>
      </c>
      <c r="BD58">
        <v>7</v>
      </c>
      <c r="BE58">
        <v>2</v>
      </c>
      <c r="BF58" s="1">
        <v>1</v>
      </c>
      <c r="BG58">
        <v>0</v>
      </c>
      <c r="BH58">
        <v>3</v>
      </c>
      <c r="BI58" t="s">
        <v>178</v>
      </c>
      <c r="BJ58">
        <v>3</v>
      </c>
      <c r="BK58" s="1">
        <v>1</v>
      </c>
      <c r="BL58">
        <v>3</v>
      </c>
      <c r="BM58" t="s">
        <v>178</v>
      </c>
      <c r="BN58" s="15">
        <v>1</v>
      </c>
      <c r="BO58" s="44">
        <v>1</v>
      </c>
      <c r="BP58">
        <v>4</v>
      </c>
      <c r="BQ58">
        <v>4</v>
      </c>
      <c r="BR58">
        <v>4</v>
      </c>
      <c r="BS58">
        <v>3</v>
      </c>
      <c r="BT58" s="1">
        <v>2</v>
      </c>
      <c r="BU58">
        <v>1</v>
      </c>
      <c r="BV58" s="1">
        <v>2</v>
      </c>
      <c r="BW58">
        <v>1</v>
      </c>
      <c r="BX58" s="17">
        <v>2</v>
      </c>
    </row>
    <row r="59" spans="1:76" x14ac:dyDescent="0.25">
      <c r="A59">
        <v>57</v>
      </c>
      <c r="B59">
        <v>2009</v>
      </c>
      <c r="C59">
        <v>5</v>
      </c>
      <c r="D59">
        <v>5</v>
      </c>
      <c r="E59">
        <v>2</v>
      </c>
      <c r="F59">
        <v>3</v>
      </c>
      <c r="G59">
        <v>2</v>
      </c>
      <c r="H59">
        <v>5</v>
      </c>
      <c r="I59">
        <v>4</v>
      </c>
      <c r="J59">
        <v>6</v>
      </c>
      <c r="K59" s="43">
        <v>0</v>
      </c>
      <c r="L59">
        <v>1</v>
      </c>
      <c r="M59">
        <v>7</v>
      </c>
      <c r="N59" s="44">
        <v>95</v>
      </c>
      <c r="O59">
        <v>2</v>
      </c>
      <c r="P59" t="s">
        <v>178</v>
      </c>
      <c r="Q59" s="44">
        <v>1056</v>
      </c>
      <c r="R59">
        <v>1584</v>
      </c>
      <c r="S59" s="45">
        <v>6</v>
      </c>
      <c r="T59">
        <v>3</v>
      </c>
      <c r="U59" s="1">
        <v>1</v>
      </c>
      <c r="V59">
        <v>1</v>
      </c>
      <c r="W59">
        <v>1</v>
      </c>
      <c r="X59" s="1">
        <v>4</v>
      </c>
      <c r="Y59">
        <v>1</v>
      </c>
      <c r="Z59">
        <v>3</v>
      </c>
      <c r="AA59" s="45">
        <v>1</v>
      </c>
      <c r="AB59">
        <v>1</v>
      </c>
      <c r="AC59">
        <v>4</v>
      </c>
      <c r="AD59">
        <v>1</v>
      </c>
      <c r="AE59" s="1">
        <v>2</v>
      </c>
      <c r="AF59" s="7">
        <v>4.1111111111111107</v>
      </c>
      <c r="AG59" s="7">
        <v>1.6349206349206349</v>
      </c>
      <c r="AH59" s="7">
        <v>1.4444444444444444</v>
      </c>
      <c r="AI59" s="44">
        <v>2</v>
      </c>
      <c r="AJ59">
        <v>3</v>
      </c>
      <c r="AK59">
        <v>1</v>
      </c>
      <c r="AL59" s="1">
        <v>3</v>
      </c>
      <c r="AM59" s="1">
        <v>5</v>
      </c>
      <c r="AN59" s="1">
        <v>2</v>
      </c>
      <c r="AO59">
        <v>2</v>
      </c>
      <c r="AP59">
        <v>2</v>
      </c>
      <c r="AQ59">
        <v>2</v>
      </c>
      <c r="AR59">
        <v>2</v>
      </c>
      <c r="AS59">
        <v>1</v>
      </c>
      <c r="AT59">
        <v>8</v>
      </c>
      <c r="AU59">
        <v>3</v>
      </c>
      <c r="AV59">
        <v>0</v>
      </c>
      <c r="AW59">
        <v>2</v>
      </c>
      <c r="AX59">
        <v>1</v>
      </c>
      <c r="AY59" s="44">
        <v>1</v>
      </c>
      <c r="AZ59" s="1">
        <v>1</v>
      </c>
      <c r="BA59">
        <v>8</v>
      </c>
      <c r="BB59">
        <v>1</v>
      </c>
      <c r="BC59">
        <v>1</v>
      </c>
      <c r="BD59">
        <v>8</v>
      </c>
      <c r="BE59">
        <v>3</v>
      </c>
      <c r="BF59" s="1">
        <v>1</v>
      </c>
      <c r="BG59">
        <v>1</v>
      </c>
      <c r="BH59">
        <v>3</v>
      </c>
      <c r="BI59" t="s">
        <v>178</v>
      </c>
      <c r="BJ59">
        <v>2</v>
      </c>
      <c r="BK59" s="1">
        <v>3</v>
      </c>
      <c r="BL59">
        <v>3</v>
      </c>
      <c r="BM59" t="s">
        <v>178</v>
      </c>
      <c r="BN59" s="15">
        <v>1.4444444444444444</v>
      </c>
      <c r="BO59" s="44">
        <v>1</v>
      </c>
      <c r="BP59">
        <v>3</v>
      </c>
      <c r="BQ59">
        <v>3</v>
      </c>
      <c r="BR59">
        <v>1</v>
      </c>
      <c r="BS59">
        <v>3</v>
      </c>
      <c r="BT59" s="1">
        <v>1</v>
      </c>
      <c r="BU59">
        <v>1</v>
      </c>
      <c r="BV59" s="1">
        <v>2</v>
      </c>
      <c r="BW59">
        <v>3</v>
      </c>
      <c r="BX59" s="17">
        <v>1</v>
      </c>
    </row>
    <row r="60" spans="1:76" x14ac:dyDescent="0.25">
      <c r="A60">
        <v>58</v>
      </c>
      <c r="B60">
        <v>2015</v>
      </c>
      <c r="C60">
        <v>11</v>
      </c>
      <c r="D60">
        <v>4</v>
      </c>
      <c r="E60">
        <v>1</v>
      </c>
      <c r="F60">
        <v>16</v>
      </c>
      <c r="G60">
        <v>11</v>
      </c>
      <c r="H60">
        <v>17</v>
      </c>
      <c r="I60">
        <v>8</v>
      </c>
      <c r="J60">
        <v>12</v>
      </c>
      <c r="K60" s="43">
        <v>-1.3529411764705882E-2</v>
      </c>
      <c r="L60">
        <v>3</v>
      </c>
      <c r="M60">
        <v>2</v>
      </c>
      <c r="N60" s="44">
        <v>540</v>
      </c>
      <c r="O60">
        <v>2</v>
      </c>
      <c r="P60" t="s">
        <v>178</v>
      </c>
      <c r="Q60" s="44">
        <v>5632</v>
      </c>
      <c r="R60">
        <v>8448</v>
      </c>
      <c r="S60" s="45">
        <v>5</v>
      </c>
      <c r="T60">
        <v>3</v>
      </c>
      <c r="U60" s="1">
        <v>1</v>
      </c>
      <c r="V60">
        <v>1</v>
      </c>
      <c r="W60">
        <v>1</v>
      </c>
      <c r="X60" s="1">
        <v>5</v>
      </c>
      <c r="Y60">
        <v>1</v>
      </c>
      <c r="Z60">
        <v>2</v>
      </c>
      <c r="AA60" s="45">
        <v>4</v>
      </c>
      <c r="AB60">
        <v>0</v>
      </c>
      <c r="AC60">
        <v>6</v>
      </c>
      <c r="AD60">
        <v>3.25</v>
      </c>
      <c r="AE60" s="1">
        <v>2</v>
      </c>
      <c r="AF60" s="7">
        <v>1.8888888888888888</v>
      </c>
      <c r="AG60" s="7">
        <v>3.5396825396825395</v>
      </c>
      <c r="AH60" s="7">
        <v>1.8888888888888888</v>
      </c>
      <c r="AI60" s="44">
        <v>3</v>
      </c>
      <c r="AJ60">
        <v>3</v>
      </c>
      <c r="AK60">
        <v>0</v>
      </c>
      <c r="AL60" s="1">
        <v>1</v>
      </c>
      <c r="AM60" s="1">
        <v>3</v>
      </c>
      <c r="AN60" s="1">
        <v>3</v>
      </c>
      <c r="AO60">
        <v>1</v>
      </c>
      <c r="AP60">
        <v>1</v>
      </c>
      <c r="AQ60">
        <v>3</v>
      </c>
      <c r="AR60">
        <v>4</v>
      </c>
      <c r="AS60">
        <v>4</v>
      </c>
      <c r="AT60">
        <v>8</v>
      </c>
      <c r="AU60" t="s">
        <v>5</v>
      </c>
      <c r="AV60">
        <v>0</v>
      </c>
      <c r="AW60">
        <v>3</v>
      </c>
      <c r="AX60">
        <v>3</v>
      </c>
      <c r="AY60" s="44">
        <v>1</v>
      </c>
      <c r="AZ60" s="1">
        <v>1</v>
      </c>
      <c r="BA60">
        <v>5</v>
      </c>
      <c r="BB60">
        <v>2</v>
      </c>
      <c r="BC60">
        <v>1</v>
      </c>
      <c r="BD60">
        <v>10</v>
      </c>
      <c r="BE60">
        <v>5</v>
      </c>
      <c r="BF60" s="1">
        <v>1</v>
      </c>
      <c r="BG60">
        <v>1</v>
      </c>
      <c r="BH60">
        <v>3</v>
      </c>
      <c r="BI60" t="s">
        <v>178</v>
      </c>
      <c r="BJ60">
        <v>3</v>
      </c>
      <c r="BK60" s="1">
        <v>3</v>
      </c>
      <c r="BL60">
        <v>2</v>
      </c>
      <c r="BM60">
        <v>5</v>
      </c>
      <c r="BN60" s="15">
        <v>4.1111111111111107</v>
      </c>
      <c r="BO60" s="44">
        <v>1</v>
      </c>
      <c r="BP60">
        <v>3</v>
      </c>
      <c r="BQ60">
        <v>4</v>
      </c>
      <c r="BR60">
        <v>4</v>
      </c>
      <c r="BS60">
        <v>1</v>
      </c>
      <c r="BT60" s="1">
        <v>2</v>
      </c>
      <c r="BU60">
        <v>2</v>
      </c>
      <c r="BV60" s="1">
        <v>3</v>
      </c>
      <c r="BW60">
        <v>2</v>
      </c>
      <c r="BX60" s="17">
        <v>2</v>
      </c>
    </row>
    <row r="61" spans="1:76" x14ac:dyDescent="0.25">
      <c r="A61">
        <v>59</v>
      </c>
      <c r="B61">
        <v>2017</v>
      </c>
      <c r="C61">
        <v>42</v>
      </c>
      <c r="D61">
        <v>4</v>
      </c>
      <c r="E61">
        <v>2</v>
      </c>
      <c r="F61">
        <v>3</v>
      </c>
      <c r="G61">
        <v>1</v>
      </c>
      <c r="H61">
        <v>4</v>
      </c>
      <c r="I61">
        <v>3</v>
      </c>
      <c r="J61">
        <v>3</v>
      </c>
      <c r="K61" s="43">
        <v>0</v>
      </c>
      <c r="L61">
        <v>1</v>
      </c>
      <c r="M61">
        <v>7</v>
      </c>
      <c r="N61" s="44">
        <v>43</v>
      </c>
      <c r="O61">
        <v>5</v>
      </c>
      <c r="P61" t="s">
        <v>178</v>
      </c>
      <c r="Q61" s="44">
        <v>2112</v>
      </c>
      <c r="R61">
        <v>2112</v>
      </c>
      <c r="S61" s="45">
        <v>3</v>
      </c>
      <c r="T61">
        <v>3</v>
      </c>
      <c r="U61" s="1">
        <v>1</v>
      </c>
      <c r="V61">
        <v>1</v>
      </c>
      <c r="W61">
        <v>2</v>
      </c>
      <c r="X61" s="1">
        <v>4</v>
      </c>
      <c r="Y61">
        <v>3</v>
      </c>
      <c r="Z61">
        <v>2</v>
      </c>
      <c r="AA61" s="45">
        <v>4</v>
      </c>
      <c r="AB61">
        <v>1</v>
      </c>
      <c r="AC61">
        <v>2</v>
      </c>
      <c r="AD61">
        <v>2.5</v>
      </c>
      <c r="AE61" s="1">
        <v>1</v>
      </c>
      <c r="AF61" s="7">
        <v>1.8888888888888888</v>
      </c>
      <c r="AG61" s="7">
        <v>2.1904761904761907</v>
      </c>
      <c r="AH61" s="7">
        <v>1</v>
      </c>
      <c r="AI61" s="44">
        <v>1</v>
      </c>
      <c r="AJ61">
        <v>2</v>
      </c>
      <c r="AK61">
        <v>0</v>
      </c>
      <c r="AL61" s="1">
        <v>3</v>
      </c>
      <c r="AM61" s="1">
        <v>1</v>
      </c>
      <c r="AN61" s="1">
        <v>1</v>
      </c>
      <c r="AO61">
        <v>4</v>
      </c>
      <c r="AP61">
        <v>4</v>
      </c>
      <c r="AQ61">
        <v>3</v>
      </c>
      <c r="AR61">
        <v>4</v>
      </c>
      <c r="AS61">
        <v>4</v>
      </c>
      <c r="AT61">
        <v>8</v>
      </c>
      <c r="AU61">
        <v>1</v>
      </c>
      <c r="AV61">
        <v>0</v>
      </c>
      <c r="AW61">
        <v>1</v>
      </c>
      <c r="AX61">
        <v>2</v>
      </c>
      <c r="AY61" s="44">
        <v>1</v>
      </c>
      <c r="AZ61" s="1">
        <v>1</v>
      </c>
      <c r="BA61">
        <v>4</v>
      </c>
      <c r="BB61">
        <v>2</v>
      </c>
      <c r="BC61">
        <v>1</v>
      </c>
      <c r="BD61">
        <v>4</v>
      </c>
      <c r="BE61">
        <v>3</v>
      </c>
      <c r="BF61" s="1">
        <v>1</v>
      </c>
      <c r="BG61">
        <v>0</v>
      </c>
      <c r="BH61">
        <v>3</v>
      </c>
      <c r="BI61" t="s">
        <v>178</v>
      </c>
      <c r="BJ61">
        <v>4</v>
      </c>
      <c r="BK61" s="1">
        <v>1</v>
      </c>
      <c r="BL61">
        <v>3</v>
      </c>
      <c r="BM61" t="s">
        <v>178</v>
      </c>
      <c r="BN61" s="15">
        <v>1</v>
      </c>
      <c r="BO61" s="44">
        <v>1</v>
      </c>
      <c r="BP61">
        <v>1</v>
      </c>
      <c r="BQ61">
        <v>3</v>
      </c>
      <c r="BR61">
        <v>4</v>
      </c>
      <c r="BS61">
        <v>3</v>
      </c>
      <c r="BT61" s="1">
        <v>4</v>
      </c>
      <c r="BU61">
        <v>3</v>
      </c>
      <c r="BV61" s="1">
        <v>3</v>
      </c>
      <c r="BW61">
        <v>4</v>
      </c>
      <c r="BX61" s="17">
        <v>2</v>
      </c>
    </row>
    <row r="62" spans="1:76" x14ac:dyDescent="0.25">
      <c r="A62">
        <v>60</v>
      </c>
      <c r="B62">
        <v>2007</v>
      </c>
      <c r="C62">
        <v>5</v>
      </c>
      <c r="D62">
        <v>5</v>
      </c>
      <c r="E62">
        <v>2</v>
      </c>
      <c r="F62">
        <v>3</v>
      </c>
      <c r="G62">
        <v>1</v>
      </c>
      <c r="H62">
        <v>5</v>
      </c>
      <c r="I62">
        <v>5</v>
      </c>
      <c r="J62">
        <v>6</v>
      </c>
      <c r="K62" s="43" t="s">
        <v>5</v>
      </c>
      <c r="L62">
        <v>1</v>
      </c>
      <c r="M62">
        <v>7</v>
      </c>
      <c r="N62" s="44">
        <v>37</v>
      </c>
      <c r="O62">
        <v>2</v>
      </c>
      <c r="P62" t="s">
        <v>178</v>
      </c>
      <c r="Q62" s="44">
        <v>880</v>
      </c>
      <c r="R62">
        <v>1056</v>
      </c>
      <c r="S62" s="45">
        <v>5</v>
      </c>
      <c r="T62">
        <v>3</v>
      </c>
      <c r="U62" s="1">
        <v>1</v>
      </c>
      <c r="V62">
        <v>1</v>
      </c>
      <c r="W62">
        <v>2</v>
      </c>
      <c r="X62" s="1">
        <v>7</v>
      </c>
      <c r="Y62">
        <v>3</v>
      </c>
      <c r="Z62">
        <v>2</v>
      </c>
      <c r="AA62" s="45">
        <v>4</v>
      </c>
      <c r="AB62">
        <v>1</v>
      </c>
      <c r="AC62">
        <v>4</v>
      </c>
      <c r="AD62">
        <v>2.25</v>
      </c>
      <c r="AE62" s="1">
        <v>2</v>
      </c>
      <c r="AF62" s="7">
        <v>4.1111111111111107</v>
      </c>
      <c r="AG62" s="7">
        <v>1.3968253968253967</v>
      </c>
      <c r="AH62" s="7">
        <v>1.8888888888888888</v>
      </c>
      <c r="AI62" s="44">
        <v>2</v>
      </c>
      <c r="AJ62">
        <v>3</v>
      </c>
      <c r="AK62">
        <v>1</v>
      </c>
      <c r="AL62" s="1">
        <v>2</v>
      </c>
      <c r="AM62" s="1">
        <v>3</v>
      </c>
      <c r="AN62" s="1">
        <v>3</v>
      </c>
      <c r="AO62">
        <v>3</v>
      </c>
      <c r="AP62">
        <v>2</v>
      </c>
      <c r="AQ62">
        <v>3</v>
      </c>
      <c r="AR62">
        <v>1</v>
      </c>
      <c r="AS62">
        <v>1</v>
      </c>
      <c r="AT62">
        <v>8</v>
      </c>
      <c r="AU62">
        <v>1</v>
      </c>
      <c r="AV62">
        <v>0</v>
      </c>
      <c r="AW62">
        <v>3</v>
      </c>
      <c r="AX62">
        <v>2</v>
      </c>
      <c r="AY62" s="44">
        <v>2</v>
      </c>
      <c r="AZ62" s="1">
        <v>1</v>
      </c>
      <c r="BA62">
        <v>8</v>
      </c>
      <c r="BB62">
        <v>1</v>
      </c>
      <c r="BC62">
        <v>1</v>
      </c>
      <c r="BD62">
        <v>11</v>
      </c>
      <c r="BE62">
        <v>3</v>
      </c>
      <c r="BF62" s="1">
        <v>1</v>
      </c>
      <c r="BG62">
        <v>1</v>
      </c>
      <c r="BH62">
        <v>3</v>
      </c>
      <c r="BI62" t="s">
        <v>178</v>
      </c>
      <c r="BJ62">
        <v>5</v>
      </c>
      <c r="BK62" s="1">
        <v>3</v>
      </c>
      <c r="BL62">
        <v>3</v>
      </c>
      <c r="BM62" t="s">
        <v>178</v>
      </c>
      <c r="BN62" s="15">
        <v>1.4444444444444444</v>
      </c>
      <c r="BO62" s="44">
        <v>1</v>
      </c>
      <c r="BP62">
        <v>1</v>
      </c>
      <c r="BQ62">
        <v>1</v>
      </c>
      <c r="BR62">
        <v>1</v>
      </c>
      <c r="BS62">
        <v>4</v>
      </c>
      <c r="BT62" s="1">
        <v>1</v>
      </c>
      <c r="BU62">
        <v>1</v>
      </c>
      <c r="BV62" s="1">
        <v>2</v>
      </c>
      <c r="BW62">
        <v>1</v>
      </c>
      <c r="BX62" s="17">
        <v>1</v>
      </c>
    </row>
    <row r="63" spans="1:76" x14ac:dyDescent="0.25">
      <c r="A63">
        <v>61</v>
      </c>
      <c r="B63">
        <v>2010</v>
      </c>
      <c r="C63">
        <v>16</v>
      </c>
      <c r="D63">
        <v>5</v>
      </c>
      <c r="E63">
        <v>2</v>
      </c>
      <c r="F63">
        <v>7</v>
      </c>
      <c r="G63">
        <v>2</v>
      </c>
      <c r="H63">
        <v>10</v>
      </c>
      <c r="I63">
        <v>15</v>
      </c>
      <c r="J63">
        <v>12</v>
      </c>
      <c r="K63" s="43">
        <v>0</v>
      </c>
      <c r="L63">
        <v>1</v>
      </c>
      <c r="M63">
        <v>5</v>
      </c>
      <c r="N63" s="44">
        <v>26</v>
      </c>
      <c r="O63">
        <v>2</v>
      </c>
      <c r="P63" t="s">
        <v>178</v>
      </c>
      <c r="Q63" s="44">
        <v>7920</v>
      </c>
      <c r="R63">
        <v>6336</v>
      </c>
      <c r="S63" s="45">
        <v>3</v>
      </c>
      <c r="T63">
        <v>3</v>
      </c>
      <c r="U63" s="1">
        <v>1</v>
      </c>
      <c r="V63">
        <v>3</v>
      </c>
      <c r="W63">
        <v>2</v>
      </c>
      <c r="X63" s="1">
        <v>5</v>
      </c>
      <c r="Y63">
        <v>3</v>
      </c>
      <c r="Z63">
        <v>3</v>
      </c>
      <c r="AA63" s="45">
        <v>5</v>
      </c>
      <c r="AB63">
        <v>0</v>
      </c>
      <c r="AC63">
        <v>6</v>
      </c>
      <c r="AD63">
        <v>2.5</v>
      </c>
      <c r="AE63" s="1">
        <v>1</v>
      </c>
      <c r="AF63" s="7">
        <v>4.1111111111111107</v>
      </c>
      <c r="AG63" s="7">
        <v>1.3174603174603174</v>
      </c>
      <c r="AH63" s="7">
        <v>1.8888888888888888</v>
      </c>
      <c r="AI63" s="44">
        <v>1</v>
      </c>
      <c r="AJ63">
        <v>3</v>
      </c>
      <c r="AK63">
        <v>0</v>
      </c>
      <c r="AL63" s="1">
        <v>1</v>
      </c>
      <c r="AM63" s="1">
        <v>1</v>
      </c>
      <c r="AN63" s="1">
        <v>1</v>
      </c>
      <c r="AO63">
        <v>1</v>
      </c>
      <c r="AP63">
        <v>1</v>
      </c>
      <c r="AQ63">
        <v>2</v>
      </c>
      <c r="AR63">
        <v>4</v>
      </c>
      <c r="AS63">
        <v>2</v>
      </c>
      <c r="AT63">
        <v>8</v>
      </c>
      <c r="AU63">
        <v>2</v>
      </c>
      <c r="AV63">
        <v>0</v>
      </c>
      <c r="AW63">
        <v>2</v>
      </c>
      <c r="AX63">
        <v>3</v>
      </c>
      <c r="AY63" s="44">
        <v>1</v>
      </c>
      <c r="AZ63" s="1">
        <v>1</v>
      </c>
      <c r="BA63">
        <v>8</v>
      </c>
      <c r="BB63">
        <v>1</v>
      </c>
      <c r="BC63">
        <v>1</v>
      </c>
      <c r="BD63">
        <v>11</v>
      </c>
      <c r="BE63">
        <v>3</v>
      </c>
      <c r="BF63" s="1">
        <v>2</v>
      </c>
      <c r="BG63">
        <v>0</v>
      </c>
      <c r="BH63">
        <v>3</v>
      </c>
      <c r="BI63" t="s">
        <v>178</v>
      </c>
      <c r="BJ63">
        <v>3</v>
      </c>
      <c r="BK63" s="1">
        <v>3</v>
      </c>
      <c r="BL63">
        <v>3</v>
      </c>
      <c r="BM63" t="s">
        <v>178</v>
      </c>
      <c r="BN63" s="15">
        <v>1.8888888888888888</v>
      </c>
      <c r="BO63" s="44">
        <v>1</v>
      </c>
      <c r="BP63">
        <v>4</v>
      </c>
      <c r="BQ63">
        <v>2</v>
      </c>
      <c r="BR63">
        <v>4</v>
      </c>
      <c r="BS63">
        <v>1</v>
      </c>
      <c r="BT63" s="1">
        <v>1</v>
      </c>
      <c r="BU63">
        <v>2</v>
      </c>
      <c r="BV63" s="1">
        <v>2</v>
      </c>
      <c r="BW63">
        <v>4</v>
      </c>
      <c r="BX63" s="17">
        <v>1</v>
      </c>
    </row>
    <row r="64" spans="1:76" x14ac:dyDescent="0.25">
      <c r="A64">
        <v>62</v>
      </c>
      <c r="B64">
        <v>2017</v>
      </c>
      <c r="C64">
        <v>5</v>
      </c>
      <c r="D64">
        <v>5</v>
      </c>
      <c r="E64">
        <v>2</v>
      </c>
      <c r="F64">
        <v>4</v>
      </c>
      <c r="G64">
        <v>2</v>
      </c>
      <c r="H64">
        <v>2</v>
      </c>
      <c r="I64">
        <v>2</v>
      </c>
      <c r="J64">
        <v>3</v>
      </c>
      <c r="K64" s="43" t="s">
        <v>5</v>
      </c>
      <c r="L64">
        <v>1</v>
      </c>
      <c r="M64">
        <v>3</v>
      </c>
      <c r="N64" s="44">
        <v>17</v>
      </c>
      <c r="O64">
        <v>2</v>
      </c>
      <c r="P64" t="s">
        <v>178</v>
      </c>
      <c r="Q64" s="44">
        <v>352</v>
      </c>
      <c r="R64">
        <v>528</v>
      </c>
      <c r="S64" s="45">
        <v>5</v>
      </c>
      <c r="T64">
        <v>3</v>
      </c>
      <c r="U64" s="1">
        <v>1</v>
      </c>
      <c r="V64">
        <v>1</v>
      </c>
      <c r="W64">
        <v>1</v>
      </c>
      <c r="X64" s="1">
        <v>6</v>
      </c>
      <c r="Y64">
        <v>1</v>
      </c>
      <c r="Z64">
        <v>3</v>
      </c>
      <c r="AA64" s="45">
        <v>3</v>
      </c>
      <c r="AB64">
        <v>1</v>
      </c>
      <c r="AC64">
        <v>4</v>
      </c>
      <c r="AD64">
        <v>1.25</v>
      </c>
      <c r="AE64" s="1">
        <v>1</v>
      </c>
      <c r="AF64" s="7">
        <v>4.1111111111111107</v>
      </c>
      <c r="AG64" s="7">
        <v>2.1111111111111112</v>
      </c>
      <c r="AH64" s="7">
        <v>1.4444444444444444</v>
      </c>
      <c r="AI64" s="44">
        <v>2</v>
      </c>
      <c r="AJ64">
        <v>3</v>
      </c>
      <c r="AK64">
        <v>0</v>
      </c>
      <c r="AL64" s="1">
        <v>4</v>
      </c>
      <c r="AM64" s="1">
        <v>1</v>
      </c>
      <c r="AN64" s="1">
        <v>5</v>
      </c>
      <c r="AO64">
        <v>1</v>
      </c>
      <c r="AP64">
        <v>2</v>
      </c>
      <c r="AQ64">
        <v>1</v>
      </c>
      <c r="AR64">
        <v>1</v>
      </c>
      <c r="AS64">
        <v>1</v>
      </c>
      <c r="AT64">
        <v>8</v>
      </c>
      <c r="AU64">
        <v>1</v>
      </c>
      <c r="AV64">
        <v>0</v>
      </c>
      <c r="AW64">
        <v>2</v>
      </c>
      <c r="AX64">
        <v>2</v>
      </c>
      <c r="AY64" s="44">
        <v>3</v>
      </c>
      <c r="AZ64" s="1">
        <v>1</v>
      </c>
      <c r="BA64">
        <v>6</v>
      </c>
      <c r="BB64">
        <v>1</v>
      </c>
      <c r="BC64">
        <v>2</v>
      </c>
      <c r="BD64">
        <v>23</v>
      </c>
      <c r="BE64">
        <v>3</v>
      </c>
      <c r="BF64" s="1">
        <v>1</v>
      </c>
      <c r="BG64">
        <v>0</v>
      </c>
      <c r="BH64">
        <v>3</v>
      </c>
      <c r="BI64" t="s">
        <v>178</v>
      </c>
      <c r="BJ64">
        <v>2</v>
      </c>
      <c r="BK64" s="1">
        <v>3</v>
      </c>
      <c r="BL64">
        <v>3</v>
      </c>
      <c r="BM64" t="s">
        <v>178</v>
      </c>
      <c r="BN64" s="15">
        <v>1.4444444444444444</v>
      </c>
      <c r="BO64" s="44">
        <v>1</v>
      </c>
      <c r="BP64">
        <v>1</v>
      </c>
      <c r="BQ64">
        <v>1</v>
      </c>
      <c r="BR64">
        <v>1</v>
      </c>
      <c r="BS64">
        <v>1</v>
      </c>
      <c r="BT64" s="1">
        <v>1</v>
      </c>
      <c r="BU64">
        <v>2</v>
      </c>
      <c r="BV64" s="1">
        <v>5</v>
      </c>
      <c r="BW64">
        <v>4</v>
      </c>
      <c r="BX64" s="17">
        <v>2</v>
      </c>
    </row>
    <row r="65" spans="1:76" x14ac:dyDescent="0.25">
      <c r="A65">
        <v>63</v>
      </c>
      <c r="B65">
        <v>2013</v>
      </c>
      <c r="C65">
        <v>11</v>
      </c>
      <c r="D65">
        <v>4</v>
      </c>
      <c r="E65">
        <v>2</v>
      </c>
      <c r="F65">
        <v>9</v>
      </c>
      <c r="G65">
        <v>11</v>
      </c>
      <c r="H65">
        <v>4</v>
      </c>
      <c r="I65">
        <v>6</v>
      </c>
      <c r="J65">
        <v>8</v>
      </c>
      <c r="K65" s="43">
        <v>0</v>
      </c>
      <c r="L65">
        <v>1</v>
      </c>
      <c r="M65">
        <v>5</v>
      </c>
      <c r="N65" s="44">
        <v>10</v>
      </c>
      <c r="O65">
        <v>2</v>
      </c>
      <c r="P65" t="s">
        <v>178</v>
      </c>
      <c r="Q65" s="44">
        <v>6336</v>
      </c>
      <c r="R65">
        <v>8448</v>
      </c>
      <c r="S65" s="45">
        <v>1</v>
      </c>
      <c r="T65">
        <v>1</v>
      </c>
      <c r="U65" s="1">
        <v>1</v>
      </c>
      <c r="V65">
        <v>1</v>
      </c>
      <c r="W65">
        <v>1</v>
      </c>
      <c r="X65" s="1">
        <v>4</v>
      </c>
      <c r="Y65" t="s">
        <v>5</v>
      </c>
      <c r="Z65">
        <v>4</v>
      </c>
      <c r="AA65" s="45">
        <v>4</v>
      </c>
      <c r="AB65">
        <v>1</v>
      </c>
      <c r="AC65">
        <v>3</v>
      </c>
      <c r="AD65">
        <v>1.75</v>
      </c>
      <c r="AE65" s="1">
        <v>1</v>
      </c>
      <c r="AF65" s="7">
        <v>5</v>
      </c>
      <c r="AG65" s="7">
        <v>3.4603174603174605</v>
      </c>
      <c r="AH65" s="7">
        <v>5</v>
      </c>
      <c r="AI65" s="44">
        <v>1</v>
      </c>
      <c r="AJ65">
        <v>3</v>
      </c>
      <c r="AK65">
        <v>1</v>
      </c>
      <c r="AL65" s="1">
        <v>3</v>
      </c>
      <c r="AM65" s="1">
        <v>1</v>
      </c>
      <c r="AN65" s="1">
        <v>2</v>
      </c>
      <c r="AO65">
        <v>1</v>
      </c>
      <c r="AP65">
        <v>1</v>
      </c>
      <c r="AQ65">
        <v>3</v>
      </c>
      <c r="AR65">
        <v>12</v>
      </c>
      <c r="AS65">
        <v>0</v>
      </c>
      <c r="AT65">
        <v>8</v>
      </c>
      <c r="AU65">
        <v>3</v>
      </c>
      <c r="AV65">
        <v>16.666666666666664</v>
      </c>
      <c r="AW65">
        <v>3</v>
      </c>
      <c r="AX65">
        <v>1</v>
      </c>
      <c r="AY65" s="44">
        <v>1</v>
      </c>
      <c r="AZ65" s="1">
        <v>1</v>
      </c>
      <c r="BA65">
        <v>7</v>
      </c>
      <c r="BB65">
        <v>3</v>
      </c>
      <c r="BC65">
        <v>1</v>
      </c>
      <c r="BD65">
        <v>10</v>
      </c>
      <c r="BE65">
        <v>5</v>
      </c>
      <c r="BF65" s="1">
        <v>1</v>
      </c>
      <c r="BG65">
        <v>1</v>
      </c>
      <c r="BH65">
        <v>3</v>
      </c>
      <c r="BI65" t="s">
        <v>178</v>
      </c>
      <c r="BJ65">
        <v>3</v>
      </c>
      <c r="BK65" s="1">
        <v>1</v>
      </c>
      <c r="BL65">
        <v>3</v>
      </c>
      <c r="BM65" t="s">
        <v>178</v>
      </c>
      <c r="BN65" s="15">
        <v>1</v>
      </c>
      <c r="BO65" s="44">
        <v>1</v>
      </c>
      <c r="BP65">
        <v>4</v>
      </c>
      <c r="BQ65">
        <v>4</v>
      </c>
      <c r="BR65">
        <v>4</v>
      </c>
      <c r="BS65">
        <v>3</v>
      </c>
      <c r="BT65" s="1">
        <v>1</v>
      </c>
      <c r="BU65">
        <v>1</v>
      </c>
      <c r="BV65" s="1">
        <v>2</v>
      </c>
      <c r="BW65">
        <v>2</v>
      </c>
      <c r="BX65" s="17">
        <v>2</v>
      </c>
    </row>
    <row r="66" spans="1:76" x14ac:dyDescent="0.25">
      <c r="A66">
        <v>64</v>
      </c>
      <c r="B66">
        <v>2016</v>
      </c>
      <c r="C66">
        <v>9</v>
      </c>
      <c r="D66">
        <v>2</v>
      </c>
      <c r="E66">
        <v>2</v>
      </c>
      <c r="F66">
        <v>16</v>
      </c>
      <c r="G66">
        <v>4</v>
      </c>
      <c r="H66">
        <v>13</v>
      </c>
      <c r="I66">
        <v>5</v>
      </c>
      <c r="J66">
        <v>8</v>
      </c>
      <c r="K66" s="43" t="s">
        <v>5</v>
      </c>
      <c r="L66">
        <v>1</v>
      </c>
      <c r="M66">
        <v>6</v>
      </c>
      <c r="N66" s="44">
        <v>70</v>
      </c>
      <c r="O66">
        <v>2</v>
      </c>
      <c r="P66" t="s">
        <v>178</v>
      </c>
      <c r="Q66" s="44">
        <v>2640</v>
      </c>
      <c r="R66">
        <v>4224</v>
      </c>
      <c r="S66" s="45">
        <v>8</v>
      </c>
      <c r="T66">
        <v>1</v>
      </c>
      <c r="U66" s="1">
        <v>1</v>
      </c>
      <c r="V66">
        <v>1</v>
      </c>
      <c r="W66">
        <v>1</v>
      </c>
      <c r="X66" s="1">
        <v>6</v>
      </c>
      <c r="Y66">
        <v>3</v>
      </c>
      <c r="Z66">
        <v>2</v>
      </c>
      <c r="AA66" s="45">
        <v>4</v>
      </c>
      <c r="AB66">
        <v>0</v>
      </c>
      <c r="AC66">
        <v>3</v>
      </c>
      <c r="AD66">
        <v>2.25</v>
      </c>
      <c r="AE66" s="1">
        <v>2</v>
      </c>
      <c r="AF66" s="7">
        <v>4.1111111111111107</v>
      </c>
      <c r="AG66" s="7">
        <v>2.1904761904761907</v>
      </c>
      <c r="AH66" s="7">
        <v>4.1111111111111107</v>
      </c>
      <c r="AI66" s="44">
        <v>1</v>
      </c>
      <c r="AJ66">
        <v>2</v>
      </c>
      <c r="AK66">
        <v>1</v>
      </c>
      <c r="AL66" s="1">
        <v>2</v>
      </c>
      <c r="AM66" s="1">
        <v>2</v>
      </c>
      <c r="AN66" s="1">
        <v>2</v>
      </c>
      <c r="AO66">
        <v>1</v>
      </c>
      <c r="AP66">
        <v>1</v>
      </c>
      <c r="AQ66">
        <v>3</v>
      </c>
      <c r="AR66">
        <v>3</v>
      </c>
      <c r="AS66">
        <v>3</v>
      </c>
      <c r="AT66">
        <v>8</v>
      </c>
      <c r="AU66">
        <v>1</v>
      </c>
      <c r="AV66">
        <v>0</v>
      </c>
      <c r="AW66">
        <v>3</v>
      </c>
      <c r="AX66">
        <v>2</v>
      </c>
      <c r="AY66" s="44">
        <v>3</v>
      </c>
      <c r="AZ66" s="1">
        <v>1</v>
      </c>
      <c r="BA66">
        <v>8</v>
      </c>
      <c r="BB66">
        <v>1</v>
      </c>
      <c r="BC66">
        <v>1</v>
      </c>
      <c r="BD66">
        <v>1</v>
      </c>
      <c r="BE66">
        <v>1</v>
      </c>
      <c r="BF66" s="1">
        <v>1</v>
      </c>
      <c r="BG66">
        <v>1</v>
      </c>
      <c r="BH66">
        <v>3</v>
      </c>
      <c r="BI66" t="s">
        <v>178</v>
      </c>
      <c r="BJ66">
        <v>2</v>
      </c>
      <c r="BK66" s="1">
        <v>3</v>
      </c>
      <c r="BL66">
        <v>3</v>
      </c>
      <c r="BM66" t="s">
        <v>178</v>
      </c>
      <c r="BN66" s="15">
        <v>4.1111111111111107</v>
      </c>
      <c r="BO66" s="44">
        <v>1</v>
      </c>
      <c r="BP66">
        <v>3</v>
      </c>
      <c r="BQ66">
        <v>3</v>
      </c>
      <c r="BR66">
        <v>4</v>
      </c>
      <c r="BS66">
        <v>1</v>
      </c>
      <c r="BT66" s="1">
        <v>2</v>
      </c>
      <c r="BU66">
        <v>2</v>
      </c>
      <c r="BV66" s="1">
        <v>2</v>
      </c>
      <c r="BW66">
        <v>2</v>
      </c>
      <c r="BX66" s="17">
        <v>1</v>
      </c>
    </row>
    <row r="67" spans="1:76" x14ac:dyDescent="0.25">
      <c r="A67">
        <v>65</v>
      </c>
      <c r="B67">
        <v>2011</v>
      </c>
      <c r="C67">
        <v>17</v>
      </c>
      <c r="D67">
        <v>3</v>
      </c>
      <c r="E67">
        <v>2</v>
      </c>
      <c r="F67">
        <v>7</v>
      </c>
      <c r="G67">
        <v>3</v>
      </c>
      <c r="H67">
        <v>14</v>
      </c>
      <c r="I67">
        <v>6</v>
      </c>
      <c r="J67">
        <v>9</v>
      </c>
      <c r="K67" s="43">
        <v>0</v>
      </c>
      <c r="L67">
        <v>1</v>
      </c>
      <c r="M67">
        <v>7</v>
      </c>
      <c r="N67" s="44">
        <v>280</v>
      </c>
      <c r="O67">
        <v>2</v>
      </c>
      <c r="P67" t="s">
        <v>178</v>
      </c>
      <c r="Q67" s="44">
        <v>11616</v>
      </c>
      <c r="R67">
        <v>17424</v>
      </c>
      <c r="S67" s="45">
        <v>4</v>
      </c>
      <c r="T67">
        <v>5</v>
      </c>
      <c r="U67" s="1">
        <v>1</v>
      </c>
      <c r="V67">
        <v>2</v>
      </c>
      <c r="W67">
        <v>3</v>
      </c>
      <c r="X67" s="1">
        <v>5</v>
      </c>
      <c r="Y67">
        <v>3</v>
      </c>
      <c r="Z67">
        <v>3</v>
      </c>
      <c r="AA67" s="45">
        <v>2</v>
      </c>
      <c r="AB67">
        <v>1</v>
      </c>
      <c r="AC67">
        <v>4</v>
      </c>
      <c r="AD67">
        <v>2</v>
      </c>
      <c r="AE67" s="1">
        <v>1</v>
      </c>
      <c r="AF67" s="7">
        <v>4.5555555555555554</v>
      </c>
      <c r="AG67" s="7">
        <v>4.3333333333333339</v>
      </c>
      <c r="AH67" s="7">
        <v>1.4444444444444444</v>
      </c>
      <c r="AI67" s="44">
        <v>1</v>
      </c>
      <c r="AJ67">
        <v>2</v>
      </c>
      <c r="AK67">
        <v>1</v>
      </c>
      <c r="AL67" s="1">
        <v>4</v>
      </c>
      <c r="AM67" s="1">
        <v>2</v>
      </c>
      <c r="AN67" s="1">
        <v>4</v>
      </c>
      <c r="AO67">
        <v>1</v>
      </c>
      <c r="AP67">
        <v>1</v>
      </c>
      <c r="AQ67">
        <v>3</v>
      </c>
      <c r="AR67">
        <v>11</v>
      </c>
      <c r="AS67">
        <v>11</v>
      </c>
      <c r="AT67">
        <v>8</v>
      </c>
      <c r="AU67">
        <v>1</v>
      </c>
      <c r="AV67">
        <v>18.181818181818183</v>
      </c>
      <c r="AW67">
        <v>4</v>
      </c>
      <c r="AX67">
        <v>1</v>
      </c>
      <c r="AY67" s="44">
        <v>1</v>
      </c>
      <c r="AZ67" s="1">
        <v>1</v>
      </c>
      <c r="BA67">
        <v>8</v>
      </c>
      <c r="BB67">
        <v>3</v>
      </c>
      <c r="BC67">
        <v>1</v>
      </c>
      <c r="BD67">
        <v>12</v>
      </c>
      <c r="BE67">
        <v>2</v>
      </c>
      <c r="BF67" s="1">
        <v>1</v>
      </c>
      <c r="BG67">
        <v>0</v>
      </c>
      <c r="BH67">
        <v>1</v>
      </c>
      <c r="BI67">
        <v>1</v>
      </c>
      <c r="BJ67">
        <v>1</v>
      </c>
      <c r="BK67" s="1">
        <v>3</v>
      </c>
      <c r="BL67">
        <v>3</v>
      </c>
      <c r="BM67" t="s">
        <v>178</v>
      </c>
      <c r="BN67" s="15">
        <v>1</v>
      </c>
      <c r="BO67" s="44">
        <v>1</v>
      </c>
      <c r="BP67">
        <v>3</v>
      </c>
      <c r="BQ67">
        <v>3</v>
      </c>
      <c r="BR67">
        <v>4</v>
      </c>
      <c r="BS67">
        <v>3</v>
      </c>
      <c r="BT67" s="1">
        <v>3</v>
      </c>
      <c r="BU67">
        <v>4</v>
      </c>
      <c r="BV67" s="1">
        <v>5</v>
      </c>
      <c r="BW67">
        <v>4</v>
      </c>
      <c r="BX67" s="17">
        <v>2</v>
      </c>
    </row>
    <row r="68" spans="1:76" x14ac:dyDescent="0.25">
      <c r="A68">
        <v>66</v>
      </c>
      <c r="B68">
        <v>2006</v>
      </c>
      <c r="C68">
        <v>18</v>
      </c>
      <c r="D68">
        <v>5</v>
      </c>
      <c r="E68">
        <v>2</v>
      </c>
      <c r="F68">
        <v>7</v>
      </c>
      <c r="G68">
        <v>2</v>
      </c>
      <c r="H68">
        <v>5</v>
      </c>
      <c r="I68">
        <v>12</v>
      </c>
      <c r="J68">
        <v>18</v>
      </c>
      <c r="K68" s="43" t="s">
        <v>5</v>
      </c>
      <c r="L68">
        <v>1</v>
      </c>
      <c r="M68">
        <v>7</v>
      </c>
      <c r="N68" s="44">
        <v>14</v>
      </c>
      <c r="O68">
        <v>2</v>
      </c>
      <c r="P68" t="s">
        <v>178</v>
      </c>
      <c r="Q68" s="44">
        <v>14784</v>
      </c>
      <c r="R68">
        <v>22176</v>
      </c>
      <c r="S68" s="45">
        <v>3</v>
      </c>
      <c r="T68">
        <v>4</v>
      </c>
      <c r="U68" s="1">
        <v>2</v>
      </c>
      <c r="V68">
        <v>1</v>
      </c>
      <c r="W68">
        <v>2</v>
      </c>
      <c r="X68" s="1">
        <v>3</v>
      </c>
      <c r="Y68">
        <v>2</v>
      </c>
      <c r="Z68">
        <v>2</v>
      </c>
      <c r="AA68" s="45">
        <v>4</v>
      </c>
      <c r="AB68">
        <v>1</v>
      </c>
      <c r="AC68">
        <v>3</v>
      </c>
      <c r="AD68">
        <v>2</v>
      </c>
      <c r="AE68" s="1">
        <v>1</v>
      </c>
      <c r="AF68" s="7">
        <v>4.5555555555555554</v>
      </c>
      <c r="AG68" s="7">
        <v>3.2222222222222223</v>
      </c>
      <c r="AH68" s="7">
        <v>1.4444444444444444</v>
      </c>
      <c r="AI68" s="44">
        <v>2</v>
      </c>
      <c r="AJ68">
        <v>3</v>
      </c>
      <c r="AK68">
        <v>0</v>
      </c>
      <c r="AL68" s="1">
        <v>1</v>
      </c>
      <c r="AM68" s="1">
        <v>3</v>
      </c>
      <c r="AN68" s="1">
        <v>3</v>
      </c>
      <c r="AO68">
        <v>2</v>
      </c>
      <c r="AP68">
        <v>2</v>
      </c>
      <c r="AQ68">
        <v>3</v>
      </c>
      <c r="AR68">
        <v>10</v>
      </c>
      <c r="AS68">
        <v>4</v>
      </c>
      <c r="AT68">
        <v>8</v>
      </c>
      <c r="AU68">
        <v>5</v>
      </c>
      <c r="AV68">
        <v>20</v>
      </c>
      <c r="AW68">
        <v>3</v>
      </c>
      <c r="AX68">
        <v>4</v>
      </c>
      <c r="AY68" s="44">
        <v>1</v>
      </c>
      <c r="AZ68" s="1">
        <v>2</v>
      </c>
      <c r="BA68">
        <v>8</v>
      </c>
      <c r="BB68">
        <v>3</v>
      </c>
      <c r="BC68">
        <v>1</v>
      </c>
      <c r="BD68">
        <v>8</v>
      </c>
      <c r="BE68">
        <v>1</v>
      </c>
      <c r="BF68" s="1">
        <v>2</v>
      </c>
      <c r="BG68">
        <v>0</v>
      </c>
      <c r="BH68">
        <v>3</v>
      </c>
      <c r="BI68" t="s">
        <v>178</v>
      </c>
      <c r="BJ68">
        <v>5</v>
      </c>
      <c r="BK68" s="1">
        <v>1</v>
      </c>
      <c r="BL68">
        <v>3</v>
      </c>
      <c r="BM68" t="s">
        <v>178</v>
      </c>
      <c r="BN68" s="15">
        <v>1.4444444444444444</v>
      </c>
      <c r="BO68" s="44">
        <v>1</v>
      </c>
      <c r="BP68">
        <v>3</v>
      </c>
      <c r="BQ68">
        <v>3</v>
      </c>
      <c r="BR68">
        <v>2</v>
      </c>
      <c r="BS68">
        <v>3</v>
      </c>
      <c r="BT68" s="1">
        <v>2</v>
      </c>
      <c r="BU68">
        <v>1</v>
      </c>
      <c r="BV68" s="1">
        <v>2</v>
      </c>
      <c r="BW68">
        <v>3</v>
      </c>
      <c r="BX68" s="17">
        <v>2</v>
      </c>
    </row>
    <row r="69" spans="1:76" x14ac:dyDescent="0.25">
      <c r="A69">
        <v>67</v>
      </c>
      <c r="B69">
        <v>2006</v>
      </c>
      <c r="C69">
        <v>18</v>
      </c>
      <c r="D69">
        <v>5</v>
      </c>
      <c r="E69">
        <v>2</v>
      </c>
      <c r="F69">
        <v>7</v>
      </c>
      <c r="G69">
        <v>2</v>
      </c>
      <c r="H69">
        <v>5</v>
      </c>
      <c r="I69">
        <v>3</v>
      </c>
      <c r="J69">
        <v>6</v>
      </c>
      <c r="K69" s="43" t="s">
        <v>5</v>
      </c>
      <c r="L69">
        <v>1</v>
      </c>
      <c r="M69">
        <v>5</v>
      </c>
      <c r="N69" s="44">
        <v>40</v>
      </c>
      <c r="O69">
        <v>2</v>
      </c>
      <c r="P69" t="s">
        <v>178</v>
      </c>
      <c r="Q69" s="44">
        <v>3960</v>
      </c>
      <c r="R69">
        <v>7920</v>
      </c>
      <c r="S69" s="45">
        <v>4</v>
      </c>
      <c r="T69">
        <v>4</v>
      </c>
      <c r="U69" s="1">
        <v>3</v>
      </c>
      <c r="V69">
        <v>1</v>
      </c>
      <c r="W69">
        <v>2</v>
      </c>
      <c r="X69" s="1">
        <v>4</v>
      </c>
      <c r="Y69">
        <v>2</v>
      </c>
      <c r="Z69">
        <v>2</v>
      </c>
      <c r="AA69" s="45">
        <v>4</v>
      </c>
      <c r="AB69">
        <v>1</v>
      </c>
      <c r="AC69">
        <v>3</v>
      </c>
      <c r="AD69">
        <v>2</v>
      </c>
      <c r="AE69" s="1">
        <v>1</v>
      </c>
      <c r="AF69" s="7">
        <v>4.5555555555555554</v>
      </c>
      <c r="AG69" s="7">
        <v>3.0634920634920637</v>
      </c>
      <c r="AH69" s="7">
        <v>1.4444444444444444</v>
      </c>
      <c r="AI69" s="44">
        <v>1</v>
      </c>
      <c r="AJ69">
        <v>3</v>
      </c>
      <c r="AK69">
        <v>0</v>
      </c>
      <c r="AL69" s="1">
        <v>2</v>
      </c>
      <c r="AM69" s="1">
        <v>3</v>
      </c>
      <c r="AN69" s="1">
        <v>3</v>
      </c>
      <c r="AO69">
        <v>2</v>
      </c>
      <c r="AP69">
        <v>2</v>
      </c>
      <c r="AQ69">
        <v>3</v>
      </c>
      <c r="AR69">
        <v>10</v>
      </c>
      <c r="AS69">
        <v>5</v>
      </c>
      <c r="AT69">
        <v>8</v>
      </c>
      <c r="AU69">
        <v>3</v>
      </c>
      <c r="AV69">
        <v>20</v>
      </c>
      <c r="AW69">
        <v>2</v>
      </c>
      <c r="AX69">
        <v>4</v>
      </c>
      <c r="AY69" s="44">
        <v>1</v>
      </c>
      <c r="AZ69" s="1">
        <v>1</v>
      </c>
      <c r="BA69">
        <v>8</v>
      </c>
      <c r="BB69">
        <v>3</v>
      </c>
      <c r="BC69">
        <v>1</v>
      </c>
      <c r="BD69">
        <v>8</v>
      </c>
      <c r="BE69">
        <v>1</v>
      </c>
      <c r="BF69" s="1">
        <v>1</v>
      </c>
      <c r="BG69">
        <v>0</v>
      </c>
      <c r="BH69">
        <v>3</v>
      </c>
      <c r="BI69" t="s">
        <v>178</v>
      </c>
      <c r="BJ69">
        <v>5</v>
      </c>
      <c r="BK69" s="1">
        <v>1</v>
      </c>
      <c r="BL69">
        <v>3</v>
      </c>
      <c r="BM69" t="s">
        <v>178</v>
      </c>
      <c r="BN69" s="15">
        <v>1.4444444444444444</v>
      </c>
      <c r="BO69" s="44">
        <v>1</v>
      </c>
      <c r="BP69">
        <v>3</v>
      </c>
      <c r="BQ69">
        <v>3</v>
      </c>
      <c r="BR69">
        <v>2</v>
      </c>
      <c r="BS69">
        <v>3</v>
      </c>
      <c r="BT69" s="1">
        <v>1</v>
      </c>
      <c r="BU69">
        <v>2</v>
      </c>
      <c r="BV69" s="1">
        <v>2</v>
      </c>
      <c r="BW69">
        <v>2</v>
      </c>
      <c r="BX69" s="17">
        <v>1</v>
      </c>
    </row>
    <row r="70" spans="1:76" x14ac:dyDescent="0.25">
      <c r="A70">
        <v>68</v>
      </c>
      <c r="B70">
        <v>2014</v>
      </c>
      <c r="C70">
        <v>7</v>
      </c>
      <c r="D70">
        <v>5</v>
      </c>
      <c r="E70">
        <v>1</v>
      </c>
      <c r="F70">
        <v>5</v>
      </c>
      <c r="G70">
        <v>6</v>
      </c>
      <c r="H70">
        <v>4</v>
      </c>
      <c r="I70">
        <v>10</v>
      </c>
      <c r="J70">
        <v>16</v>
      </c>
      <c r="K70" s="43" t="s">
        <v>5</v>
      </c>
      <c r="L70">
        <v>2</v>
      </c>
      <c r="M70">
        <v>2</v>
      </c>
      <c r="N70" s="44">
        <v>250</v>
      </c>
      <c r="O70">
        <v>2</v>
      </c>
      <c r="P70" t="s">
        <v>178</v>
      </c>
      <c r="Q70" s="44">
        <v>17600</v>
      </c>
      <c r="R70">
        <v>28160</v>
      </c>
      <c r="S70" s="45">
        <v>4</v>
      </c>
      <c r="T70">
        <v>3</v>
      </c>
      <c r="U70" s="1">
        <v>1</v>
      </c>
      <c r="V70">
        <v>2</v>
      </c>
      <c r="W70">
        <v>4</v>
      </c>
      <c r="X70" s="1">
        <v>4</v>
      </c>
      <c r="Y70">
        <v>2</v>
      </c>
      <c r="Z70">
        <v>5</v>
      </c>
      <c r="AA70" s="45">
        <v>4</v>
      </c>
      <c r="AB70">
        <v>1</v>
      </c>
      <c r="AC70">
        <v>4</v>
      </c>
      <c r="AD70">
        <v>2.75</v>
      </c>
      <c r="AE70" s="1">
        <v>1</v>
      </c>
      <c r="AF70" s="7">
        <v>1.8888888888888888</v>
      </c>
      <c r="AG70" s="7">
        <v>3.5396825396825395</v>
      </c>
      <c r="AH70" s="7">
        <v>4.5555555555555554</v>
      </c>
      <c r="AI70" s="44">
        <v>1</v>
      </c>
      <c r="AJ70">
        <v>3</v>
      </c>
      <c r="AK70">
        <v>1</v>
      </c>
      <c r="AL70" s="1">
        <v>4</v>
      </c>
      <c r="AM70" s="1">
        <v>3</v>
      </c>
      <c r="AN70" s="1">
        <v>3</v>
      </c>
      <c r="AO70">
        <v>2</v>
      </c>
      <c r="AP70">
        <v>2</v>
      </c>
      <c r="AQ70">
        <v>3</v>
      </c>
      <c r="AR70">
        <v>10</v>
      </c>
      <c r="AS70">
        <v>10</v>
      </c>
      <c r="AT70">
        <v>8</v>
      </c>
      <c r="AU70">
        <v>3</v>
      </c>
      <c r="AV70">
        <v>30</v>
      </c>
      <c r="AW70">
        <v>4</v>
      </c>
      <c r="AX70">
        <v>3</v>
      </c>
      <c r="AY70" s="44">
        <v>1</v>
      </c>
      <c r="AZ70" s="1">
        <v>2</v>
      </c>
      <c r="BA70">
        <v>6</v>
      </c>
      <c r="BB70">
        <v>3</v>
      </c>
      <c r="BC70">
        <v>1</v>
      </c>
      <c r="BD70">
        <v>10</v>
      </c>
      <c r="BE70">
        <v>5</v>
      </c>
      <c r="BF70" s="1">
        <v>1</v>
      </c>
      <c r="BG70">
        <v>1</v>
      </c>
      <c r="BH70">
        <v>3</v>
      </c>
      <c r="BI70" t="s">
        <v>178</v>
      </c>
      <c r="BJ70">
        <v>3</v>
      </c>
      <c r="BK70" s="1">
        <v>3</v>
      </c>
      <c r="BL70">
        <v>3</v>
      </c>
      <c r="BM70" t="s">
        <v>178</v>
      </c>
      <c r="BN70" s="15">
        <v>1</v>
      </c>
      <c r="BO70" s="44">
        <v>1</v>
      </c>
      <c r="BP70">
        <v>4</v>
      </c>
      <c r="BQ70">
        <v>2</v>
      </c>
      <c r="BR70">
        <v>4</v>
      </c>
      <c r="BS70">
        <v>1</v>
      </c>
      <c r="BT70" s="1">
        <v>2</v>
      </c>
      <c r="BU70">
        <v>2</v>
      </c>
      <c r="BV70" s="1">
        <v>2</v>
      </c>
      <c r="BW70">
        <v>1</v>
      </c>
      <c r="BX70" s="17">
        <v>2</v>
      </c>
    </row>
    <row r="71" spans="1:76" x14ac:dyDescent="0.25">
      <c r="A71">
        <v>69</v>
      </c>
      <c r="B71">
        <v>2006</v>
      </c>
      <c r="C71">
        <v>18</v>
      </c>
      <c r="D71">
        <v>5</v>
      </c>
      <c r="E71">
        <v>2</v>
      </c>
      <c r="F71">
        <v>7</v>
      </c>
      <c r="G71">
        <v>2</v>
      </c>
      <c r="H71">
        <v>4</v>
      </c>
      <c r="I71">
        <v>3</v>
      </c>
      <c r="J71">
        <v>6</v>
      </c>
      <c r="K71" s="43" t="s">
        <v>5</v>
      </c>
      <c r="L71">
        <v>1</v>
      </c>
      <c r="M71">
        <v>5</v>
      </c>
      <c r="N71" s="44">
        <v>30</v>
      </c>
      <c r="O71">
        <v>2</v>
      </c>
      <c r="P71" t="s">
        <v>178</v>
      </c>
      <c r="Q71" s="44">
        <v>1848</v>
      </c>
      <c r="R71">
        <v>3696</v>
      </c>
      <c r="S71" s="45">
        <v>4</v>
      </c>
      <c r="T71">
        <v>4</v>
      </c>
      <c r="U71" s="1">
        <v>4</v>
      </c>
      <c r="V71">
        <v>1</v>
      </c>
      <c r="W71">
        <v>3</v>
      </c>
      <c r="X71" s="1">
        <v>5</v>
      </c>
      <c r="Y71">
        <v>2</v>
      </c>
      <c r="Z71">
        <v>3</v>
      </c>
      <c r="AA71" s="45">
        <v>4</v>
      </c>
      <c r="AB71">
        <v>1</v>
      </c>
      <c r="AC71">
        <v>4</v>
      </c>
      <c r="AD71">
        <v>2.25</v>
      </c>
      <c r="AE71" s="1">
        <v>2</v>
      </c>
      <c r="AF71" s="7">
        <v>4.5555555555555554</v>
      </c>
      <c r="AG71" s="7">
        <v>2.666666666666667</v>
      </c>
      <c r="AH71" s="7">
        <v>1.8888888888888888</v>
      </c>
      <c r="AI71" s="44">
        <v>1</v>
      </c>
      <c r="AJ71">
        <v>3</v>
      </c>
      <c r="AK71">
        <v>0</v>
      </c>
      <c r="AL71" s="1">
        <v>3</v>
      </c>
      <c r="AM71" s="1">
        <v>3</v>
      </c>
      <c r="AN71" s="1">
        <v>2</v>
      </c>
      <c r="AO71">
        <v>2</v>
      </c>
      <c r="AP71">
        <v>2</v>
      </c>
      <c r="AQ71">
        <v>3</v>
      </c>
      <c r="AR71">
        <v>5</v>
      </c>
      <c r="AS71">
        <v>2</v>
      </c>
      <c r="AT71">
        <v>8</v>
      </c>
      <c r="AU71">
        <v>2</v>
      </c>
      <c r="AV71">
        <v>40</v>
      </c>
      <c r="AW71">
        <v>3</v>
      </c>
      <c r="AX71">
        <v>4</v>
      </c>
      <c r="AY71" s="44">
        <v>3</v>
      </c>
      <c r="AZ71" s="1">
        <v>2</v>
      </c>
      <c r="BA71">
        <v>8</v>
      </c>
      <c r="BB71">
        <v>1</v>
      </c>
      <c r="BC71">
        <v>1</v>
      </c>
      <c r="BD71">
        <v>8</v>
      </c>
      <c r="BE71">
        <v>1</v>
      </c>
      <c r="BF71" s="1">
        <v>1</v>
      </c>
      <c r="BG71">
        <v>0</v>
      </c>
      <c r="BH71">
        <v>3</v>
      </c>
      <c r="BI71" t="s">
        <v>178</v>
      </c>
      <c r="BJ71">
        <v>5</v>
      </c>
      <c r="BK71" s="1">
        <v>1</v>
      </c>
      <c r="BL71">
        <v>2</v>
      </c>
      <c r="BM71">
        <v>6</v>
      </c>
      <c r="BN71" s="15">
        <v>1.4444444444444444</v>
      </c>
      <c r="BO71" s="44">
        <v>1</v>
      </c>
      <c r="BP71">
        <v>3</v>
      </c>
      <c r="BQ71">
        <v>2</v>
      </c>
      <c r="BR71">
        <v>2</v>
      </c>
      <c r="BS71">
        <v>1</v>
      </c>
      <c r="BT71" s="1">
        <v>1</v>
      </c>
      <c r="BU71">
        <v>2</v>
      </c>
      <c r="BV71" s="1">
        <v>2</v>
      </c>
      <c r="BW71">
        <v>3</v>
      </c>
      <c r="BX71" s="17">
        <v>2</v>
      </c>
    </row>
    <row r="72" spans="1:76" x14ac:dyDescent="0.25">
      <c r="A72">
        <v>70</v>
      </c>
      <c r="B72">
        <v>2018</v>
      </c>
      <c r="C72">
        <v>19</v>
      </c>
      <c r="D72">
        <v>8</v>
      </c>
      <c r="E72">
        <v>2</v>
      </c>
      <c r="F72">
        <v>9</v>
      </c>
      <c r="G72">
        <v>1</v>
      </c>
      <c r="H72">
        <v>13</v>
      </c>
      <c r="I72">
        <v>18</v>
      </c>
      <c r="J72">
        <v>24</v>
      </c>
      <c r="K72" s="43" t="s">
        <v>5</v>
      </c>
      <c r="L72">
        <v>1</v>
      </c>
      <c r="M72">
        <v>2</v>
      </c>
      <c r="N72" s="44" t="s">
        <v>5</v>
      </c>
      <c r="O72">
        <v>2</v>
      </c>
      <c r="P72" t="s">
        <v>178</v>
      </c>
      <c r="Q72" s="44">
        <v>3168</v>
      </c>
      <c r="R72">
        <v>4224</v>
      </c>
      <c r="S72" s="45">
        <v>3</v>
      </c>
      <c r="T72">
        <v>4</v>
      </c>
      <c r="U72" s="1">
        <v>2</v>
      </c>
      <c r="V72">
        <v>1</v>
      </c>
      <c r="W72">
        <v>1</v>
      </c>
      <c r="X72" s="1">
        <v>8</v>
      </c>
      <c r="Y72">
        <v>3</v>
      </c>
      <c r="Z72">
        <v>3</v>
      </c>
      <c r="AA72" s="45">
        <v>5</v>
      </c>
      <c r="AB72">
        <v>1</v>
      </c>
      <c r="AC72">
        <v>5</v>
      </c>
      <c r="AD72">
        <v>3.75</v>
      </c>
      <c r="AE72" s="1">
        <v>2</v>
      </c>
      <c r="AF72" s="7">
        <v>1.8888888888888888</v>
      </c>
      <c r="AG72" s="7">
        <v>4.253968253968254</v>
      </c>
      <c r="AH72" s="7">
        <v>1.8888888888888888</v>
      </c>
      <c r="AI72" s="44" t="s">
        <v>5</v>
      </c>
      <c r="AJ72" t="s">
        <v>5</v>
      </c>
      <c r="AK72">
        <v>1</v>
      </c>
      <c r="AL72" s="1" t="s">
        <v>5</v>
      </c>
      <c r="AM72" s="1" t="s">
        <v>5</v>
      </c>
      <c r="AN72" s="1" t="s">
        <v>5</v>
      </c>
      <c r="AO72" t="s">
        <v>5</v>
      </c>
      <c r="AP72" t="s">
        <v>5</v>
      </c>
      <c r="AQ72">
        <v>2</v>
      </c>
      <c r="AR72">
        <v>1</v>
      </c>
      <c r="AS72">
        <v>1</v>
      </c>
      <c r="AT72">
        <v>8</v>
      </c>
      <c r="AU72">
        <v>1</v>
      </c>
      <c r="AV72" t="s">
        <v>5</v>
      </c>
      <c r="AW72" t="s">
        <v>5</v>
      </c>
      <c r="AX72">
        <v>3</v>
      </c>
      <c r="AY72" s="44" t="s">
        <v>5</v>
      </c>
      <c r="AZ72" s="1" t="s">
        <v>5</v>
      </c>
      <c r="BA72" t="s">
        <v>5</v>
      </c>
      <c r="BB72">
        <v>2</v>
      </c>
      <c r="BC72">
        <v>3</v>
      </c>
      <c r="BD72">
        <v>13</v>
      </c>
      <c r="BE72">
        <v>5</v>
      </c>
      <c r="BF72" s="1" t="s">
        <v>5</v>
      </c>
      <c r="BG72">
        <v>1</v>
      </c>
      <c r="BH72" t="s">
        <v>5</v>
      </c>
      <c r="BI72" t="s">
        <v>5</v>
      </c>
      <c r="BJ72" t="s">
        <v>5</v>
      </c>
      <c r="BK72" s="1" t="s">
        <v>5</v>
      </c>
      <c r="BL72" t="s">
        <v>5</v>
      </c>
      <c r="BM72" t="s">
        <v>5</v>
      </c>
      <c r="BN72" s="15">
        <v>1.4444444444444444</v>
      </c>
      <c r="BO72" s="44" t="s">
        <v>5</v>
      </c>
      <c r="BP72" t="s">
        <v>5</v>
      </c>
      <c r="BQ72" t="s">
        <v>5</v>
      </c>
      <c r="BR72" t="s">
        <v>5</v>
      </c>
      <c r="BS72" t="s">
        <v>5</v>
      </c>
      <c r="BT72" s="1" t="s">
        <v>5</v>
      </c>
      <c r="BU72" t="s">
        <v>5</v>
      </c>
      <c r="BV72" s="1" t="s">
        <v>5</v>
      </c>
      <c r="BW72" t="s">
        <v>5</v>
      </c>
      <c r="BX72" s="17" t="s">
        <v>5</v>
      </c>
    </row>
    <row r="73" spans="1:76" x14ac:dyDescent="0.25">
      <c r="A73">
        <v>71</v>
      </c>
      <c r="B73">
        <v>2018</v>
      </c>
      <c r="C73">
        <v>42</v>
      </c>
      <c r="D73">
        <v>4</v>
      </c>
      <c r="E73">
        <v>2</v>
      </c>
      <c r="F73">
        <v>7</v>
      </c>
      <c r="G73">
        <v>1</v>
      </c>
      <c r="H73">
        <v>4</v>
      </c>
      <c r="I73">
        <v>6</v>
      </c>
      <c r="J73">
        <v>6</v>
      </c>
      <c r="K73" s="43">
        <v>0</v>
      </c>
      <c r="L73">
        <v>1</v>
      </c>
      <c r="M73">
        <v>7</v>
      </c>
      <c r="N73" s="44">
        <v>43</v>
      </c>
      <c r="O73">
        <v>2</v>
      </c>
      <c r="P73" t="s">
        <v>178</v>
      </c>
      <c r="Q73" s="44">
        <v>3168</v>
      </c>
      <c r="R73">
        <v>3168</v>
      </c>
      <c r="S73" s="45">
        <v>3</v>
      </c>
      <c r="T73">
        <v>3</v>
      </c>
      <c r="U73" s="1">
        <v>1</v>
      </c>
      <c r="V73">
        <v>1</v>
      </c>
      <c r="W73">
        <v>2</v>
      </c>
      <c r="X73" s="1">
        <v>4</v>
      </c>
      <c r="Y73">
        <v>3</v>
      </c>
      <c r="Z73">
        <v>2</v>
      </c>
      <c r="AA73" s="45">
        <v>4</v>
      </c>
      <c r="AB73">
        <v>0</v>
      </c>
      <c r="AC73">
        <v>2</v>
      </c>
      <c r="AD73">
        <v>1.5</v>
      </c>
      <c r="AE73" s="1">
        <v>1</v>
      </c>
      <c r="AF73" s="7">
        <v>1.8888888888888888</v>
      </c>
      <c r="AG73" s="7">
        <v>2.4285714285714288</v>
      </c>
      <c r="AH73" s="7">
        <v>1</v>
      </c>
      <c r="AI73" s="44">
        <v>1</v>
      </c>
      <c r="AJ73">
        <v>2</v>
      </c>
      <c r="AK73">
        <v>1</v>
      </c>
      <c r="AL73" s="1">
        <v>3</v>
      </c>
      <c r="AM73" s="1">
        <v>1</v>
      </c>
      <c r="AN73" s="1">
        <v>1</v>
      </c>
      <c r="AO73">
        <v>4</v>
      </c>
      <c r="AP73">
        <v>4</v>
      </c>
      <c r="AQ73">
        <v>3</v>
      </c>
      <c r="AR73">
        <v>3</v>
      </c>
      <c r="AS73">
        <v>3</v>
      </c>
      <c r="AT73">
        <v>8</v>
      </c>
      <c r="AU73">
        <v>1</v>
      </c>
      <c r="AV73">
        <v>0</v>
      </c>
      <c r="AW73">
        <v>1</v>
      </c>
      <c r="AX73">
        <v>2</v>
      </c>
      <c r="AY73" s="44">
        <v>1</v>
      </c>
      <c r="AZ73" s="1">
        <v>1</v>
      </c>
      <c r="BA73">
        <v>4</v>
      </c>
      <c r="BB73">
        <v>2</v>
      </c>
      <c r="BC73">
        <v>1</v>
      </c>
      <c r="BD73">
        <v>1</v>
      </c>
      <c r="BE73">
        <v>2</v>
      </c>
      <c r="BF73" s="1">
        <v>2</v>
      </c>
      <c r="BG73">
        <v>0</v>
      </c>
      <c r="BH73">
        <v>3</v>
      </c>
      <c r="BI73" t="s">
        <v>178</v>
      </c>
      <c r="BJ73">
        <v>2</v>
      </c>
      <c r="BK73" s="1">
        <v>3</v>
      </c>
      <c r="BL73">
        <v>3</v>
      </c>
      <c r="BM73" t="s">
        <v>178</v>
      </c>
      <c r="BN73" s="15">
        <v>1</v>
      </c>
      <c r="BO73" s="44">
        <v>1</v>
      </c>
      <c r="BP73">
        <v>1</v>
      </c>
      <c r="BQ73">
        <v>3</v>
      </c>
      <c r="BR73">
        <v>4</v>
      </c>
      <c r="BS73">
        <v>3</v>
      </c>
      <c r="BT73" s="1">
        <v>4</v>
      </c>
      <c r="BU73">
        <v>3</v>
      </c>
      <c r="BV73" s="1">
        <v>3</v>
      </c>
      <c r="BW73">
        <v>4</v>
      </c>
      <c r="BX73" s="17">
        <v>1</v>
      </c>
    </row>
    <row r="74" spans="1:76" x14ac:dyDescent="0.25">
      <c r="A74">
        <v>72</v>
      </c>
      <c r="B74">
        <v>2013</v>
      </c>
      <c r="C74">
        <v>11</v>
      </c>
      <c r="D74">
        <v>4</v>
      </c>
      <c r="E74">
        <v>1</v>
      </c>
      <c r="F74">
        <v>16</v>
      </c>
      <c r="G74">
        <v>11</v>
      </c>
      <c r="H74">
        <v>10</v>
      </c>
      <c r="I74">
        <v>1</v>
      </c>
      <c r="J74">
        <v>2</v>
      </c>
      <c r="K74" s="43">
        <v>0.43</v>
      </c>
      <c r="L74">
        <v>4</v>
      </c>
      <c r="M74">
        <v>2</v>
      </c>
      <c r="N74" s="44">
        <v>195</v>
      </c>
      <c r="O74">
        <v>2</v>
      </c>
      <c r="P74" t="s">
        <v>178</v>
      </c>
      <c r="Q74" s="44">
        <v>1848</v>
      </c>
      <c r="R74">
        <v>3696</v>
      </c>
      <c r="S74" s="45">
        <v>4</v>
      </c>
      <c r="T74">
        <v>3</v>
      </c>
      <c r="U74" s="1">
        <v>1</v>
      </c>
      <c r="V74">
        <v>1</v>
      </c>
      <c r="W74">
        <v>1</v>
      </c>
      <c r="X74" s="1">
        <v>2</v>
      </c>
      <c r="Y74">
        <v>1</v>
      </c>
      <c r="Z74">
        <v>3</v>
      </c>
      <c r="AA74" s="45">
        <v>1</v>
      </c>
      <c r="AB74">
        <v>1</v>
      </c>
      <c r="AC74">
        <v>4</v>
      </c>
      <c r="AD74">
        <v>2.25</v>
      </c>
      <c r="AE74" s="1">
        <v>2</v>
      </c>
      <c r="AF74" s="7">
        <v>1.8888888888888888</v>
      </c>
      <c r="AG74" s="7">
        <v>1</v>
      </c>
      <c r="AH74" s="7">
        <v>1.8888888888888888</v>
      </c>
      <c r="AI74" s="44">
        <v>1</v>
      </c>
      <c r="AJ74">
        <v>2</v>
      </c>
      <c r="AK74">
        <v>1</v>
      </c>
      <c r="AL74" s="1">
        <v>1</v>
      </c>
      <c r="AM74" s="1">
        <v>3</v>
      </c>
      <c r="AN74" s="1">
        <v>4</v>
      </c>
      <c r="AO74">
        <v>1</v>
      </c>
      <c r="AP74">
        <v>1</v>
      </c>
      <c r="AQ74">
        <v>3</v>
      </c>
      <c r="AR74">
        <v>6</v>
      </c>
      <c r="AS74">
        <v>6</v>
      </c>
      <c r="AT74">
        <v>14</v>
      </c>
      <c r="AU74">
        <v>1</v>
      </c>
      <c r="AV74">
        <v>0</v>
      </c>
      <c r="AW74">
        <v>2</v>
      </c>
      <c r="AX74">
        <v>3</v>
      </c>
      <c r="AY74" s="44">
        <v>1</v>
      </c>
      <c r="AZ74" s="1">
        <v>1</v>
      </c>
      <c r="BA74">
        <v>5</v>
      </c>
      <c r="BB74">
        <v>1</v>
      </c>
      <c r="BC74">
        <v>1</v>
      </c>
      <c r="BD74">
        <v>10</v>
      </c>
      <c r="BE74">
        <v>5</v>
      </c>
      <c r="BF74" s="1">
        <v>1</v>
      </c>
      <c r="BG74">
        <v>1</v>
      </c>
      <c r="BH74">
        <v>3</v>
      </c>
      <c r="BI74" t="s">
        <v>178</v>
      </c>
      <c r="BJ74">
        <v>1</v>
      </c>
      <c r="BK74" s="1">
        <v>1</v>
      </c>
      <c r="BL74">
        <v>2</v>
      </c>
      <c r="BM74">
        <v>5</v>
      </c>
      <c r="BN74" s="15">
        <v>1.4444444444444444</v>
      </c>
      <c r="BO74" s="44">
        <v>1</v>
      </c>
      <c r="BP74">
        <v>2</v>
      </c>
      <c r="BQ74">
        <v>3</v>
      </c>
      <c r="BR74">
        <v>4</v>
      </c>
      <c r="BS74">
        <v>1</v>
      </c>
      <c r="BT74" s="1">
        <v>1</v>
      </c>
      <c r="BU74">
        <v>2</v>
      </c>
      <c r="BV74" s="1">
        <v>4</v>
      </c>
      <c r="BW74">
        <v>4</v>
      </c>
      <c r="BX74" s="17">
        <v>2</v>
      </c>
    </row>
    <row r="75" spans="1:76" x14ac:dyDescent="0.25">
      <c r="A75">
        <v>73</v>
      </c>
      <c r="B75">
        <v>2011</v>
      </c>
      <c r="C75">
        <v>11</v>
      </c>
      <c r="D75">
        <v>4</v>
      </c>
      <c r="E75">
        <v>1</v>
      </c>
      <c r="F75">
        <v>8</v>
      </c>
      <c r="G75">
        <v>11</v>
      </c>
      <c r="H75">
        <v>10</v>
      </c>
      <c r="I75">
        <v>3</v>
      </c>
      <c r="J75">
        <v>4</v>
      </c>
      <c r="K75" s="43">
        <v>7.6470588235294124E-2</v>
      </c>
      <c r="L75">
        <v>1</v>
      </c>
      <c r="M75">
        <v>2</v>
      </c>
      <c r="N75" s="44">
        <v>380</v>
      </c>
      <c r="O75">
        <v>2</v>
      </c>
      <c r="P75" t="s">
        <v>178</v>
      </c>
      <c r="Q75" s="44">
        <v>11880</v>
      </c>
      <c r="R75">
        <v>15840</v>
      </c>
      <c r="S75" s="45">
        <v>3</v>
      </c>
      <c r="T75">
        <v>2</v>
      </c>
      <c r="U75" s="1">
        <v>1</v>
      </c>
      <c r="V75">
        <v>1</v>
      </c>
      <c r="W75">
        <v>1</v>
      </c>
      <c r="X75" s="1">
        <v>3</v>
      </c>
      <c r="Y75">
        <v>1</v>
      </c>
      <c r="Z75">
        <v>2</v>
      </c>
      <c r="AA75" s="45">
        <v>2</v>
      </c>
      <c r="AB75">
        <v>1</v>
      </c>
      <c r="AC75">
        <v>5</v>
      </c>
      <c r="AD75">
        <v>1.5</v>
      </c>
      <c r="AE75" s="1">
        <v>2</v>
      </c>
      <c r="AF75" s="7">
        <v>1.8888888888888888</v>
      </c>
      <c r="AG75" s="7">
        <v>1.9523809523809523</v>
      </c>
      <c r="AH75" s="7">
        <v>1.4444444444444444</v>
      </c>
      <c r="AI75" s="44">
        <v>1</v>
      </c>
      <c r="AJ75">
        <v>3</v>
      </c>
      <c r="AK75">
        <v>1</v>
      </c>
      <c r="AL75" s="1">
        <v>3</v>
      </c>
      <c r="AM75" s="1">
        <v>2</v>
      </c>
      <c r="AN75" s="1">
        <v>3</v>
      </c>
      <c r="AO75">
        <v>1</v>
      </c>
      <c r="AP75">
        <v>1</v>
      </c>
      <c r="AQ75">
        <v>3</v>
      </c>
      <c r="AR75">
        <v>25</v>
      </c>
      <c r="AS75">
        <v>20</v>
      </c>
      <c r="AT75">
        <v>8</v>
      </c>
      <c r="AU75">
        <v>1</v>
      </c>
      <c r="AV75">
        <v>4</v>
      </c>
      <c r="AW75">
        <v>3</v>
      </c>
      <c r="AX75">
        <v>3</v>
      </c>
      <c r="AY75" s="44">
        <v>1</v>
      </c>
      <c r="AZ75" s="1">
        <v>1</v>
      </c>
      <c r="BA75">
        <v>5</v>
      </c>
      <c r="BB75">
        <v>1</v>
      </c>
      <c r="BC75">
        <v>1</v>
      </c>
      <c r="BD75">
        <v>10</v>
      </c>
      <c r="BE75">
        <v>5</v>
      </c>
      <c r="BF75" s="1">
        <v>1</v>
      </c>
      <c r="BG75">
        <v>1</v>
      </c>
      <c r="BH75">
        <v>3</v>
      </c>
      <c r="BI75" t="s">
        <v>178</v>
      </c>
      <c r="BJ75">
        <v>5</v>
      </c>
      <c r="BK75" s="1">
        <v>2</v>
      </c>
      <c r="BL75">
        <v>2</v>
      </c>
      <c r="BM75">
        <v>5</v>
      </c>
      <c r="BN75" s="15">
        <v>1.4444444444444444</v>
      </c>
      <c r="BO75" s="44">
        <v>1</v>
      </c>
      <c r="BP75">
        <v>3</v>
      </c>
      <c r="BQ75">
        <v>3</v>
      </c>
      <c r="BR75">
        <v>4</v>
      </c>
      <c r="BS75">
        <v>2</v>
      </c>
      <c r="BT75" s="1">
        <v>1</v>
      </c>
      <c r="BU75">
        <v>3</v>
      </c>
      <c r="BV75" s="1">
        <v>3</v>
      </c>
      <c r="BW75">
        <v>2</v>
      </c>
      <c r="BX75" s="17" t="s">
        <v>5</v>
      </c>
    </row>
    <row r="76" spans="1:76" x14ac:dyDescent="0.25">
      <c r="A76">
        <v>74</v>
      </c>
      <c r="B76">
        <v>2018</v>
      </c>
      <c r="C76">
        <v>20</v>
      </c>
      <c r="D76">
        <v>5</v>
      </c>
      <c r="E76">
        <v>2</v>
      </c>
      <c r="F76">
        <v>4</v>
      </c>
      <c r="G76">
        <v>5</v>
      </c>
      <c r="H76">
        <v>14</v>
      </c>
      <c r="I76">
        <v>9</v>
      </c>
      <c r="J76">
        <v>15</v>
      </c>
      <c r="K76" s="43">
        <v>0</v>
      </c>
      <c r="L76">
        <v>1</v>
      </c>
      <c r="M76">
        <v>2</v>
      </c>
      <c r="N76" s="44">
        <v>800</v>
      </c>
      <c r="O76">
        <v>2</v>
      </c>
      <c r="P76" t="s">
        <v>178</v>
      </c>
      <c r="Q76" s="44">
        <v>26928</v>
      </c>
      <c r="R76">
        <v>44880</v>
      </c>
      <c r="S76" s="45">
        <v>5</v>
      </c>
      <c r="T76">
        <v>4</v>
      </c>
      <c r="U76" s="1">
        <v>1</v>
      </c>
      <c r="V76">
        <v>3</v>
      </c>
      <c r="W76">
        <v>1</v>
      </c>
      <c r="X76" s="1">
        <v>6</v>
      </c>
      <c r="Y76">
        <v>2</v>
      </c>
      <c r="Z76">
        <v>5</v>
      </c>
      <c r="AA76" s="45">
        <v>5</v>
      </c>
      <c r="AB76">
        <v>0</v>
      </c>
      <c r="AC76">
        <v>5</v>
      </c>
      <c r="AD76">
        <v>3</v>
      </c>
      <c r="AE76" s="1">
        <v>1</v>
      </c>
      <c r="AF76" s="7">
        <v>3.6666666666666665</v>
      </c>
      <c r="AG76" s="7">
        <v>2.746031746031746</v>
      </c>
      <c r="AH76" s="7">
        <v>1.4444444444444444</v>
      </c>
      <c r="AI76" s="44">
        <v>1</v>
      </c>
      <c r="AJ76">
        <v>1</v>
      </c>
      <c r="AK76">
        <v>1</v>
      </c>
      <c r="AL76" s="1">
        <v>3</v>
      </c>
      <c r="AM76" s="1">
        <v>3</v>
      </c>
      <c r="AN76" s="1">
        <v>3</v>
      </c>
      <c r="AO76">
        <v>2</v>
      </c>
      <c r="AP76">
        <v>2</v>
      </c>
      <c r="AQ76">
        <v>2</v>
      </c>
      <c r="AR76">
        <v>18</v>
      </c>
      <c r="AS76">
        <v>16</v>
      </c>
      <c r="AT76">
        <v>8</v>
      </c>
      <c r="AU76">
        <v>1</v>
      </c>
      <c r="AV76">
        <v>0</v>
      </c>
      <c r="AW76">
        <v>2</v>
      </c>
      <c r="AX76">
        <v>3</v>
      </c>
      <c r="AY76" s="44">
        <v>1</v>
      </c>
      <c r="AZ76" s="1">
        <v>1</v>
      </c>
      <c r="BA76">
        <v>5</v>
      </c>
      <c r="BB76">
        <v>1</v>
      </c>
      <c r="BC76">
        <v>1</v>
      </c>
      <c r="BD76">
        <v>10</v>
      </c>
      <c r="BE76">
        <v>5</v>
      </c>
      <c r="BF76" s="1">
        <v>2</v>
      </c>
      <c r="BG76">
        <v>1</v>
      </c>
      <c r="BH76">
        <v>3</v>
      </c>
      <c r="BI76" t="s">
        <v>178</v>
      </c>
      <c r="BJ76">
        <v>5</v>
      </c>
      <c r="BK76" s="1">
        <v>1</v>
      </c>
      <c r="BL76">
        <v>3</v>
      </c>
      <c r="BM76" t="s">
        <v>178</v>
      </c>
      <c r="BN76" s="15">
        <v>1</v>
      </c>
      <c r="BO76" s="44">
        <v>1</v>
      </c>
      <c r="BP76">
        <v>3</v>
      </c>
      <c r="BQ76">
        <v>4</v>
      </c>
      <c r="BR76">
        <v>1</v>
      </c>
      <c r="BS76">
        <v>2</v>
      </c>
      <c r="BT76" s="1">
        <v>1</v>
      </c>
      <c r="BU76">
        <v>4</v>
      </c>
      <c r="BV76" s="1">
        <v>1</v>
      </c>
      <c r="BW76">
        <v>3</v>
      </c>
      <c r="BX76" s="17">
        <v>1</v>
      </c>
    </row>
    <row r="77" spans="1:76" x14ac:dyDescent="0.25">
      <c r="A77">
        <v>75</v>
      </c>
      <c r="B77">
        <v>2016</v>
      </c>
      <c r="C77">
        <v>12</v>
      </c>
      <c r="D77">
        <v>5</v>
      </c>
      <c r="E77">
        <v>1</v>
      </c>
      <c r="F77">
        <v>3</v>
      </c>
      <c r="G77">
        <v>2</v>
      </c>
      <c r="H77">
        <v>12</v>
      </c>
      <c r="I77">
        <v>6</v>
      </c>
      <c r="J77">
        <v>16</v>
      </c>
      <c r="K77" s="43" t="s">
        <v>5</v>
      </c>
      <c r="L77">
        <v>1</v>
      </c>
      <c r="M77">
        <v>2</v>
      </c>
      <c r="N77" s="44">
        <v>145</v>
      </c>
      <c r="O77">
        <v>4</v>
      </c>
      <c r="P77">
        <v>7</v>
      </c>
      <c r="Q77" s="44">
        <v>12672</v>
      </c>
      <c r="R77">
        <v>33792</v>
      </c>
      <c r="S77" s="45">
        <v>2</v>
      </c>
      <c r="T77">
        <v>4</v>
      </c>
      <c r="U77" s="1">
        <v>3</v>
      </c>
      <c r="V77">
        <v>2</v>
      </c>
      <c r="W77">
        <v>1</v>
      </c>
      <c r="X77" s="1">
        <v>7</v>
      </c>
      <c r="Y77">
        <v>2</v>
      </c>
      <c r="Z77">
        <v>4</v>
      </c>
      <c r="AA77" s="45">
        <v>4</v>
      </c>
      <c r="AB77">
        <v>1</v>
      </c>
      <c r="AC77">
        <v>5</v>
      </c>
      <c r="AD77">
        <v>3</v>
      </c>
      <c r="AE77" s="1">
        <v>2</v>
      </c>
      <c r="AF77" s="7">
        <v>4.5555555555555554</v>
      </c>
      <c r="AG77" s="7">
        <v>2.746031746031746</v>
      </c>
      <c r="AH77" s="7">
        <v>2.333333333333333</v>
      </c>
      <c r="AI77" s="44">
        <v>2</v>
      </c>
      <c r="AJ77">
        <v>3</v>
      </c>
      <c r="AK77">
        <v>1</v>
      </c>
      <c r="AL77" s="1">
        <v>3</v>
      </c>
      <c r="AM77" s="1">
        <v>2</v>
      </c>
      <c r="AN77" s="1">
        <v>2</v>
      </c>
      <c r="AO77">
        <v>2</v>
      </c>
      <c r="AP77">
        <v>2</v>
      </c>
      <c r="AQ77">
        <v>3</v>
      </c>
      <c r="AR77">
        <v>12</v>
      </c>
      <c r="AS77">
        <v>12</v>
      </c>
      <c r="AT77">
        <v>8</v>
      </c>
      <c r="AU77">
        <v>1</v>
      </c>
      <c r="AV77">
        <v>50</v>
      </c>
      <c r="AW77">
        <v>3</v>
      </c>
      <c r="AX77">
        <v>4</v>
      </c>
      <c r="AY77" s="44">
        <v>1</v>
      </c>
      <c r="AZ77" s="1">
        <v>2</v>
      </c>
      <c r="BA77">
        <v>4</v>
      </c>
      <c r="BB77">
        <v>1</v>
      </c>
      <c r="BC77">
        <v>2</v>
      </c>
      <c r="BD77">
        <v>10</v>
      </c>
      <c r="BE77">
        <v>5</v>
      </c>
      <c r="BF77" s="1">
        <v>1</v>
      </c>
      <c r="BG77">
        <v>1</v>
      </c>
      <c r="BH77">
        <v>3</v>
      </c>
      <c r="BI77" t="s">
        <v>178</v>
      </c>
      <c r="BJ77">
        <v>4</v>
      </c>
      <c r="BK77" s="1">
        <v>1</v>
      </c>
      <c r="BL77">
        <v>3</v>
      </c>
      <c r="BM77" t="s">
        <v>178</v>
      </c>
      <c r="BN77" s="15">
        <v>1.4444444444444444</v>
      </c>
      <c r="BO77" s="44">
        <v>1</v>
      </c>
      <c r="BP77">
        <v>3</v>
      </c>
      <c r="BQ77">
        <v>3</v>
      </c>
      <c r="BR77">
        <v>4</v>
      </c>
      <c r="BS77">
        <v>1</v>
      </c>
      <c r="BT77" s="1">
        <v>1</v>
      </c>
      <c r="BU77">
        <v>2</v>
      </c>
      <c r="BV77" s="1">
        <v>3</v>
      </c>
      <c r="BW77">
        <v>3</v>
      </c>
      <c r="BX77" s="17">
        <v>1</v>
      </c>
    </row>
    <row r="78" spans="1:76" x14ac:dyDescent="0.25">
      <c r="A78">
        <v>76</v>
      </c>
      <c r="B78">
        <v>2017</v>
      </c>
      <c r="C78">
        <v>22</v>
      </c>
      <c r="D78">
        <v>5</v>
      </c>
      <c r="E78">
        <v>2</v>
      </c>
      <c r="F78">
        <v>2</v>
      </c>
      <c r="G78">
        <v>1</v>
      </c>
      <c r="H78">
        <v>14</v>
      </c>
      <c r="I78">
        <v>8</v>
      </c>
      <c r="J78">
        <v>13</v>
      </c>
      <c r="K78" s="43" t="s">
        <v>178</v>
      </c>
      <c r="L78">
        <v>1</v>
      </c>
      <c r="M78">
        <v>7</v>
      </c>
      <c r="N78" s="44">
        <v>240</v>
      </c>
      <c r="O78">
        <v>2</v>
      </c>
      <c r="P78" t="s">
        <v>178</v>
      </c>
      <c r="Q78" s="44">
        <v>11264</v>
      </c>
      <c r="R78">
        <v>18304</v>
      </c>
      <c r="S78" s="45">
        <v>4</v>
      </c>
      <c r="T78">
        <v>3</v>
      </c>
      <c r="U78" s="1">
        <v>1</v>
      </c>
      <c r="V78">
        <v>1</v>
      </c>
      <c r="W78">
        <v>1</v>
      </c>
      <c r="X78" s="1">
        <v>5</v>
      </c>
      <c r="Y78">
        <v>1</v>
      </c>
      <c r="Z78">
        <v>2</v>
      </c>
      <c r="AA78" s="45">
        <v>4</v>
      </c>
      <c r="AB78">
        <v>0</v>
      </c>
      <c r="AC78">
        <v>4</v>
      </c>
      <c r="AD78">
        <v>1.75</v>
      </c>
      <c r="AE78" s="1">
        <v>1</v>
      </c>
      <c r="AF78" s="7">
        <v>1.8888888888888888</v>
      </c>
      <c r="AG78" s="7">
        <v>3.2222222222222223</v>
      </c>
      <c r="AH78" s="7">
        <v>3.6666666666666665</v>
      </c>
      <c r="AI78" s="44">
        <v>1</v>
      </c>
      <c r="AJ78">
        <v>1</v>
      </c>
      <c r="AK78">
        <v>1</v>
      </c>
      <c r="AL78" s="1">
        <v>4</v>
      </c>
      <c r="AM78" s="1">
        <v>1</v>
      </c>
      <c r="AN78" s="1">
        <v>1</v>
      </c>
      <c r="AO78">
        <v>2</v>
      </c>
      <c r="AP78">
        <v>2</v>
      </c>
      <c r="AQ78">
        <v>2</v>
      </c>
      <c r="AR78">
        <v>8</v>
      </c>
      <c r="AS78">
        <v>8</v>
      </c>
      <c r="AT78">
        <v>8</v>
      </c>
      <c r="AU78">
        <v>2</v>
      </c>
      <c r="AV78">
        <v>0</v>
      </c>
      <c r="AW78">
        <v>2</v>
      </c>
      <c r="AX78">
        <v>2</v>
      </c>
      <c r="AY78" s="44">
        <v>1</v>
      </c>
      <c r="AZ78" s="1">
        <v>1</v>
      </c>
      <c r="BA78">
        <v>8</v>
      </c>
      <c r="BB78">
        <v>3</v>
      </c>
      <c r="BC78">
        <v>1</v>
      </c>
      <c r="BD78">
        <v>6</v>
      </c>
      <c r="BE78">
        <v>1</v>
      </c>
      <c r="BF78" s="1">
        <v>1</v>
      </c>
      <c r="BG78">
        <v>0</v>
      </c>
      <c r="BH78">
        <v>3</v>
      </c>
      <c r="BI78" t="s">
        <v>178</v>
      </c>
      <c r="BJ78">
        <v>3</v>
      </c>
      <c r="BK78" s="1">
        <v>2</v>
      </c>
      <c r="BL78">
        <v>3</v>
      </c>
      <c r="BM78" t="s">
        <v>178</v>
      </c>
      <c r="BN78" s="15">
        <v>1.4444444444444444</v>
      </c>
      <c r="BO78" s="44">
        <v>1</v>
      </c>
      <c r="BP78">
        <v>4</v>
      </c>
      <c r="BQ78">
        <v>3</v>
      </c>
      <c r="BR78">
        <v>4</v>
      </c>
      <c r="BS78">
        <v>2</v>
      </c>
      <c r="BT78" s="1">
        <v>1</v>
      </c>
      <c r="BU78">
        <v>2</v>
      </c>
      <c r="BV78" s="1">
        <v>2</v>
      </c>
      <c r="BW78">
        <v>4</v>
      </c>
      <c r="BX78" s="17">
        <v>1</v>
      </c>
    </row>
    <row r="79" spans="1:76" x14ac:dyDescent="0.25">
      <c r="A79">
        <v>77</v>
      </c>
      <c r="B79">
        <v>2016</v>
      </c>
      <c r="C79">
        <v>22</v>
      </c>
      <c r="D79">
        <v>5</v>
      </c>
      <c r="E79">
        <v>2</v>
      </c>
      <c r="F79">
        <v>2</v>
      </c>
      <c r="G79">
        <v>1</v>
      </c>
      <c r="H79">
        <v>14</v>
      </c>
      <c r="I79">
        <v>12</v>
      </c>
      <c r="J79">
        <v>9</v>
      </c>
      <c r="K79" s="43">
        <v>9.375E-2</v>
      </c>
      <c r="L79">
        <v>1</v>
      </c>
      <c r="M79">
        <v>7</v>
      </c>
      <c r="N79" s="44">
        <v>117</v>
      </c>
      <c r="O79">
        <v>2</v>
      </c>
      <c r="P79" t="s">
        <v>178</v>
      </c>
      <c r="Q79" s="44">
        <v>12672</v>
      </c>
      <c r="R79">
        <v>9504</v>
      </c>
      <c r="S79" s="45">
        <v>2</v>
      </c>
      <c r="T79">
        <v>3</v>
      </c>
      <c r="U79" s="1">
        <v>4</v>
      </c>
      <c r="V79">
        <v>1</v>
      </c>
      <c r="W79">
        <v>1</v>
      </c>
      <c r="X79" s="1">
        <v>5</v>
      </c>
      <c r="Y79">
        <v>2</v>
      </c>
      <c r="Z79">
        <v>6</v>
      </c>
      <c r="AA79" s="45">
        <v>4</v>
      </c>
      <c r="AB79">
        <v>1</v>
      </c>
      <c r="AC79">
        <v>6</v>
      </c>
      <c r="AD79">
        <v>1.75</v>
      </c>
      <c r="AE79" s="1">
        <v>2</v>
      </c>
      <c r="AF79" s="7">
        <v>4.5555555555555554</v>
      </c>
      <c r="AG79" s="7">
        <v>1.4761904761904763</v>
      </c>
      <c r="AH79" s="7">
        <v>1</v>
      </c>
      <c r="AI79" s="44">
        <v>1</v>
      </c>
      <c r="AJ79">
        <v>3</v>
      </c>
      <c r="AK79">
        <v>1</v>
      </c>
      <c r="AL79" s="1">
        <v>2</v>
      </c>
      <c r="AM79" s="1">
        <v>1</v>
      </c>
      <c r="AN79" s="1">
        <v>1</v>
      </c>
      <c r="AO79">
        <v>3</v>
      </c>
      <c r="AP79">
        <v>3</v>
      </c>
      <c r="AQ79">
        <v>3</v>
      </c>
      <c r="AR79">
        <v>6</v>
      </c>
      <c r="AS79">
        <v>6</v>
      </c>
      <c r="AT79">
        <v>8</v>
      </c>
      <c r="AU79">
        <v>3</v>
      </c>
      <c r="AV79">
        <v>50</v>
      </c>
      <c r="AW79">
        <v>4</v>
      </c>
      <c r="AX79">
        <v>3</v>
      </c>
      <c r="AY79" s="44">
        <v>1</v>
      </c>
      <c r="AZ79" s="1">
        <v>1</v>
      </c>
      <c r="BA79">
        <v>8</v>
      </c>
      <c r="BB79">
        <v>3</v>
      </c>
      <c r="BC79">
        <v>1</v>
      </c>
      <c r="BD79">
        <v>6</v>
      </c>
      <c r="BE79">
        <v>1</v>
      </c>
      <c r="BF79" s="1">
        <v>1</v>
      </c>
      <c r="BG79">
        <v>0</v>
      </c>
      <c r="BH79">
        <v>3</v>
      </c>
      <c r="BI79" t="s">
        <v>178</v>
      </c>
      <c r="BJ79">
        <v>2</v>
      </c>
      <c r="BK79" s="1">
        <v>3</v>
      </c>
      <c r="BL79">
        <v>3</v>
      </c>
      <c r="BM79" t="s">
        <v>178</v>
      </c>
      <c r="BN79" s="15">
        <v>1</v>
      </c>
      <c r="BO79" s="44">
        <v>1</v>
      </c>
      <c r="BP79">
        <v>4</v>
      </c>
      <c r="BQ79">
        <v>1</v>
      </c>
      <c r="BR79">
        <v>4</v>
      </c>
      <c r="BS79">
        <v>3</v>
      </c>
      <c r="BT79" s="1">
        <v>1</v>
      </c>
      <c r="BU79">
        <v>1</v>
      </c>
      <c r="BV79" s="1">
        <v>1</v>
      </c>
      <c r="BW79" t="s">
        <v>5</v>
      </c>
      <c r="BX79" s="17">
        <v>1</v>
      </c>
    </row>
    <row r="80" spans="1:76" x14ac:dyDescent="0.25">
      <c r="A80">
        <v>78</v>
      </c>
      <c r="B80">
        <v>2008</v>
      </c>
      <c r="C80">
        <v>5</v>
      </c>
      <c r="D80">
        <v>5</v>
      </c>
      <c r="E80">
        <v>2</v>
      </c>
      <c r="F80">
        <v>4</v>
      </c>
      <c r="G80">
        <v>2</v>
      </c>
      <c r="H80">
        <v>2</v>
      </c>
      <c r="I80">
        <v>2</v>
      </c>
      <c r="J80">
        <v>2.5</v>
      </c>
      <c r="K80" s="43" t="s">
        <v>5</v>
      </c>
      <c r="L80">
        <v>1</v>
      </c>
      <c r="M80">
        <v>7</v>
      </c>
      <c r="N80" s="44">
        <v>67</v>
      </c>
      <c r="O80">
        <v>2</v>
      </c>
      <c r="P80" t="s">
        <v>178</v>
      </c>
      <c r="Q80" s="44">
        <v>462</v>
      </c>
      <c r="R80">
        <v>577.5</v>
      </c>
      <c r="S80" s="45">
        <v>5</v>
      </c>
      <c r="T80">
        <v>3</v>
      </c>
      <c r="U80" s="1">
        <v>1</v>
      </c>
      <c r="V80">
        <v>3</v>
      </c>
      <c r="W80">
        <v>4</v>
      </c>
      <c r="X80" s="1">
        <v>6</v>
      </c>
      <c r="Y80">
        <v>1</v>
      </c>
      <c r="Z80">
        <v>4</v>
      </c>
      <c r="AA80" s="45">
        <v>3</v>
      </c>
      <c r="AB80">
        <v>0</v>
      </c>
      <c r="AC80">
        <v>3</v>
      </c>
      <c r="AD80">
        <v>1.75</v>
      </c>
      <c r="AE80" s="1">
        <v>3</v>
      </c>
      <c r="AF80" s="7">
        <v>1.8888888888888888</v>
      </c>
      <c r="AG80" s="7">
        <v>1.7142857142857144</v>
      </c>
      <c r="AH80" s="7">
        <v>4.1111111111111107</v>
      </c>
      <c r="AI80" s="44">
        <v>2</v>
      </c>
      <c r="AJ80">
        <v>3</v>
      </c>
      <c r="AK80">
        <v>0</v>
      </c>
      <c r="AL80" s="1">
        <v>2</v>
      </c>
      <c r="AM80" s="1">
        <v>1</v>
      </c>
      <c r="AN80" s="1">
        <v>1</v>
      </c>
      <c r="AO80">
        <v>2</v>
      </c>
      <c r="AP80">
        <v>1</v>
      </c>
      <c r="AQ80">
        <v>3</v>
      </c>
      <c r="AR80">
        <v>2</v>
      </c>
      <c r="AS80">
        <v>1</v>
      </c>
      <c r="AT80">
        <v>7</v>
      </c>
      <c r="AU80">
        <v>1</v>
      </c>
      <c r="AV80">
        <v>0</v>
      </c>
      <c r="AW80">
        <v>2</v>
      </c>
      <c r="AX80">
        <v>1</v>
      </c>
      <c r="AY80" s="44">
        <v>2</v>
      </c>
      <c r="AZ80" s="1">
        <v>1</v>
      </c>
      <c r="BA80">
        <v>4</v>
      </c>
      <c r="BB80">
        <v>1</v>
      </c>
      <c r="BC80">
        <v>1</v>
      </c>
      <c r="BD80">
        <v>11</v>
      </c>
      <c r="BE80">
        <v>3</v>
      </c>
      <c r="BF80" s="1">
        <v>1</v>
      </c>
      <c r="BG80">
        <v>0</v>
      </c>
      <c r="BH80">
        <v>3</v>
      </c>
      <c r="BI80" t="s">
        <v>178</v>
      </c>
      <c r="BJ80">
        <v>5</v>
      </c>
      <c r="BK80" s="1">
        <v>3</v>
      </c>
      <c r="BL80">
        <v>3</v>
      </c>
      <c r="BM80" t="s">
        <v>178</v>
      </c>
      <c r="BN80" s="15">
        <v>4.1111111111111107</v>
      </c>
      <c r="BO80" s="44">
        <v>1</v>
      </c>
      <c r="BP80">
        <v>1</v>
      </c>
      <c r="BQ80">
        <v>1</v>
      </c>
      <c r="BR80">
        <v>1</v>
      </c>
      <c r="BS80">
        <v>3</v>
      </c>
      <c r="BT80" s="1">
        <v>1</v>
      </c>
      <c r="BU80">
        <v>2</v>
      </c>
      <c r="BV80" s="1">
        <v>3</v>
      </c>
      <c r="BW80">
        <v>4</v>
      </c>
      <c r="BX80" s="17">
        <v>1</v>
      </c>
    </row>
    <row r="81" spans="1:76" x14ac:dyDescent="0.25">
      <c r="A81">
        <v>79</v>
      </c>
      <c r="B81">
        <v>2015</v>
      </c>
      <c r="C81">
        <v>2</v>
      </c>
      <c r="D81">
        <v>5</v>
      </c>
      <c r="E81">
        <v>3</v>
      </c>
      <c r="F81">
        <v>3</v>
      </c>
      <c r="G81">
        <v>3</v>
      </c>
      <c r="H81">
        <v>16</v>
      </c>
      <c r="I81">
        <v>3</v>
      </c>
      <c r="J81">
        <v>5</v>
      </c>
      <c r="K81" s="43">
        <v>0</v>
      </c>
      <c r="L81">
        <v>1</v>
      </c>
      <c r="M81">
        <v>7</v>
      </c>
      <c r="N81" s="44">
        <v>29</v>
      </c>
      <c r="O81">
        <v>2</v>
      </c>
      <c r="P81" t="s">
        <v>178</v>
      </c>
      <c r="Q81" s="44">
        <v>2640</v>
      </c>
      <c r="R81">
        <v>4400</v>
      </c>
      <c r="S81" s="45">
        <v>7</v>
      </c>
      <c r="T81">
        <v>4</v>
      </c>
      <c r="U81" s="1">
        <v>2</v>
      </c>
      <c r="V81">
        <v>2</v>
      </c>
      <c r="W81">
        <v>2</v>
      </c>
      <c r="X81" s="1">
        <v>6</v>
      </c>
      <c r="Y81">
        <v>2</v>
      </c>
      <c r="Z81">
        <v>4</v>
      </c>
      <c r="AA81" s="45">
        <v>1</v>
      </c>
      <c r="AB81">
        <v>1</v>
      </c>
      <c r="AC81">
        <v>4</v>
      </c>
      <c r="AD81">
        <v>2.25</v>
      </c>
      <c r="AE81" s="1">
        <v>1</v>
      </c>
      <c r="AF81" s="7">
        <v>1.8888888888888888</v>
      </c>
      <c r="AG81" s="7">
        <v>4.3333333333333339</v>
      </c>
      <c r="AH81" s="7">
        <v>1.8888888888888888</v>
      </c>
      <c r="AI81" s="44">
        <v>1</v>
      </c>
      <c r="AJ81">
        <v>3</v>
      </c>
      <c r="AK81">
        <v>1</v>
      </c>
      <c r="AL81" s="1">
        <v>4</v>
      </c>
      <c r="AM81" s="1">
        <v>1</v>
      </c>
      <c r="AN81" s="1">
        <v>1</v>
      </c>
      <c r="AO81">
        <v>2</v>
      </c>
      <c r="AP81">
        <v>2</v>
      </c>
      <c r="AQ81">
        <v>2</v>
      </c>
      <c r="AR81">
        <v>5</v>
      </c>
      <c r="AS81">
        <v>5</v>
      </c>
      <c r="AT81">
        <v>8</v>
      </c>
      <c r="AU81">
        <v>1</v>
      </c>
      <c r="AV81">
        <v>0</v>
      </c>
      <c r="AW81">
        <v>4</v>
      </c>
      <c r="AX81">
        <v>2</v>
      </c>
      <c r="AY81" s="44">
        <v>3</v>
      </c>
      <c r="AZ81" s="1">
        <v>1</v>
      </c>
      <c r="BA81">
        <v>7</v>
      </c>
      <c r="BB81">
        <v>3</v>
      </c>
      <c r="BC81">
        <v>2</v>
      </c>
      <c r="BD81">
        <v>16</v>
      </c>
      <c r="BE81">
        <v>1</v>
      </c>
      <c r="BF81" s="1">
        <v>2</v>
      </c>
      <c r="BG81">
        <v>0</v>
      </c>
      <c r="BH81">
        <v>3</v>
      </c>
      <c r="BI81" t="s">
        <v>178</v>
      </c>
      <c r="BJ81">
        <v>5</v>
      </c>
      <c r="BK81" s="1">
        <v>3</v>
      </c>
      <c r="BL81">
        <v>3</v>
      </c>
      <c r="BM81" t="s">
        <v>178</v>
      </c>
      <c r="BN81" s="15">
        <v>2.333333333333333</v>
      </c>
      <c r="BO81" s="44">
        <v>3</v>
      </c>
      <c r="BP81">
        <v>2</v>
      </c>
      <c r="BQ81">
        <v>2</v>
      </c>
      <c r="BR81">
        <v>3</v>
      </c>
      <c r="BS81">
        <v>3</v>
      </c>
      <c r="BT81" s="1">
        <v>2</v>
      </c>
      <c r="BU81">
        <v>4</v>
      </c>
      <c r="BV81" s="1">
        <v>3</v>
      </c>
      <c r="BW81">
        <v>2</v>
      </c>
      <c r="BX81" s="17">
        <v>1</v>
      </c>
    </row>
    <row r="82" spans="1:76" x14ac:dyDescent="0.25">
      <c r="A82">
        <v>80</v>
      </c>
      <c r="B82">
        <v>2014</v>
      </c>
      <c r="C82">
        <v>2</v>
      </c>
      <c r="D82">
        <v>5</v>
      </c>
      <c r="E82">
        <v>2</v>
      </c>
      <c r="F82">
        <v>3</v>
      </c>
      <c r="G82">
        <v>3</v>
      </c>
      <c r="H82">
        <v>14</v>
      </c>
      <c r="I82">
        <v>6</v>
      </c>
      <c r="J82">
        <v>12</v>
      </c>
      <c r="K82" s="43">
        <v>0</v>
      </c>
      <c r="L82">
        <v>1</v>
      </c>
      <c r="M82">
        <v>7</v>
      </c>
      <c r="N82" s="44">
        <v>103</v>
      </c>
      <c r="O82">
        <v>2</v>
      </c>
      <c r="P82" t="s">
        <v>178</v>
      </c>
      <c r="Q82" s="44">
        <v>4224</v>
      </c>
      <c r="R82">
        <v>8448</v>
      </c>
      <c r="S82" s="45">
        <v>4</v>
      </c>
      <c r="T82">
        <v>4</v>
      </c>
      <c r="U82" s="1">
        <v>2</v>
      </c>
      <c r="V82">
        <v>2</v>
      </c>
      <c r="W82">
        <v>1</v>
      </c>
      <c r="X82" s="1">
        <v>6</v>
      </c>
      <c r="Y82">
        <v>2</v>
      </c>
      <c r="Z82">
        <v>8</v>
      </c>
      <c r="AA82" s="45">
        <v>1</v>
      </c>
      <c r="AB82">
        <v>1</v>
      </c>
      <c r="AC82">
        <v>3</v>
      </c>
      <c r="AD82">
        <v>1.75</v>
      </c>
      <c r="AE82" s="1">
        <v>1</v>
      </c>
      <c r="AF82" s="7">
        <v>1.8888888888888888</v>
      </c>
      <c r="AG82" s="7">
        <v>3.8571428571428572</v>
      </c>
      <c r="AH82" s="7">
        <v>4.5555555555555554</v>
      </c>
      <c r="AI82" s="44">
        <v>2</v>
      </c>
      <c r="AJ82">
        <v>1</v>
      </c>
      <c r="AK82">
        <v>1</v>
      </c>
      <c r="AL82" s="1">
        <v>4</v>
      </c>
      <c r="AM82" s="1">
        <v>1</v>
      </c>
      <c r="AN82" s="1">
        <v>2</v>
      </c>
      <c r="AO82">
        <v>3</v>
      </c>
      <c r="AP82">
        <v>2</v>
      </c>
      <c r="AQ82">
        <v>3</v>
      </c>
      <c r="AR82">
        <v>5</v>
      </c>
      <c r="AS82">
        <v>3</v>
      </c>
      <c r="AT82">
        <v>8</v>
      </c>
      <c r="AU82">
        <v>1</v>
      </c>
      <c r="AV82">
        <v>20</v>
      </c>
      <c r="AW82">
        <v>4</v>
      </c>
      <c r="AX82">
        <v>2</v>
      </c>
      <c r="AY82" s="44">
        <v>2</v>
      </c>
      <c r="AZ82" s="1">
        <v>1</v>
      </c>
      <c r="BA82">
        <v>6</v>
      </c>
      <c r="BB82">
        <v>3</v>
      </c>
      <c r="BC82">
        <v>1</v>
      </c>
      <c r="BD82">
        <v>3</v>
      </c>
      <c r="BE82">
        <v>3</v>
      </c>
      <c r="BF82" s="1">
        <v>1</v>
      </c>
      <c r="BG82">
        <v>0</v>
      </c>
      <c r="BH82">
        <v>3</v>
      </c>
      <c r="BI82" t="s">
        <v>178</v>
      </c>
      <c r="BJ82">
        <v>1</v>
      </c>
      <c r="BK82" s="1">
        <v>3</v>
      </c>
      <c r="BL82">
        <v>3</v>
      </c>
      <c r="BM82" t="s">
        <v>178</v>
      </c>
      <c r="BN82" s="15">
        <v>2.333333333333333</v>
      </c>
      <c r="BO82" s="44">
        <v>3</v>
      </c>
      <c r="BP82">
        <v>2</v>
      </c>
      <c r="BQ82">
        <v>2</v>
      </c>
      <c r="BR82">
        <v>2</v>
      </c>
      <c r="BS82">
        <v>4</v>
      </c>
      <c r="BT82" s="1">
        <v>4</v>
      </c>
      <c r="BU82">
        <v>4</v>
      </c>
      <c r="BV82" s="1">
        <v>2</v>
      </c>
      <c r="BW82">
        <v>1</v>
      </c>
      <c r="BX82" s="17">
        <v>1</v>
      </c>
    </row>
    <row r="83" spans="1:76" x14ac:dyDescent="0.25">
      <c r="A83">
        <v>81</v>
      </c>
      <c r="B83">
        <v>2013</v>
      </c>
      <c r="C83">
        <v>44</v>
      </c>
      <c r="D83">
        <v>7</v>
      </c>
      <c r="E83">
        <v>1</v>
      </c>
      <c r="F83">
        <v>17</v>
      </c>
      <c r="G83">
        <v>12</v>
      </c>
      <c r="H83">
        <v>1</v>
      </c>
      <c r="I83">
        <v>4</v>
      </c>
      <c r="J83">
        <v>5</v>
      </c>
      <c r="K83" s="43">
        <v>0</v>
      </c>
      <c r="L83">
        <v>1</v>
      </c>
      <c r="M83">
        <v>6</v>
      </c>
      <c r="N83" s="44">
        <v>470</v>
      </c>
      <c r="O83">
        <v>2</v>
      </c>
      <c r="P83" t="s">
        <v>178</v>
      </c>
      <c r="Q83" s="44">
        <v>1408</v>
      </c>
      <c r="R83">
        <v>1760</v>
      </c>
      <c r="S83" s="45">
        <v>4</v>
      </c>
      <c r="T83">
        <v>4</v>
      </c>
      <c r="U83" s="1">
        <v>1</v>
      </c>
      <c r="V83">
        <v>1</v>
      </c>
      <c r="W83">
        <v>1</v>
      </c>
      <c r="X83" s="1">
        <v>4</v>
      </c>
      <c r="Y83">
        <v>3</v>
      </c>
      <c r="Z83">
        <v>3</v>
      </c>
      <c r="AA83" s="45">
        <v>1</v>
      </c>
      <c r="AB83">
        <v>1</v>
      </c>
      <c r="AC83">
        <v>2</v>
      </c>
      <c r="AD83">
        <v>1.75</v>
      </c>
      <c r="AE83" s="1">
        <v>1</v>
      </c>
      <c r="AF83" s="7">
        <v>1.8888888888888888</v>
      </c>
      <c r="AG83" s="7">
        <v>1.4761904761904763</v>
      </c>
      <c r="AH83" s="7">
        <v>3.6666666666666665</v>
      </c>
      <c r="AI83" s="44">
        <v>2</v>
      </c>
      <c r="AJ83">
        <v>3</v>
      </c>
      <c r="AK83">
        <v>1</v>
      </c>
      <c r="AL83" s="1">
        <v>1</v>
      </c>
      <c r="AM83" s="1">
        <v>1</v>
      </c>
      <c r="AN83" s="1">
        <v>1</v>
      </c>
      <c r="AO83">
        <v>1</v>
      </c>
      <c r="AP83">
        <v>3</v>
      </c>
      <c r="AQ83">
        <v>3</v>
      </c>
      <c r="AR83">
        <v>2</v>
      </c>
      <c r="AS83">
        <v>2</v>
      </c>
      <c r="AT83">
        <v>8</v>
      </c>
      <c r="AU83">
        <v>5</v>
      </c>
      <c r="AV83">
        <v>0</v>
      </c>
      <c r="AW83">
        <v>2</v>
      </c>
      <c r="AX83">
        <v>4</v>
      </c>
      <c r="AY83" s="44">
        <v>1</v>
      </c>
      <c r="AZ83" s="1">
        <v>1</v>
      </c>
      <c r="BA83">
        <v>6</v>
      </c>
      <c r="BB83">
        <v>3</v>
      </c>
      <c r="BC83">
        <v>1</v>
      </c>
      <c r="BD83">
        <v>1</v>
      </c>
      <c r="BE83">
        <v>1</v>
      </c>
      <c r="BF83" s="1">
        <v>1</v>
      </c>
      <c r="BG83">
        <v>0</v>
      </c>
      <c r="BH83">
        <v>3</v>
      </c>
      <c r="BI83" t="s">
        <v>178</v>
      </c>
      <c r="BJ83">
        <v>4</v>
      </c>
      <c r="BK83" s="1">
        <v>3</v>
      </c>
      <c r="BL83">
        <v>3</v>
      </c>
      <c r="BM83" t="s">
        <v>178</v>
      </c>
      <c r="BN83" s="15">
        <v>1</v>
      </c>
      <c r="BO83" s="44">
        <v>1</v>
      </c>
      <c r="BP83">
        <v>4</v>
      </c>
      <c r="BQ83">
        <v>3</v>
      </c>
      <c r="BR83">
        <v>4</v>
      </c>
      <c r="BS83">
        <v>2</v>
      </c>
      <c r="BT83" s="1">
        <v>4</v>
      </c>
      <c r="BU83">
        <v>2</v>
      </c>
      <c r="BV83" s="1">
        <v>5</v>
      </c>
      <c r="BW83">
        <v>2</v>
      </c>
      <c r="BX83" s="17">
        <v>2</v>
      </c>
    </row>
    <row r="84" spans="1:76" x14ac:dyDescent="0.25">
      <c r="A84">
        <v>82</v>
      </c>
      <c r="B84">
        <v>2010</v>
      </c>
      <c r="C84">
        <v>44</v>
      </c>
      <c r="D84">
        <v>7</v>
      </c>
      <c r="E84">
        <v>1</v>
      </c>
      <c r="F84">
        <v>17</v>
      </c>
      <c r="G84">
        <v>12</v>
      </c>
      <c r="H84">
        <v>14</v>
      </c>
      <c r="I84">
        <v>4</v>
      </c>
      <c r="J84">
        <v>4</v>
      </c>
      <c r="K84" s="43">
        <v>0</v>
      </c>
      <c r="L84">
        <v>1</v>
      </c>
      <c r="M84">
        <v>6</v>
      </c>
      <c r="N84" s="44">
        <v>350</v>
      </c>
      <c r="O84">
        <v>2</v>
      </c>
      <c r="P84" t="s">
        <v>178</v>
      </c>
      <c r="Q84" s="44">
        <v>2816</v>
      </c>
      <c r="R84">
        <v>2816</v>
      </c>
      <c r="S84" s="45">
        <v>4</v>
      </c>
      <c r="T84">
        <v>3</v>
      </c>
      <c r="U84" s="1">
        <v>1</v>
      </c>
      <c r="V84">
        <v>1</v>
      </c>
      <c r="W84">
        <v>1</v>
      </c>
      <c r="X84" s="1">
        <v>8</v>
      </c>
      <c r="Y84">
        <v>3</v>
      </c>
      <c r="Z84">
        <v>6</v>
      </c>
      <c r="AA84" s="45">
        <v>1</v>
      </c>
      <c r="AB84">
        <v>1</v>
      </c>
      <c r="AC84">
        <v>4</v>
      </c>
      <c r="AD84">
        <v>2.25</v>
      </c>
      <c r="AE84" s="1">
        <v>2</v>
      </c>
      <c r="AF84" s="7">
        <v>1.8888888888888888</v>
      </c>
      <c r="AG84" s="7">
        <v>1</v>
      </c>
      <c r="AH84" s="7">
        <v>3.2222222222222223</v>
      </c>
      <c r="AI84" s="44">
        <v>2</v>
      </c>
      <c r="AJ84">
        <v>1</v>
      </c>
      <c r="AK84">
        <v>0</v>
      </c>
      <c r="AL84" s="1">
        <v>1</v>
      </c>
      <c r="AM84" s="1">
        <v>5</v>
      </c>
      <c r="AN84" s="1">
        <v>3</v>
      </c>
      <c r="AO84">
        <v>2</v>
      </c>
      <c r="AP84">
        <v>2</v>
      </c>
      <c r="AQ84">
        <v>3</v>
      </c>
      <c r="AR84">
        <v>4</v>
      </c>
      <c r="AS84">
        <v>4</v>
      </c>
      <c r="AT84">
        <v>8</v>
      </c>
      <c r="AU84">
        <v>1</v>
      </c>
      <c r="AV84">
        <v>0</v>
      </c>
      <c r="AW84">
        <v>2</v>
      </c>
      <c r="AX84">
        <v>3</v>
      </c>
      <c r="AY84" s="44">
        <v>2</v>
      </c>
      <c r="AZ84" s="1">
        <v>1</v>
      </c>
      <c r="BA84">
        <v>7</v>
      </c>
      <c r="BB84">
        <v>1</v>
      </c>
      <c r="BC84">
        <v>1</v>
      </c>
      <c r="BD84">
        <v>1</v>
      </c>
      <c r="BE84">
        <v>1</v>
      </c>
      <c r="BF84" s="1">
        <v>1</v>
      </c>
      <c r="BG84">
        <v>0</v>
      </c>
      <c r="BH84">
        <v>3</v>
      </c>
      <c r="BI84" t="s">
        <v>178</v>
      </c>
      <c r="BJ84">
        <v>5</v>
      </c>
      <c r="BK84" s="1">
        <v>3</v>
      </c>
      <c r="BL84">
        <v>3</v>
      </c>
      <c r="BM84" t="s">
        <v>178</v>
      </c>
      <c r="BN84" s="15">
        <v>1</v>
      </c>
      <c r="BO84" s="44">
        <v>1</v>
      </c>
      <c r="BP84">
        <v>4</v>
      </c>
      <c r="BQ84">
        <v>2</v>
      </c>
      <c r="BR84">
        <v>1</v>
      </c>
      <c r="BS84">
        <v>1</v>
      </c>
      <c r="BT84" s="1">
        <v>3</v>
      </c>
      <c r="BU84">
        <v>2</v>
      </c>
      <c r="BV84" s="1">
        <v>4</v>
      </c>
      <c r="BW84">
        <v>2</v>
      </c>
      <c r="BX84" s="17">
        <v>2</v>
      </c>
    </row>
    <row r="85" spans="1:76" x14ac:dyDescent="0.25">
      <c r="A85">
        <v>83</v>
      </c>
      <c r="B85">
        <v>2009</v>
      </c>
      <c r="C85">
        <v>23</v>
      </c>
      <c r="D85">
        <v>1</v>
      </c>
      <c r="E85">
        <v>2</v>
      </c>
      <c r="F85">
        <v>16</v>
      </c>
      <c r="G85">
        <v>2</v>
      </c>
      <c r="H85">
        <v>1</v>
      </c>
      <c r="I85">
        <v>4</v>
      </c>
      <c r="J85">
        <v>12</v>
      </c>
      <c r="K85" s="43">
        <v>0</v>
      </c>
      <c r="L85">
        <v>1</v>
      </c>
      <c r="M85">
        <v>6</v>
      </c>
      <c r="N85" s="44">
        <v>18</v>
      </c>
      <c r="O85">
        <v>2</v>
      </c>
      <c r="P85" t="s">
        <v>178</v>
      </c>
      <c r="Q85" s="44">
        <v>1584</v>
      </c>
      <c r="R85">
        <v>4752</v>
      </c>
      <c r="S85" s="45">
        <v>4</v>
      </c>
      <c r="T85">
        <v>3</v>
      </c>
      <c r="U85" s="1">
        <v>3</v>
      </c>
      <c r="V85">
        <v>1</v>
      </c>
      <c r="W85">
        <v>4</v>
      </c>
      <c r="X85" s="1">
        <v>7</v>
      </c>
      <c r="Y85">
        <v>2</v>
      </c>
      <c r="Z85">
        <v>5</v>
      </c>
      <c r="AA85" s="45">
        <v>4</v>
      </c>
      <c r="AB85">
        <v>1</v>
      </c>
      <c r="AC85">
        <v>7</v>
      </c>
      <c r="AD85">
        <v>3.5</v>
      </c>
      <c r="AE85" s="1">
        <v>1</v>
      </c>
      <c r="AF85" s="7">
        <v>4.5555555555555554</v>
      </c>
      <c r="AG85" s="7">
        <v>1</v>
      </c>
      <c r="AH85" s="7">
        <v>1.8888888888888888</v>
      </c>
      <c r="AI85" s="44">
        <v>1</v>
      </c>
      <c r="AJ85">
        <v>3</v>
      </c>
      <c r="AK85">
        <v>1</v>
      </c>
      <c r="AL85" s="1">
        <v>4</v>
      </c>
      <c r="AM85" s="1">
        <v>4</v>
      </c>
      <c r="AN85" s="1">
        <v>1</v>
      </c>
      <c r="AO85">
        <v>1</v>
      </c>
      <c r="AP85">
        <v>1</v>
      </c>
      <c r="AQ85">
        <v>3</v>
      </c>
      <c r="AR85">
        <v>4</v>
      </c>
      <c r="AS85">
        <v>2</v>
      </c>
      <c r="AT85">
        <v>6</v>
      </c>
      <c r="AU85">
        <v>1</v>
      </c>
      <c r="AV85">
        <v>50</v>
      </c>
      <c r="AW85">
        <v>1</v>
      </c>
      <c r="AX85">
        <v>5</v>
      </c>
      <c r="AY85" s="44">
        <v>1</v>
      </c>
      <c r="AZ85" s="1">
        <v>1</v>
      </c>
      <c r="BA85">
        <v>7</v>
      </c>
      <c r="BB85">
        <v>7</v>
      </c>
      <c r="BC85">
        <v>2</v>
      </c>
      <c r="BD85">
        <v>17</v>
      </c>
      <c r="BE85">
        <v>2</v>
      </c>
      <c r="BF85" s="1">
        <v>1</v>
      </c>
      <c r="BG85">
        <v>0</v>
      </c>
      <c r="BH85">
        <v>3</v>
      </c>
      <c r="BI85" t="s">
        <v>178</v>
      </c>
      <c r="BJ85">
        <v>4</v>
      </c>
      <c r="BK85" s="1">
        <v>2</v>
      </c>
      <c r="BL85">
        <v>3</v>
      </c>
      <c r="BM85" t="s">
        <v>178</v>
      </c>
      <c r="BN85" s="15">
        <v>1</v>
      </c>
      <c r="BO85" s="44">
        <v>1</v>
      </c>
      <c r="BP85">
        <v>4</v>
      </c>
      <c r="BQ85">
        <v>4</v>
      </c>
      <c r="BR85">
        <v>1</v>
      </c>
      <c r="BS85">
        <v>4</v>
      </c>
      <c r="BT85" s="1">
        <v>1</v>
      </c>
      <c r="BU85">
        <v>2</v>
      </c>
      <c r="BV85" s="1">
        <v>2</v>
      </c>
      <c r="BW85">
        <v>1</v>
      </c>
      <c r="BX85" s="17">
        <v>2</v>
      </c>
    </row>
    <row r="86" spans="1:76" x14ac:dyDescent="0.25">
      <c r="A86">
        <v>84</v>
      </c>
      <c r="B86">
        <v>2018</v>
      </c>
      <c r="C86">
        <v>23</v>
      </c>
      <c r="D86">
        <v>1</v>
      </c>
      <c r="E86">
        <v>2</v>
      </c>
      <c r="F86">
        <v>16</v>
      </c>
      <c r="G86">
        <v>2</v>
      </c>
      <c r="H86">
        <v>1</v>
      </c>
      <c r="I86">
        <v>4</v>
      </c>
      <c r="J86">
        <v>6</v>
      </c>
      <c r="K86" s="43">
        <v>0.5</v>
      </c>
      <c r="L86">
        <v>1</v>
      </c>
      <c r="M86">
        <v>6</v>
      </c>
      <c r="N86" s="44">
        <v>90</v>
      </c>
      <c r="O86">
        <v>2</v>
      </c>
      <c r="P86" t="s">
        <v>178</v>
      </c>
      <c r="Q86" s="44">
        <v>1760</v>
      </c>
      <c r="R86">
        <v>2640</v>
      </c>
      <c r="S86" s="45">
        <v>4</v>
      </c>
      <c r="T86">
        <v>4</v>
      </c>
      <c r="U86" s="1">
        <v>3</v>
      </c>
      <c r="V86">
        <v>2</v>
      </c>
      <c r="W86">
        <v>2</v>
      </c>
      <c r="X86" s="1">
        <v>7</v>
      </c>
      <c r="Y86">
        <v>3</v>
      </c>
      <c r="Z86">
        <v>2</v>
      </c>
      <c r="AA86" s="45">
        <v>5</v>
      </c>
      <c r="AB86">
        <v>1</v>
      </c>
      <c r="AC86">
        <v>5</v>
      </c>
      <c r="AD86">
        <v>2.25</v>
      </c>
      <c r="AE86" s="1">
        <v>2</v>
      </c>
      <c r="AF86" s="7">
        <v>1.8888888888888888</v>
      </c>
      <c r="AG86" s="7">
        <v>3.5396825396825395</v>
      </c>
      <c r="AH86" s="7">
        <v>3.2222222222222223</v>
      </c>
      <c r="AI86" s="44">
        <v>3</v>
      </c>
      <c r="AJ86">
        <v>1</v>
      </c>
      <c r="AK86">
        <v>1</v>
      </c>
      <c r="AL86" s="1">
        <v>1</v>
      </c>
      <c r="AM86" s="1">
        <v>3</v>
      </c>
      <c r="AN86" s="1">
        <v>3</v>
      </c>
      <c r="AO86">
        <v>2</v>
      </c>
      <c r="AP86">
        <v>2</v>
      </c>
      <c r="AQ86">
        <v>3</v>
      </c>
      <c r="AR86">
        <v>3</v>
      </c>
      <c r="AS86">
        <v>2</v>
      </c>
      <c r="AT86">
        <v>8</v>
      </c>
      <c r="AU86">
        <v>1</v>
      </c>
      <c r="AV86">
        <v>66.666666666666657</v>
      </c>
      <c r="AW86">
        <v>3</v>
      </c>
      <c r="AX86">
        <v>4</v>
      </c>
      <c r="AY86" s="44">
        <v>3</v>
      </c>
      <c r="AZ86" s="1">
        <v>1</v>
      </c>
      <c r="BA86">
        <v>7</v>
      </c>
      <c r="BB86">
        <v>1</v>
      </c>
      <c r="BC86">
        <v>1</v>
      </c>
      <c r="BD86">
        <v>1</v>
      </c>
      <c r="BE86">
        <v>2</v>
      </c>
      <c r="BF86" s="1">
        <v>1</v>
      </c>
      <c r="BG86">
        <v>1</v>
      </c>
      <c r="BH86">
        <v>3</v>
      </c>
      <c r="BI86" t="s">
        <v>178</v>
      </c>
      <c r="BJ86">
        <v>4</v>
      </c>
      <c r="BK86" s="1">
        <v>3</v>
      </c>
      <c r="BL86">
        <v>3</v>
      </c>
      <c r="BM86" t="s">
        <v>178</v>
      </c>
      <c r="BN86" s="15">
        <v>1.4444444444444444</v>
      </c>
      <c r="BO86" s="44">
        <v>1</v>
      </c>
      <c r="BP86">
        <v>2</v>
      </c>
      <c r="BQ86">
        <v>3</v>
      </c>
      <c r="BR86">
        <v>4</v>
      </c>
      <c r="BS86">
        <v>3</v>
      </c>
      <c r="BT86" s="1">
        <v>2</v>
      </c>
      <c r="BU86">
        <v>2</v>
      </c>
      <c r="BV86" s="1">
        <v>3</v>
      </c>
      <c r="BW86">
        <v>2</v>
      </c>
      <c r="BX86" s="17">
        <v>1</v>
      </c>
    </row>
    <row r="87" spans="1:76" x14ac:dyDescent="0.25">
      <c r="A87">
        <v>85</v>
      </c>
      <c r="B87">
        <v>2004</v>
      </c>
      <c r="C87">
        <v>45</v>
      </c>
      <c r="D87">
        <v>7</v>
      </c>
      <c r="E87">
        <v>1</v>
      </c>
      <c r="F87">
        <v>17</v>
      </c>
      <c r="G87">
        <v>12</v>
      </c>
      <c r="H87">
        <v>10</v>
      </c>
      <c r="I87">
        <v>4</v>
      </c>
      <c r="J87">
        <v>5</v>
      </c>
      <c r="K87" s="43">
        <v>-0.14285714285714285</v>
      </c>
      <c r="L87">
        <v>2</v>
      </c>
      <c r="M87">
        <v>5</v>
      </c>
      <c r="N87" s="44">
        <v>165</v>
      </c>
      <c r="O87">
        <v>2</v>
      </c>
      <c r="P87" t="s">
        <v>178</v>
      </c>
      <c r="Q87" s="44">
        <v>2112</v>
      </c>
      <c r="R87">
        <v>2640</v>
      </c>
      <c r="S87" s="45">
        <v>4</v>
      </c>
      <c r="T87">
        <v>4</v>
      </c>
      <c r="U87" s="1">
        <v>3</v>
      </c>
      <c r="V87">
        <v>3</v>
      </c>
      <c r="W87">
        <v>2</v>
      </c>
      <c r="X87" s="1">
        <v>7</v>
      </c>
      <c r="Y87">
        <v>3</v>
      </c>
      <c r="Z87">
        <v>6</v>
      </c>
      <c r="AA87" s="45">
        <v>4</v>
      </c>
      <c r="AB87">
        <v>1</v>
      </c>
      <c r="AC87">
        <v>6</v>
      </c>
      <c r="AD87">
        <v>3</v>
      </c>
      <c r="AE87" s="1">
        <v>2</v>
      </c>
      <c r="AF87" s="7">
        <v>4.5555555555555554</v>
      </c>
      <c r="AG87" s="7">
        <v>3.9365079365079363</v>
      </c>
      <c r="AH87" s="7">
        <v>4.5555555555555554</v>
      </c>
      <c r="AI87" s="44">
        <v>3</v>
      </c>
      <c r="AJ87">
        <v>2</v>
      </c>
      <c r="AK87">
        <v>1</v>
      </c>
      <c r="AL87" s="1">
        <v>1</v>
      </c>
      <c r="AM87" s="1">
        <v>1</v>
      </c>
      <c r="AN87" s="1">
        <v>1</v>
      </c>
      <c r="AO87">
        <v>2</v>
      </c>
      <c r="AP87">
        <v>2</v>
      </c>
      <c r="AQ87">
        <v>3</v>
      </c>
      <c r="AR87">
        <v>8</v>
      </c>
      <c r="AS87">
        <v>0</v>
      </c>
      <c r="AT87">
        <v>6</v>
      </c>
      <c r="AU87">
        <v>5</v>
      </c>
      <c r="AV87">
        <v>12.5</v>
      </c>
      <c r="AW87">
        <v>3</v>
      </c>
      <c r="AX87">
        <v>2</v>
      </c>
      <c r="AY87" s="44">
        <v>4</v>
      </c>
      <c r="AZ87" s="1">
        <v>1</v>
      </c>
      <c r="BA87">
        <v>8</v>
      </c>
      <c r="BB87">
        <v>3</v>
      </c>
      <c r="BC87">
        <v>1</v>
      </c>
      <c r="BD87">
        <v>7</v>
      </c>
      <c r="BE87">
        <v>2</v>
      </c>
      <c r="BF87" s="1">
        <v>1</v>
      </c>
      <c r="BG87">
        <v>1</v>
      </c>
      <c r="BH87">
        <v>3</v>
      </c>
      <c r="BI87" t="s">
        <v>178</v>
      </c>
      <c r="BJ87">
        <v>5</v>
      </c>
      <c r="BK87" s="1">
        <v>3</v>
      </c>
      <c r="BL87">
        <v>3</v>
      </c>
      <c r="BM87" t="s">
        <v>178</v>
      </c>
      <c r="BN87" s="15">
        <v>2.333333333333333</v>
      </c>
      <c r="BO87" s="44">
        <v>4</v>
      </c>
      <c r="BP87">
        <v>1</v>
      </c>
      <c r="BQ87">
        <v>2</v>
      </c>
      <c r="BR87">
        <v>1</v>
      </c>
      <c r="BS87">
        <v>1</v>
      </c>
      <c r="BT87" s="1">
        <v>1</v>
      </c>
      <c r="BU87">
        <v>1</v>
      </c>
      <c r="BV87" s="1">
        <v>2</v>
      </c>
      <c r="BW87">
        <v>2</v>
      </c>
      <c r="BX87" s="17">
        <v>1</v>
      </c>
    </row>
    <row r="88" spans="1:76" x14ac:dyDescent="0.25">
      <c r="A88">
        <v>86</v>
      </c>
      <c r="B88">
        <v>2002</v>
      </c>
      <c r="C88">
        <v>45</v>
      </c>
      <c r="D88">
        <v>7</v>
      </c>
      <c r="E88">
        <v>2</v>
      </c>
      <c r="F88">
        <v>17</v>
      </c>
      <c r="G88">
        <v>12</v>
      </c>
      <c r="H88">
        <v>2</v>
      </c>
      <c r="I88">
        <v>7</v>
      </c>
      <c r="J88">
        <v>10</v>
      </c>
      <c r="K88" s="43">
        <v>0</v>
      </c>
      <c r="L88">
        <v>2</v>
      </c>
      <c r="M88">
        <v>5</v>
      </c>
      <c r="N88" s="44">
        <v>210</v>
      </c>
      <c r="O88">
        <v>2</v>
      </c>
      <c r="P88" t="s">
        <v>178</v>
      </c>
      <c r="Q88" s="44">
        <v>1540</v>
      </c>
      <c r="R88">
        <v>2200</v>
      </c>
      <c r="S88" s="45">
        <v>4</v>
      </c>
      <c r="T88">
        <v>4</v>
      </c>
      <c r="U88" s="1">
        <v>3</v>
      </c>
      <c r="V88">
        <v>3</v>
      </c>
      <c r="W88">
        <v>1</v>
      </c>
      <c r="X88" s="1">
        <v>7</v>
      </c>
      <c r="Y88">
        <v>3</v>
      </c>
      <c r="Z88">
        <v>6</v>
      </c>
      <c r="AA88" s="45">
        <v>2</v>
      </c>
      <c r="AB88">
        <v>1</v>
      </c>
      <c r="AC88">
        <v>6</v>
      </c>
      <c r="AD88">
        <v>2.5</v>
      </c>
      <c r="AE88" s="1">
        <v>3</v>
      </c>
      <c r="AF88" s="7">
        <v>2.333333333333333</v>
      </c>
      <c r="AG88" s="7">
        <v>3.6984126984126986</v>
      </c>
      <c r="AH88" s="7">
        <v>4.5555555555555554</v>
      </c>
      <c r="AI88" s="44">
        <v>1</v>
      </c>
      <c r="AJ88">
        <v>3</v>
      </c>
      <c r="AK88">
        <v>1</v>
      </c>
      <c r="AL88" s="1">
        <v>3</v>
      </c>
      <c r="AM88" s="1">
        <v>1</v>
      </c>
      <c r="AN88" s="1">
        <v>1</v>
      </c>
      <c r="AO88">
        <v>2</v>
      </c>
      <c r="AP88">
        <v>2</v>
      </c>
      <c r="AQ88">
        <v>3</v>
      </c>
      <c r="AR88">
        <v>1</v>
      </c>
      <c r="AS88">
        <v>1</v>
      </c>
      <c r="AT88">
        <v>10</v>
      </c>
      <c r="AU88">
        <v>1</v>
      </c>
      <c r="AV88">
        <v>0</v>
      </c>
      <c r="AW88">
        <v>2</v>
      </c>
      <c r="AX88">
        <v>2</v>
      </c>
      <c r="AY88" s="44">
        <v>2</v>
      </c>
      <c r="AZ88" s="1">
        <v>1</v>
      </c>
      <c r="BA88">
        <v>8</v>
      </c>
      <c r="BB88">
        <v>3</v>
      </c>
      <c r="BC88">
        <v>1</v>
      </c>
      <c r="BD88">
        <v>7</v>
      </c>
      <c r="BE88">
        <v>2</v>
      </c>
      <c r="BF88" s="1">
        <v>1</v>
      </c>
      <c r="BG88">
        <v>0</v>
      </c>
      <c r="BH88">
        <v>3</v>
      </c>
      <c r="BI88" t="s">
        <v>178</v>
      </c>
      <c r="BJ88">
        <v>4</v>
      </c>
      <c r="BK88" s="1">
        <v>3</v>
      </c>
      <c r="BL88">
        <v>3</v>
      </c>
      <c r="BM88" t="s">
        <v>178</v>
      </c>
      <c r="BN88" s="15">
        <v>4.5555555555555554</v>
      </c>
      <c r="BO88" s="44">
        <v>1</v>
      </c>
      <c r="BP88">
        <v>1</v>
      </c>
      <c r="BQ88">
        <v>2</v>
      </c>
      <c r="BR88">
        <v>4</v>
      </c>
      <c r="BS88">
        <v>1</v>
      </c>
      <c r="BT88" s="1">
        <v>1</v>
      </c>
      <c r="BU88">
        <v>1</v>
      </c>
      <c r="BV88" s="1">
        <v>2</v>
      </c>
      <c r="BW88">
        <v>2</v>
      </c>
      <c r="BX88" s="17">
        <v>1</v>
      </c>
    </row>
    <row r="89" spans="1:76" x14ac:dyDescent="0.25">
      <c r="A89">
        <v>87</v>
      </c>
      <c r="B89">
        <v>2004</v>
      </c>
      <c r="C89">
        <v>3</v>
      </c>
      <c r="D89">
        <v>5</v>
      </c>
      <c r="E89">
        <v>2</v>
      </c>
      <c r="F89">
        <v>17</v>
      </c>
      <c r="G89">
        <v>12</v>
      </c>
      <c r="H89">
        <v>10</v>
      </c>
      <c r="I89">
        <v>12</v>
      </c>
      <c r="J89">
        <v>36</v>
      </c>
      <c r="K89" s="43">
        <v>0.5</v>
      </c>
      <c r="L89">
        <v>2</v>
      </c>
      <c r="M89">
        <v>7</v>
      </c>
      <c r="N89" s="44">
        <v>700</v>
      </c>
      <c r="O89">
        <v>2</v>
      </c>
      <c r="P89" t="s">
        <v>178</v>
      </c>
      <c r="Q89" s="44">
        <v>4224</v>
      </c>
      <c r="R89">
        <v>12672</v>
      </c>
      <c r="S89" s="45">
        <v>5</v>
      </c>
      <c r="T89">
        <v>4</v>
      </c>
      <c r="U89" s="1">
        <v>2</v>
      </c>
      <c r="V89">
        <v>3</v>
      </c>
      <c r="W89">
        <v>4</v>
      </c>
      <c r="X89" s="1">
        <v>7</v>
      </c>
      <c r="Y89">
        <v>3</v>
      </c>
      <c r="Z89">
        <v>6</v>
      </c>
      <c r="AA89" s="45">
        <v>3</v>
      </c>
      <c r="AB89">
        <v>1</v>
      </c>
      <c r="AC89">
        <v>6</v>
      </c>
      <c r="AD89">
        <v>4.5</v>
      </c>
      <c r="AE89" s="1">
        <v>1</v>
      </c>
      <c r="AF89" s="7">
        <v>4.5555555555555554</v>
      </c>
      <c r="AG89" s="7">
        <v>4.3333333333333339</v>
      </c>
      <c r="AH89" s="7">
        <v>4.5555555555555554</v>
      </c>
      <c r="AI89" s="44">
        <v>2</v>
      </c>
      <c r="AJ89">
        <v>1</v>
      </c>
      <c r="AK89">
        <v>1</v>
      </c>
      <c r="AL89" s="1">
        <v>4</v>
      </c>
      <c r="AM89" s="1">
        <v>1</v>
      </c>
      <c r="AN89" s="1">
        <v>1</v>
      </c>
      <c r="AO89">
        <v>1</v>
      </c>
      <c r="AP89">
        <v>1</v>
      </c>
      <c r="AQ89">
        <v>2</v>
      </c>
      <c r="AR89">
        <v>2</v>
      </c>
      <c r="AS89">
        <v>2</v>
      </c>
      <c r="AT89">
        <v>8</v>
      </c>
      <c r="AU89">
        <v>3</v>
      </c>
      <c r="AV89">
        <v>0</v>
      </c>
      <c r="AW89">
        <v>2</v>
      </c>
      <c r="AX89">
        <v>2</v>
      </c>
      <c r="AY89" s="44">
        <v>2</v>
      </c>
      <c r="AZ89" s="1">
        <v>1</v>
      </c>
      <c r="BA89">
        <v>6</v>
      </c>
      <c r="BB89">
        <v>3</v>
      </c>
      <c r="BC89">
        <v>1</v>
      </c>
      <c r="BD89">
        <v>7</v>
      </c>
      <c r="BE89">
        <v>2</v>
      </c>
      <c r="BF89" s="1">
        <v>3</v>
      </c>
      <c r="BG89">
        <v>0</v>
      </c>
      <c r="BH89">
        <v>3</v>
      </c>
      <c r="BI89" t="s">
        <v>178</v>
      </c>
      <c r="BJ89">
        <v>4</v>
      </c>
      <c r="BK89" s="1">
        <v>3</v>
      </c>
      <c r="BL89">
        <v>3</v>
      </c>
      <c r="BM89" t="s">
        <v>178</v>
      </c>
      <c r="BN89" s="15">
        <v>5</v>
      </c>
      <c r="BO89" s="44">
        <v>4</v>
      </c>
      <c r="BP89">
        <v>3</v>
      </c>
      <c r="BQ89">
        <v>2</v>
      </c>
      <c r="BR89">
        <v>4</v>
      </c>
      <c r="BS89">
        <v>1</v>
      </c>
      <c r="BT89" s="1">
        <v>1</v>
      </c>
      <c r="BU89">
        <v>1</v>
      </c>
      <c r="BV89" s="1">
        <v>2</v>
      </c>
      <c r="BW89">
        <v>1</v>
      </c>
      <c r="BX89" s="17">
        <v>2</v>
      </c>
    </row>
    <row r="90" spans="1:76" x14ac:dyDescent="0.25">
      <c r="A90">
        <v>88</v>
      </c>
      <c r="B90">
        <v>2007</v>
      </c>
      <c r="C90">
        <v>3</v>
      </c>
      <c r="D90">
        <v>5</v>
      </c>
      <c r="E90">
        <v>2</v>
      </c>
      <c r="F90">
        <v>17</v>
      </c>
      <c r="G90">
        <v>12</v>
      </c>
      <c r="H90">
        <v>2</v>
      </c>
      <c r="I90">
        <v>2</v>
      </c>
      <c r="J90">
        <v>9</v>
      </c>
      <c r="K90" s="43">
        <v>0</v>
      </c>
      <c r="L90">
        <v>2</v>
      </c>
      <c r="M90">
        <v>5</v>
      </c>
      <c r="N90" s="44">
        <v>140</v>
      </c>
      <c r="O90">
        <v>2</v>
      </c>
      <c r="P90" t="s">
        <v>178</v>
      </c>
      <c r="Q90" s="44">
        <v>176</v>
      </c>
      <c r="R90">
        <v>792</v>
      </c>
      <c r="S90" s="45">
        <v>4</v>
      </c>
      <c r="T90">
        <v>4</v>
      </c>
      <c r="U90" s="1">
        <v>4</v>
      </c>
      <c r="V90">
        <v>3</v>
      </c>
      <c r="W90">
        <v>4</v>
      </c>
      <c r="X90" s="1">
        <v>8</v>
      </c>
      <c r="Y90">
        <v>3</v>
      </c>
      <c r="Z90">
        <v>11</v>
      </c>
      <c r="AA90" s="45">
        <v>4</v>
      </c>
      <c r="AB90">
        <v>1</v>
      </c>
      <c r="AC90">
        <v>5</v>
      </c>
      <c r="AD90">
        <v>3</v>
      </c>
      <c r="AE90" s="1">
        <v>2</v>
      </c>
      <c r="AF90" s="7">
        <v>1.8888888888888888</v>
      </c>
      <c r="AG90" s="7">
        <v>3.3809523809523809</v>
      </c>
      <c r="AH90" s="7">
        <v>1.4444444444444444</v>
      </c>
      <c r="AI90" s="44">
        <v>3</v>
      </c>
      <c r="AJ90">
        <v>3</v>
      </c>
      <c r="AK90">
        <v>0</v>
      </c>
      <c r="AL90" s="1">
        <v>1</v>
      </c>
      <c r="AM90" s="1">
        <v>1</v>
      </c>
      <c r="AN90" s="1">
        <v>1</v>
      </c>
      <c r="AO90">
        <v>2</v>
      </c>
      <c r="AP90">
        <v>2</v>
      </c>
      <c r="AQ90">
        <v>3</v>
      </c>
      <c r="AR90">
        <v>1</v>
      </c>
      <c r="AS90">
        <v>0</v>
      </c>
      <c r="AT90">
        <v>8</v>
      </c>
      <c r="AU90">
        <v>1</v>
      </c>
      <c r="AV90">
        <v>0</v>
      </c>
      <c r="AW90">
        <v>3</v>
      </c>
      <c r="AX90">
        <v>1</v>
      </c>
      <c r="AY90" s="44">
        <v>4</v>
      </c>
      <c r="AZ90" s="1">
        <v>1</v>
      </c>
      <c r="BA90">
        <v>8</v>
      </c>
      <c r="BB90">
        <v>3</v>
      </c>
      <c r="BC90">
        <v>1</v>
      </c>
      <c r="BD90">
        <v>7</v>
      </c>
      <c r="BE90">
        <v>2</v>
      </c>
      <c r="BF90" s="1">
        <v>1</v>
      </c>
      <c r="BG90">
        <v>0</v>
      </c>
      <c r="BH90">
        <v>3</v>
      </c>
      <c r="BI90" t="s">
        <v>178</v>
      </c>
      <c r="BJ90">
        <v>5</v>
      </c>
      <c r="BK90" s="1">
        <v>3</v>
      </c>
      <c r="BL90">
        <v>3</v>
      </c>
      <c r="BM90" t="s">
        <v>178</v>
      </c>
      <c r="BN90" s="15">
        <v>2.333333333333333</v>
      </c>
      <c r="BO90" s="44">
        <v>1</v>
      </c>
      <c r="BP90">
        <v>2</v>
      </c>
      <c r="BQ90">
        <v>2</v>
      </c>
      <c r="BR90">
        <v>1</v>
      </c>
      <c r="BS90">
        <v>3</v>
      </c>
      <c r="BT90" s="1">
        <v>1</v>
      </c>
      <c r="BU90">
        <v>2</v>
      </c>
      <c r="BV90" s="1">
        <v>2</v>
      </c>
      <c r="BW90">
        <v>1</v>
      </c>
      <c r="BX90" s="17">
        <v>3</v>
      </c>
    </row>
    <row r="91" spans="1:76" x14ac:dyDescent="0.25">
      <c r="A91">
        <v>89</v>
      </c>
      <c r="B91">
        <v>1997</v>
      </c>
      <c r="C91">
        <v>3</v>
      </c>
      <c r="D91">
        <v>5</v>
      </c>
      <c r="E91">
        <v>2</v>
      </c>
      <c r="F91">
        <v>17</v>
      </c>
      <c r="G91">
        <v>12</v>
      </c>
      <c r="H91">
        <v>2</v>
      </c>
      <c r="I91">
        <v>12</v>
      </c>
      <c r="J91">
        <v>48</v>
      </c>
      <c r="K91" s="43">
        <v>-1</v>
      </c>
      <c r="L91">
        <v>1</v>
      </c>
      <c r="M91">
        <v>7</v>
      </c>
      <c r="N91" s="44">
        <v>260</v>
      </c>
      <c r="O91">
        <v>2</v>
      </c>
      <c r="P91" t="s">
        <v>178</v>
      </c>
      <c r="Q91" s="44">
        <v>2640</v>
      </c>
      <c r="R91">
        <v>10560</v>
      </c>
      <c r="S91" s="45">
        <v>4</v>
      </c>
      <c r="T91">
        <v>4</v>
      </c>
      <c r="U91" s="1">
        <v>4</v>
      </c>
      <c r="V91">
        <v>3</v>
      </c>
      <c r="W91">
        <v>4</v>
      </c>
      <c r="X91" s="1">
        <v>5</v>
      </c>
      <c r="Y91">
        <v>3</v>
      </c>
      <c r="Z91">
        <v>6</v>
      </c>
      <c r="AA91" s="45">
        <v>3</v>
      </c>
      <c r="AB91">
        <v>1</v>
      </c>
      <c r="AC91">
        <v>7</v>
      </c>
      <c r="AD91">
        <v>3</v>
      </c>
      <c r="AE91" s="1">
        <v>2</v>
      </c>
      <c r="AF91" s="7">
        <v>4.5555555555555554</v>
      </c>
      <c r="AG91" s="7">
        <v>4.3333333333333339</v>
      </c>
      <c r="AH91" s="7">
        <v>2.333333333333333</v>
      </c>
      <c r="AI91" s="44">
        <v>2</v>
      </c>
      <c r="AJ91">
        <v>2</v>
      </c>
      <c r="AK91">
        <v>1</v>
      </c>
      <c r="AL91" s="1">
        <v>4</v>
      </c>
      <c r="AM91" s="1">
        <v>1</v>
      </c>
      <c r="AN91" s="1">
        <v>1</v>
      </c>
      <c r="AO91">
        <v>2</v>
      </c>
      <c r="AP91">
        <v>1</v>
      </c>
      <c r="AQ91">
        <v>2</v>
      </c>
      <c r="AR91">
        <v>1</v>
      </c>
      <c r="AS91">
        <v>1</v>
      </c>
      <c r="AT91">
        <v>10</v>
      </c>
      <c r="AU91">
        <v>1</v>
      </c>
      <c r="AV91">
        <v>0</v>
      </c>
      <c r="AW91">
        <v>3</v>
      </c>
      <c r="AX91">
        <v>1</v>
      </c>
      <c r="AY91" s="44">
        <v>2</v>
      </c>
      <c r="AZ91" s="1">
        <v>1</v>
      </c>
      <c r="BA91">
        <v>8</v>
      </c>
      <c r="BB91">
        <v>3</v>
      </c>
      <c r="BC91">
        <v>1</v>
      </c>
      <c r="BD91">
        <v>7</v>
      </c>
      <c r="BE91">
        <v>2</v>
      </c>
      <c r="BF91" s="1">
        <v>4</v>
      </c>
      <c r="BG91">
        <v>0</v>
      </c>
      <c r="BH91">
        <v>3</v>
      </c>
      <c r="BI91" t="s">
        <v>178</v>
      </c>
      <c r="BJ91">
        <v>4</v>
      </c>
      <c r="BK91" s="1">
        <v>3</v>
      </c>
      <c r="BL91">
        <v>3</v>
      </c>
      <c r="BM91" t="s">
        <v>178</v>
      </c>
      <c r="BN91" s="15">
        <v>1.4444444444444444</v>
      </c>
      <c r="BO91" s="44">
        <v>4</v>
      </c>
      <c r="BP91">
        <v>1</v>
      </c>
      <c r="BQ91">
        <v>2</v>
      </c>
      <c r="BR91">
        <v>4</v>
      </c>
      <c r="BS91">
        <v>4</v>
      </c>
      <c r="BT91" s="1">
        <v>1</v>
      </c>
      <c r="BU91">
        <v>2</v>
      </c>
      <c r="BV91" s="1">
        <v>2</v>
      </c>
      <c r="BW91">
        <v>3</v>
      </c>
      <c r="BX91" s="17">
        <v>2</v>
      </c>
    </row>
    <row r="92" spans="1:76" x14ac:dyDescent="0.25">
      <c r="A92">
        <v>90</v>
      </c>
      <c r="B92">
        <v>2013</v>
      </c>
      <c r="C92">
        <v>24</v>
      </c>
      <c r="D92">
        <v>3</v>
      </c>
      <c r="E92">
        <v>1</v>
      </c>
      <c r="F92">
        <v>9</v>
      </c>
      <c r="G92">
        <v>3</v>
      </c>
      <c r="H92">
        <v>13</v>
      </c>
      <c r="I92">
        <v>6</v>
      </c>
      <c r="J92">
        <v>8</v>
      </c>
      <c r="K92" s="43" t="s">
        <v>5</v>
      </c>
      <c r="L92">
        <v>1</v>
      </c>
      <c r="M92">
        <v>6</v>
      </c>
      <c r="N92" s="44">
        <v>20</v>
      </c>
      <c r="O92">
        <v>2</v>
      </c>
      <c r="P92" t="s">
        <v>178</v>
      </c>
      <c r="Q92" s="44">
        <v>2640</v>
      </c>
      <c r="R92">
        <v>3520</v>
      </c>
      <c r="S92" s="45">
        <v>4</v>
      </c>
      <c r="T92">
        <v>2</v>
      </c>
      <c r="U92" s="1">
        <v>2</v>
      </c>
      <c r="V92">
        <v>2</v>
      </c>
      <c r="W92">
        <v>1</v>
      </c>
      <c r="X92" s="1">
        <v>6</v>
      </c>
      <c r="Y92">
        <v>3</v>
      </c>
      <c r="Z92">
        <v>3</v>
      </c>
      <c r="AA92" s="45">
        <v>4</v>
      </c>
      <c r="AB92">
        <v>1</v>
      </c>
      <c r="AC92">
        <v>5</v>
      </c>
      <c r="AD92">
        <v>2.5</v>
      </c>
      <c r="AE92" s="1">
        <v>1</v>
      </c>
      <c r="AF92" s="7">
        <v>1.8888888888888888</v>
      </c>
      <c r="AG92" s="7">
        <v>2.0317460317460316</v>
      </c>
      <c r="AH92" s="7">
        <v>1.8888888888888888</v>
      </c>
      <c r="AI92" s="44">
        <v>1</v>
      </c>
      <c r="AJ92">
        <v>1</v>
      </c>
      <c r="AK92">
        <v>1</v>
      </c>
      <c r="AL92" s="1">
        <v>4</v>
      </c>
      <c r="AM92" s="1">
        <v>3</v>
      </c>
      <c r="AN92" s="1">
        <v>3</v>
      </c>
      <c r="AO92">
        <v>2</v>
      </c>
      <c r="AP92">
        <v>2</v>
      </c>
      <c r="AQ92">
        <v>3</v>
      </c>
      <c r="AR92">
        <v>5</v>
      </c>
      <c r="AS92">
        <v>0</v>
      </c>
      <c r="AT92">
        <v>8</v>
      </c>
      <c r="AU92">
        <v>1</v>
      </c>
      <c r="AV92">
        <v>0</v>
      </c>
      <c r="AW92">
        <v>2</v>
      </c>
      <c r="AX92">
        <v>4</v>
      </c>
      <c r="AY92" s="44">
        <v>2</v>
      </c>
      <c r="AZ92" s="1">
        <v>2</v>
      </c>
      <c r="BA92">
        <v>3</v>
      </c>
      <c r="BB92">
        <v>3</v>
      </c>
      <c r="BC92">
        <v>1</v>
      </c>
      <c r="BD92">
        <v>18</v>
      </c>
      <c r="BE92">
        <v>1</v>
      </c>
      <c r="BF92" s="1">
        <v>2</v>
      </c>
      <c r="BG92">
        <v>1</v>
      </c>
      <c r="BH92">
        <v>3</v>
      </c>
      <c r="BI92" t="s">
        <v>178</v>
      </c>
      <c r="BJ92">
        <v>5</v>
      </c>
      <c r="BK92" s="1">
        <v>1</v>
      </c>
      <c r="BL92">
        <v>2</v>
      </c>
      <c r="BM92">
        <v>5</v>
      </c>
      <c r="BN92" s="15">
        <v>3.6666666666666665</v>
      </c>
      <c r="BO92" s="44">
        <v>2</v>
      </c>
      <c r="BP92">
        <v>4</v>
      </c>
      <c r="BQ92">
        <v>2</v>
      </c>
      <c r="BR92">
        <v>4</v>
      </c>
      <c r="BS92">
        <v>2</v>
      </c>
      <c r="BT92" s="1">
        <v>1</v>
      </c>
      <c r="BU92">
        <v>1</v>
      </c>
      <c r="BV92" s="1">
        <v>2</v>
      </c>
      <c r="BW92">
        <v>1</v>
      </c>
      <c r="BX92" s="17">
        <v>1</v>
      </c>
    </row>
    <row r="93" spans="1:76" x14ac:dyDescent="0.25">
      <c r="A93">
        <v>91</v>
      </c>
      <c r="B93">
        <v>2016</v>
      </c>
      <c r="C93">
        <v>24</v>
      </c>
      <c r="D93">
        <v>3</v>
      </c>
      <c r="E93">
        <v>1</v>
      </c>
      <c r="F93">
        <v>9</v>
      </c>
      <c r="G93">
        <v>3</v>
      </c>
      <c r="H93">
        <v>13</v>
      </c>
      <c r="I93">
        <v>5</v>
      </c>
      <c r="J93">
        <v>24</v>
      </c>
      <c r="K93" s="43" t="s">
        <v>5</v>
      </c>
      <c r="L93">
        <v>1</v>
      </c>
      <c r="M93">
        <v>7</v>
      </c>
      <c r="N93" s="44">
        <v>12</v>
      </c>
      <c r="O93">
        <v>2</v>
      </c>
      <c r="P93" t="s">
        <v>178</v>
      </c>
      <c r="Q93" s="44">
        <v>880</v>
      </c>
      <c r="R93">
        <v>4224</v>
      </c>
      <c r="S93" s="45">
        <v>6</v>
      </c>
      <c r="T93">
        <v>5</v>
      </c>
      <c r="U93" s="1">
        <v>4</v>
      </c>
      <c r="V93">
        <v>2</v>
      </c>
      <c r="W93">
        <v>4</v>
      </c>
      <c r="X93" s="1">
        <v>7</v>
      </c>
      <c r="Y93">
        <v>3</v>
      </c>
      <c r="Z93">
        <v>3</v>
      </c>
      <c r="AA93" s="45">
        <v>5</v>
      </c>
      <c r="AB93">
        <v>1</v>
      </c>
      <c r="AC93">
        <v>4</v>
      </c>
      <c r="AD93">
        <v>3.5</v>
      </c>
      <c r="AE93" s="1">
        <v>2</v>
      </c>
      <c r="AF93" s="7">
        <v>5</v>
      </c>
      <c r="AG93" s="7">
        <v>3.3809523809523809</v>
      </c>
      <c r="AH93" s="7">
        <v>5</v>
      </c>
      <c r="AI93" s="44">
        <v>2</v>
      </c>
      <c r="AJ93">
        <v>2</v>
      </c>
      <c r="AK93">
        <v>1</v>
      </c>
      <c r="AL93" s="1">
        <v>3</v>
      </c>
      <c r="AM93" s="1">
        <v>1</v>
      </c>
      <c r="AN93" s="1">
        <v>2</v>
      </c>
      <c r="AO93">
        <v>2</v>
      </c>
      <c r="AP93">
        <v>2</v>
      </c>
      <c r="AQ93">
        <v>3</v>
      </c>
      <c r="AR93">
        <v>2</v>
      </c>
      <c r="AS93">
        <v>0</v>
      </c>
      <c r="AT93">
        <v>8</v>
      </c>
      <c r="AU93">
        <v>1</v>
      </c>
      <c r="AV93">
        <v>0</v>
      </c>
      <c r="AW93">
        <v>3</v>
      </c>
      <c r="AX93">
        <v>3</v>
      </c>
      <c r="AY93" s="44">
        <v>3</v>
      </c>
      <c r="AZ93" s="1">
        <v>3</v>
      </c>
      <c r="BA93">
        <v>8</v>
      </c>
      <c r="BB93">
        <v>4</v>
      </c>
      <c r="BC93">
        <v>1</v>
      </c>
      <c r="BD93">
        <v>7</v>
      </c>
      <c r="BE93">
        <v>2</v>
      </c>
      <c r="BF93" s="1">
        <v>1</v>
      </c>
      <c r="BG93">
        <v>0</v>
      </c>
      <c r="BH93">
        <v>3</v>
      </c>
      <c r="BI93" t="s">
        <v>178</v>
      </c>
      <c r="BJ93">
        <v>4</v>
      </c>
      <c r="BK93" s="1">
        <v>3</v>
      </c>
      <c r="BL93">
        <v>3</v>
      </c>
      <c r="BM93" t="s">
        <v>178</v>
      </c>
      <c r="BN93" s="15">
        <v>2.333333333333333</v>
      </c>
      <c r="BO93" s="44">
        <v>1</v>
      </c>
      <c r="BP93">
        <v>4</v>
      </c>
      <c r="BQ93">
        <v>2</v>
      </c>
      <c r="BR93">
        <v>4</v>
      </c>
      <c r="BS93">
        <v>4</v>
      </c>
      <c r="BT93" s="1">
        <v>2</v>
      </c>
      <c r="BU93">
        <v>3</v>
      </c>
      <c r="BV93" s="1">
        <v>4</v>
      </c>
      <c r="BW93">
        <v>2</v>
      </c>
      <c r="BX93" s="17">
        <v>4</v>
      </c>
    </row>
    <row r="94" spans="1:76" x14ac:dyDescent="0.25">
      <c r="A94">
        <v>92</v>
      </c>
      <c r="B94">
        <v>2017</v>
      </c>
      <c r="C94">
        <v>27</v>
      </c>
      <c r="D94">
        <v>3</v>
      </c>
      <c r="E94">
        <v>2</v>
      </c>
      <c r="F94">
        <v>13</v>
      </c>
      <c r="G94">
        <v>2</v>
      </c>
      <c r="H94">
        <v>13</v>
      </c>
      <c r="I94">
        <v>3</v>
      </c>
      <c r="J94">
        <v>2</v>
      </c>
      <c r="K94" s="43">
        <v>0.33333333333333331</v>
      </c>
      <c r="L94">
        <v>1</v>
      </c>
      <c r="M94">
        <v>7</v>
      </c>
      <c r="N94" s="44">
        <v>9</v>
      </c>
      <c r="O94">
        <v>2</v>
      </c>
      <c r="P94" t="s">
        <v>178</v>
      </c>
      <c r="Q94" s="44">
        <v>2904</v>
      </c>
      <c r="R94">
        <v>1936</v>
      </c>
      <c r="S94" s="45">
        <v>7</v>
      </c>
      <c r="T94">
        <v>5</v>
      </c>
      <c r="U94" s="1">
        <v>2</v>
      </c>
      <c r="V94">
        <v>2</v>
      </c>
      <c r="W94">
        <v>2</v>
      </c>
      <c r="X94" s="1">
        <v>7</v>
      </c>
      <c r="Y94">
        <v>3</v>
      </c>
      <c r="Z94">
        <v>4</v>
      </c>
      <c r="AA94" s="45">
        <v>5</v>
      </c>
      <c r="AB94">
        <v>1</v>
      </c>
      <c r="AC94">
        <v>4</v>
      </c>
      <c r="AD94">
        <v>3.75</v>
      </c>
      <c r="AE94" s="1">
        <v>2</v>
      </c>
      <c r="AF94" s="7">
        <v>1.8888888888888888</v>
      </c>
      <c r="AG94" s="7">
        <v>1</v>
      </c>
      <c r="AH94" s="7">
        <v>1.8888888888888888</v>
      </c>
      <c r="AI94" s="44">
        <v>1</v>
      </c>
      <c r="AJ94">
        <v>3</v>
      </c>
      <c r="AK94">
        <v>0</v>
      </c>
      <c r="AL94" s="1">
        <v>3</v>
      </c>
      <c r="AM94" s="1">
        <v>1</v>
      </c>
      <c r="AN94" s="1">
        <v>1</v>
      </c>
      <c r="AO94">
        <v>1</v>
      </c>
      <c r="AP94">
        <v>1</v>
      </c>
      <c r="AQ94">
        <v>3</v>
      </c>
      <c r="AR94">
        <v>7</v>
      </c>
      <c r="AS94">
        <v>4</v>
      </c>
      <c r="AT94">
        <v>8</v>
      </c>
      <c r="AU94">
        <v>1</v>
      </c>
      <c r="AV94">
        <v>0</v>
      </c>
      <c r="AW94">
        <v>2</v>
      </c>
      <c r="AX94">
        <v>5</v>
      </c>
      <c r="AY94" s="44">
        <v>1</v>
      </c>
      <c r="AZ94" s="1">
        <v>2</v>
      </c>
      <c r="BA94">
        <v>8</v>
      </c>
      <c r="BB94">
        <v>1</v>
      </c>
      <c r="BC94">
        <v>1</v>
      </c>
      <c r="BD94">
        <v>7</v>
      </c>
      <c r="BE94">
        <v>2</v>
      </c>
      <c r="BF94" s="1">
        <v>1</v>
      </c>
      <c r="BG94">
        <v>0</v>
      </c>
      <c r="BH94">
        <v>3</v>
      </c>
      <c r="BI94" t="s">
        <v>178</v>
      </c>
      <c r="BJ94">
        <v>5</v>
      </c>
      <c r="BK94" s="1">
        <v>2</v>
      </c>
      <c r="BL94">
        <v>3</v>
      </c>
      <c r="BM94" t="s">
        <v>178</v>
      </c>
      <c r="BN94" s="15">
        <v>1.4444444444444444</v>
      </c>
      <c r="BO94" s="44">
        <v>1</v>
      </c>
      <c r="BP94">
        <v>4</v>
      </c>
      <c r="BQ94">
        <v>2</v>
      </c>
      <c r="BR94">
        <v>1</v>
      </c>
      <c r="BS94">
        <v>4</v>
      </c>
      <c r="BT94" s="1">
        <v>1</v>
      </c>
      <c r="BU94">
        <v>1</v>
      </c>
      <c r="BV94" s="1">
        <v>2</v>
      </c>
      <c r="BW94">
        <v>1</v>
      </c>
      <c r="BX94" s="17">
        <v>1</v>
      </c>
    </row>
    <row r="95" spans="1:76" x14ac:dyDescent="0.25">
      <c r="A95">
        <v>93</v>
      </c>
      <c r="B95">
        <v>2017</v>
      </c>
      <c r="C95">
        <v>27</v>
      </c>
      <c r="D95">
        <v>3</v>
      </c>
      <c r="E95">
        <v>2</v>
      </c>
      <c r="F95">
        <v>13</v>
      </c>
      <c r="G95">
        <v>2</v>
      </c>
      <c r="H95">
        <v>13</v>
      </c>
      <c r="I95">
        <v>3</v>
      </c>
      <c r="J95">
        <v>6</v>
      </c>
      <c r="K95" s="43" t="s">
        <v>5</v>
      </c>
      <c r="L95">
        <v>1</v>
      </c>
      <c r="M95">
        <v>5</v>
      </c>
      <c r="N95" s="44">
        <v>20</v>
      </c>
      <c r="O95">
        <v>2</v>
      </c>
      <c r="P95" t="s">
        <v>178</v>
      </c>
      <c r="Q95" s="44">
        <v>1056</v>
      </c>
      <c r="R95">
        <v>2112</v>
      </c>
      <c r="S95" s="45">
        <v>4</v>
      </c>
      <c r="T95">
        <v>5</v>
      </c>
      <c r="U95" s="1">
        <v>1</v>
      </c>
      <c r="V95">
        <v>1</v>
      </c>
      <c r="W95">
        <v>1</v>
      </c>
      <c r="X95" s="1">
        <v>7</v>
      </c>
      <c r="Y95">
        <v>1</v>
      </c>
      <c r="Z95">
        <v>3</v>
      </c>
      <c r="AA95" s="45">
        <v>5</v>
      </c>
      <c r="AB95">
        <v>1</v>
      </c>
      <c r="AC95">
        <v>3</v>
      </c>
      <c r="AD95">
        <v>3.25</v>
      </c>
      <c r="AE95" s="1">
        <v>1</v>
      </c>
      <c r="AF95" s="7">
        <v>5</v>
      </c>
      <c r="AG95" s="7">
        <v>1.4761904761904763</v>
      </c>
      <c r="AH95" s="7">
        <v>4.5555555555555554</v>
      </c>
      <c r="AI95" s="44">
        <v>1</v>
      </c>
      <c r="AJ95">
        <v>3</v>
      </c>
      <c r="AK95">
        <v>1</v>
      </c>
      <c r="AL95" s="1">
        <v>3</v>
      </c>
      <c r="AM95" s="1">
        <v>1</v>
      </c>
      <c r="AN95" s="1">
        <v>1</v>
      </c>
      <c r="AO95">
        <v>2</v>
      </c>
      <c r="AP95">
        <v>1</v>
      </c>
      <c r="AQ95">
        <v>3</v>
      </c>
      <c r="AR95">
        <v>4</v>
      </c>
      <c r="AS95">
        <v>0</v>
      </c>
      <c r="AT95">
        <v>8</v>
      </c>
      <c r="AU95">
        <v>1</v>
      </c>
      <c r="AV95">
        <v>0</v>
      </c>
      <c r="AW95">
        <v>5</v>
      </c>
      <c r="AX95">
        <v>4</v>
      </c>
      <c r="AY95" s="44">
        <v>3</v>
      </c>
      <c r="AZ95" s="1">
        <v>1</v>
      </c>
      <c r="BA95">
        <v>8</v>
      </c>
      <c r="BB95">
        <v>1</v>
      </c>
      <c r="BC95">
        <v>1</v>
      </c>
      <c r="BD95">
        <v>7</v>
      </c>
      <c r="BE95">
        <v>2</v>
      </c>
      <c r="BF95" s="1">
        <v>1</v>
      </c>
      <c r="BG95">
        <v>0</v>
      </c>
      <c r="BH95">
        <v>3</v>
      </c>
      <c r="BI95" t="s">
        <v>178</v>
      </c>
      <c r="BJ95">
        <v>5</v>
      </c>
      <c r="BK95" s="1">
        <v>3</v>
      </c>
      <c r="BL95">
        <v>3</v>
      </c>
      <c r="BM95" t="s">
        <v>178</v>
      </c>
      <c r="BN95" s="15">
        <v>1.4444444444444444</v>
      </c>
      <c r="BO95" s="44">
        <v>1</v>
      </c>
      <c r="BP95">
        <v>4</v>
      </c>
      <c r="BQ95">
        <v>3</v>
      </c>
      <c r="BR95">
        <v>4</v>
      </c>
      <c r="BS95">
        <v>1</v>
      </c>
      <c r="BT95" s="1">
        <v>1</v>
      </c>
      <c r="BU95">
        <v>4</v>
      </c>
      <c r="BV95" s="1">
        <v>2</v>
      </c>
      <c r="BW95">
        <v>4</v>
      </c>
      <c r="BX95" s="17">
        <v>1</v>
      </c>
    </row>
    <row r="96" spans="1:76" x14ac:dyDescent="0.25">
      <c r="A96">
        <v>94</v>
      </c>
      <c r="B96">
        <v>2014</v>
      </c>
      <c r="C96">
        <v>26</v>
      </c>
      <c r="D96">
        <v>8</v>
      </c>
      <c r="E96">
        <v>1</v>
      </c>
      <c r="F96">
        <v>9</v>
      </c>
      <c r="G96">
        <v>2</v>
      </c>
      <c r="H96">
        <v>13</v>
      </c>
      <c r="I96">
        <v>9</v>
      </c>
      <c r="J96">
        <v>13</v>
      </c>
      <c r="K96" s="43" t="s">
        <v>5</v>
      </c>
      <c r="L96">
        <v>1</v>
      </c>
      <c r="M96">
        <v>5</v>
      </c>
      <c r="N96" s="44">
        <v>25</v>
      </c>
      <c r="O96">
        <v>2</v>
      </c>
      <c r="P96" t="s">
        <v>178</v>
      </c>
      <c r="Q96" s="44">
        <v>2673</v>
      </c>
      <c r="R96">
        <v>3861</v>
      </c>
      <c r="S96" s="45">
        <v>4</v>
      </c>
      <c r="T96">
        <v>3</v>
      </c>
      <c r="U96" s="1">
        <v>2</v>
      </c>
      <c r="V96">
        <v>1</v>
      </c>
      <c r="W96">
        <v>4</v>
      </c>
      <c r="X96" s="1">
        <v>6</v>
      </c>
      <c r="Y96">
        <v>3</v>
      </c>
      <c r="Z96">
        <v>4</v>
      </c>
      <c r="AA96" s="45">
        <v>4</v>
      </c>
      <c r="AB96">
        <v>0</v>
      </c>
      <c r="AC96">
        <v>2</v>
      </c>
      <c r="AD96">
        <v>2.25</v>
      </c>
      <c r="AE96" s="1">
        <v>1</v>
      </c>
      <c r="AF96" s="7">
        <v>1.8888888888888888</v>
      </c>
      <c r="AG96" s="7">
        <v>1</v>
      </c>
      <c r="AH96" s="7">
        <v>1.8888888888888888</v>
      </c>
      <c r="AI96" s="44">
        <v>1</v>
      </c>
      <c r="AJ96">
        <v>3</v>
      </c>
      <c r="AK96">
        <v>1</v>
      </c>
      <c r="AL96" s="1">
        <v>1</v>
      </c>
      <c r="AM96" s="1">
        <v>1</v>
      </c>
      <c r="AN96" s="1">
        <v>1</v>
      </c>
      <c r="AO96">
        <v>1</v>
      </c>
      <c r="AP96">
        <v>1</v>
      </c>
      <c r="AQ96">
        <v>3</v>
      </c>
      <c r="AR96">
        <v>2</v>
      </c>
      <c r="AS96">
        <v>1</v>
      </c>
      <c r="AT96">
        <v>9</v>
      </c>
      <c r="AU96">
        <v>3</v>
      </c>
      <c r="AV96">
        <v>0</v>
      </c>
      <c r="AW96">
        <v>2</v>
      </c>
      <c r="AX96">
        <v>2</v>
      </c>
      <c r="AY96" s="44">
        <v>1</v>
      </c>
      <c r="AZ96" s="1">
        <v>1</v>
      </c>
      <c r="BA96">
        <v>8</v>
      </c>
      <c r="BB96">
        <v>1</v>
      </c>
      <c r="BC96">
        <v>1</v>
      </c>
      <c r="BD96">
        <v>7</v>
      </c>
      <c r="BE96">
        <v>2</v>
      </c>
      <c r="BF96" s="1">
        <v>1</v>
      </c>
      <c r="BG96">
        <v>0</v>
      </c>
      <c r="BH96">
        <v>3</v>
      </c>
      <c r="BI96" t="s">
        <v>178</v>
      </c>
      <c r="BJ96">
        <v>5</v>
      </c>
      <c r="BK96" s="1">
        <v>3</v>
      </c>
      <c r="BL96">
        <v>3</v>
      </c>
      <c r="BM96" t="s">
        <v>178</v>
      </c>
      <c r="BN96" s="15">
        <v>1.8888888888888888</v>
      </c>
      <c r="BO96" s="44">
        <v>1</v>
      </c>
      <c r="BP96">
        <v>1</v>
      </c>
      <c r="BQ96">
        <v>3</v>
      </c>
      <c r="BR96">
        <v>2</v>
      </c>
      <c r="BS96">
        <v>1</v>
      </c>
      <c r="BT96" s="1">
        <v>1</v>
      </c>
      <c r="BU96">
        <v>4</v>
      </c>
      <c r="BV96" s="1">
        <v>2</v>
      </c>
      <c r="BW96">
        <v>2</v>
      </c>
      <c r="BX96" s="17">
        <v>1</v>
      </c>
    </row>
    <row r="97" spans="1:76" x14ac:dyDescent="0.25">
      <c r="A97">
        <v>95</v>
      </c>
      <c r="B97">
        <v>2016</v>
      </c>
      <c r="C97">
        <v>7</v>
      </c>
      <c r="D97">
        <v>5</v>
      </c>
      <c r="E97">
        <v>6</v>
      </c>
      <c r="F97">
        <v>6</v>
      </c>
      <c r="G97">
        <v>9</v>
      </c>
      <c r="H97">
        <v>4</v>
      </c>
      <c r="I97">
        <v>4</v>
      </c>
      <c r="J97">
        <v>10</v>
      </c>
      <c r="K97" s="43">
        <v>0</v>
      </c>
      <c r="L97">
        <v>4</v>
      </c>
      <c r="M97">
        <v>2</v>
      </c>
      <c r="N97" s="44">
        <v>1700</v>
      </c>
      <c r="O97">
        <v>2</v>
      </c>
      <c r="P97" t="s">
        <v>178</v>
      </c>
      <c r="Q97" s="44">
        <v>31680</v>
      </c>
      <c r="R97">
        <v>79200</v>
      </c>
      <c r="S97" s="45">
        <v>4</v>
      </c>
      <c r="T97">
        <v>5</v>
      </c>
      <c r="U97" s="1">
        <v>4</v>
      </c>
      <c r="V97">
        <v>1</v>
      </c>
      <c r="W97">
        <v>1</v>
      </c>
      <c r="X97" s="1">
        <v>3</v>
      </c>
      <c r="Y97">
        <v>1</v>
      </c>
      <c r="Z97">
        <v>4</v>
      </c>
      <c r="AA97" s="45">
        <v>4</v>
      </c>
      <c r="AB97">
        <v>1</v>
      </c>
      <c r="AC97">
        <v>6</v>
      </c>
      <c r="AD97">
        <v>3.75</v>
      </c>
      <c r="AE97" s="1">
        <v>2</v>
      </c>
      <c r="AF97" s="7">
        <v>4.5555555555555554</v>
      </c>
      <c r="AG97" s="7">
        <v>4.3333333333333339</v>
      </c>
      <c r="AH97" s="7">
        <v>3.6666666666666665</v>
      </c>
      <c r="AI97" s="44">
        <v>1</v>
      </c>
      <c r="AJ97">
        <v>1</v>
      </c>
      <c r="AK97">
        <v>1</v>
      </c>
      <c r="AL97" s="1">
        <v>4</v>
      </c>
      <c r="AM97" s="1">
        <v>4</v>
      </c>
      <c r="AN97" s="1">
        <v>5</v>
      </c>
      <c r="AO97">
        <v>2</v>
      </c>
      <c r="AP97">
        <v>2</v>
      </c>
      <c r="AQ97">
        <v>3</v>
      </c>
      <c r="AR97">
        <v>45</v>
      </c>
      <c r="AS97">
        <v>45</v>
      </c>
      <c r="AT97">
        <v>8</v>
      </c>
      <c r="AU97">
        <v>1</v>
      </c>
      <c r="AV97">
        <v>22.222222222222221</v>
      </c>
      <c r="AW97">
        <v>6</v>
      </c>
      <c r="AX97">
        <v>3</v>
      </c>
      <c r="AY97" s="44">
        <v>1</v>
      </c>
      <c r="AZ97" s="1">
        <v>2</v>
      </c>
      <c r="BA97">
        <v>2</v>
      </c>
      <c r="BB97">
        <v>2</v>
      </c>
      <c r="BC97">
        <v>1</v>
      </c>
      <c r="BD97">
        <v>10</v>
      </c>
      <c r="BE97">
        <v>5</v>
      </c>
      <c r="BF97" s="1">
        <v>4</v>
      </c>
      <c r="BG97">
        <v>1</v>
      </c>
      <c r="BH97">
        <v>3</v>
      </c>
      <c r="BI97" t="s">
        <v>178</v>
      </c>
      <c r="BJ97" t="s">
        <v>5</v>
      </c>
      <c r="BK97" s="1">
        <v>3</v>
      </c>
      <c r="BL97">
        <v>2</v>
      </c>
      <c r="BM97">
        <v>6</v>
      </c>
      <c r="BN97" s="15">
        <v>2.333333333333333</v>
      </c>
      <c r="BO97" s="44">
        <v>2</v>
      </c>
      <c r="BP97">
        <v>4</v>
      </c>
      <c r="BQ97">
        <v>2</v>
      </c>
      <c r="BR97">
        <v>4</v>
      </c>
      <c r="BS97">
        <v>3</v>
      </c>
      <c r="BT97" s="1">
        <v>1</v>
      </c>
      <c r="BU97">
        <v>2</v>
      </c>
      <c r="BV97" s="1">
        <v>2</v>
      </c>
      <c r="BW97">
        <v>1</v>
      </c>
      <c r="BX97" s="17">
        <v>2</v>
      </c>
    </row>
    <row r="98" spans="1:76" x14ac:dyDescent="0.25">
      <c r="A98">
        <v>96</v>
      </c>
      <c r="B98">
        <v>2006</v>
      </c>
      <c r="C98">
        <v>31</v>
      </c>
      <c r="D98">
        <v>5</v>
      </c>
      <c r="E98">
        <v>1</v>
      </c>
      <c r="F98">
        <v>2</v>
      </c>
      <c r="G98">
        <v>2</v>
      </c>
      <c r="H98">
        <v>5</v>
      </c>
      <c r="I98">
        <v>6</v>
      </c>
      <c r="J98">
        <v>12</v>
      </c>
      <c r="K98" s="43">
        <v>0</v>
      </c>
      <c r="L98">
        <v>1</v>
      </c>
      <c r="M98">
        <v>7</v>
      </c>
      <c r="N98" s="44">
        <v>170</v>
      </c>
      <c r="O98">
        <v>2</v>
      </c>
      <c r="P98" t="s">
        <v>178</v>
      </c>
      <c r="Q98" s="44">
        <v>3696</v>
      </c>
      <c r="R98">
        <v>7392</v>
      </c>
      <c r="S98" s="45">
        <v>7</v>
      </c>
      <c r="T98">
        <v>4</v>
      </c>
      <c r="U98" s="1">
        <v>2</v>
      </c>
      <c r="V98">
        <v>1</v>
      </c>
      <c r="W98">
        <v>4</v>
      </c>
      <c r="X98" s="1">
        <v>8</v>
      </c>
      <c r="Y98">
        <v>3</v>
      </c>
      <c r="Z98">
        <v>6</v>
      </c>
      <c r="AA98" s="45">
        <v>5</v>
      </c>
      <c r="AB98">
        <v>0</v>
      </c>
      <c r="AC98">
        <v>6</v>
      </c>
      <c r="AD98">
        <v>4.5</v>
      </c>
      <c r="AE98" s="1">
        <v>2</v>
      </c>
      <c r="AF98" s="7">
        <v>5</v>
      </c>
      <c r="AG98" s="7">
        <v>3.3809523809523809</v>
      </c>
      <c r="AH98" s="7">
        <v>1.4444444444444444</v>
      </c>
      <c r="AI98" s="44">
        <v>2</v>
      </c>
      <c r="AJ98">
        <v>3</v>
      </c>
      <c r="AK98">
        <v>0</v>
      </c>
      <c r="AL98" s="1">
        <v>3</v>
      </c>
      <c r="AM98" s="1">
        <v>1</v>
      </c>
      <c r="AN98" s="1">
        <v>1</v>
      </c>
      <c r="AO98">
        <v>2</v>
      </c>
      <c r="AP98">
        <v>1</v>
      </c>
      <c r="AQ98">
        <v>2</v>
      </c>
      <c r="AR98">
        <v>6</v>
      </c>
      <c r="AS98">
        <v>1</v>
      </c>
      <c r="AT98">
        <v>8</v>
      </c>
      <c r="AU98">
        <v>1</v>
      </c>
      <c r="AV98">
        <v>0</v>
      </c>
      <c r="AW98">
        <v>4</v>
      </c>
      <c r="AX98">
        <v>4</v>
      </c>
      <c r="AY98" s="44">
        <v>1</v>
      </c>
      <c r="AZ98" s="1">
        <v>1</v>
      </c>
      <c r="BA98">
        <v>8</v>
      </c>
      <c r="BB98">
        <v>1</v>
      </c>
      <c r="BC98">
        <v>1</v>
      </c>
      <c r="BD98">
        <v>1</v>
      </c>
      <c r="BE98">
        <v>2</v>
      </c>
      <c r="BF98" s="1">
        <v>1</v>
      </c>
      <c r="BG98">
        <v>1</v>
      </c>
      <c r="BH98">
        <v>3</v>
      </c>
      <c r="BI98" t="s">
        <v>178</v>
      </c>
      <c r="BJ98">
        <v>2</v>
      </c>
      <c r="BK98" s="1">
        <v>3</v>
      </c>
      <c r="BL98">
        <v>3</v>
      </c>
      <c r="BM98" t="s">
        <v>178</v>
      </c>
      <c r="BN98" s="15">
        <v>4.5555555555555554</v>
      </c>
      <c r="BO98" s="44">
        <v>4</v>
      </c>
      <c r="BP98">
        <v>1</v>
      </c>
      <c r="BQ98">
        <v>1</v>
      </c>
      <c r="BR98">
        <v>1</v>
      </c>
      <c r="BS98">
        <v>4</v>
      </c>
      <c r="BT98" s="1">
        <v>1</v>
      </c>
      <c r="BU98">
        <v>1</v>
      </c>
      <c r="BV98" s="1">
        <v>1</v>
      </c>
      <c r="BW98">
        <v>3</v>
      </c>
      <c r="BX98" s="17">
        <v>1</v>
      </c>
    </row>
    <row r="99" spans="1:76" x14ac:dyDescent="0.25">
      <c r="A99">
        <v>97</v>
      </c>
      <c r="B99">
        <v>2019</v>
      </c>
      <c r="C99">
        <v>32</v>
      </c>
      <c r="D99">
        <v>5</v>
      </c>
      <c r="E99">
        <v>1</v>
      </c>
      <c r="F99">
        <v>2</v>
      </c>
      <c r="G99">
        <v>1</v>
      </c>
      <c r="H99">
        <v>15</v>
      </c>
      <c r="I99">
        <v>1</v>
      </c>
      <c r="J99">
        <v>1</v>
      </c>
      <c r="K99" s="43">
        <v>-0.22222222222222221</v>
      </c>
      <c r="L99">
        <v>1</v>
      </c>
      <c r="M99">
        <v>5</v>
      </c>
      <c r="N99" s="44">
        <v>35</v>
      </c>
      <c r="O99">
        <v>2</v>
      </c>
      <c r="P99" t="s">
        <v>178</v>
      </c>
      <c r="Q99" s="44">
        <v>704</v>
      </c>
      <c r="R99">
        <v>704</v>
      </c>
      <c r="S99" s="45">
        <v>1</v>
      </c>
      <c r="T99">
        <v>3</v>
      </c>
      <c r="U99" s="1">
        <v>1</v>
      </c>
      <c r="V99">
        <v>1</v>
      </c>
      <c r="W99">
        <v>1</v>
      </c>
      <c r="X99" s="1">
        <v>4</v>
      </c>
      <c r="Y99">
        <v>1</v>
      </c>
      <c r="Z99">
        <v>3</v>
      </c>
      <c r="AA99" s="45">
        <v>4</v>
      </c>
      <c r="AB99">
        <v>1</v>
      </c>
      <c r="AC99">
        <v>4</v>
      </c>
      <c r="AD99">
        <v>1.5</v>
      </c>
      <c r="AE99" s="1">
        <v>1</v>
      </c>
      <c r="AF99" s="7">
        <v>1.8888888888888888</v>
      </c>
      <c r="AG99" s="7">
        <v>3.0634920634920637</v>
      </c>
      <c r="AH99" s="7">
        <v>3.6666666666666665</v>
      </c>
      <c r="AI99" s="44">
        <v>1</v>
      </c>
      <c r="AJ99">
        <v>3</v>
      </c>
      <c r="AK99">
        <v>1</v>
      </c>
      <c r="AL99" s="1">
        <v>2</v>
      </c>
      <c r="AM99" s="1">
        <v>2</v>
      </c>
      <c r="AN99" s="1">
        <v>2</v>
      </c>
      <c r="AO99">
        <v>1</v>
      </c>
      <c r="AP99">
        <v>1</v>
      </c>
      <c r="AQ99">
        <v>2</v>
      </c>
      <c r="AR99">
        <v>5</v>
      </c>
      <c r="AS99">
        <v>3</v>
      </c>
      <c r="AT99">
        <v>8</v>
      </c>
      <c r="AU99">
        <v>2</v>
      </c>
      <c r="AV99">
        <v>0</v>
      </c>
      <c r="AW99">
        <v>4</v>
      </c>
      <c r="AX99">
        <v>1</v>
      </c>
      <c r="AY99" s="44">
        <v>1</v>
      </c>
      <c r="AZ99" s="1">
        <v>1</v>
      </c>
      <c r="BA99">
        <v>5</v>
      </c>
      <c r="BB99">
        <v>2</v>
      </c>
      <c r="BC99">
        <v>1</v>
      </c>
      <c r="BD99">
        <v>1</v>
      </c>
      <c r="BE99">
        <v>1</v>
      </c>
      <c r="BF99" s="1">
        <v>1</v>
      </c>
      <c r="BG99">
        <v>1</v>
      </c>
      <c r="BH99">
        <v>3</v>
      </c>
      <c r="BI99" t="s">
        <v>178</v>
      </c>
      <c r="BJ99">
        <v>4</v>
      </c>
      <c r="BK99" s="1">
        <v>2</v>
      </c>
      <c r="BL99">
        <v>3</v>
      </c>
      <c r="BM99" t="s">
        <v>178</v>
      </c>
      <c r="BN99" s="15">
        <v>1.4444444444444444</v>
      </c>
      <c r="BO99" s="44">
        <v>1</v>
      </c>
      <c r="BP99">
        <v>4</v>
      </c>
      <c r="BQ99">
        <v>3</v>
      </c>
      <c r="BR99">
        <v>4</v>
      </c>
      <c r="BS99">
        <v>1</v>
      </c>
      <c r="BT99" s="1">
        <v>2</v>
      </c>
      <c r="BU99">
        <v>2</v>
      </c>
      <c r="BV99" s="1">
        <v>2</v>
      </c>
      <c r="BW99">
        <v>2</v>
      </c>
      <c r="BX99" s="17">
        <v>1</v>
      </c>
    </row>
    <row r="100" spans="1:76" x14ac:dyDescent="0.25">
      <c r="A100">
        <v>98</v>
      </c>
      <c r="B100">
        <v>2019</v>
      </c>
      <c r="C100">
        <v>28</v>
      </c>
      <c r="D100">
        <v>5</v>
      </c>
      <c r="E100">
        <v>2</v>
      </c>
      <c r="F100">
        <v>2</v>
      </c>
      <c r="G100">
        <v>1</v>
      </c>
      <c r="H100">
        <v>10</v>
      </c>
      <c r="I100">
        <v>4</v>
      </c>
      <c r="J100">
        <v>8</v>
      </c>
      <c r="K100" s="43" t="s">
        <v>5</v>
      </c>
      <c r="L100">
        <v>1</v>
      </c>
      <c r="M100">
        <v>2</v>
      </c>
      <c r="N100" s="44">
        <v>98</v>
      </c>
      <c r="O100">
        <v>2</v>
      </c>
      <c r="P100" t="s">
        <v>178</v>
      </c>
      <c r="Q100" s="44">
        <v>1760</v>
      </c>
      <c r="R100">
        <v>3520</v>
      </c>
      <c r="S100" s="45">
        <v>3</v>
      </c>
      <c r="T100">
        <v>4</v>
      </c>
      <c r="U100" s="1">
        <v>4</v>
      </c>
      <c r="V100">
        <v>2</v>
      </c>
      <c r="W100">
        <v>4</v>
      </c>
      <c r="X100" s="1">
        <v>6</v>
      </c>
      <c r="Y100">
        <v>3</v>
      </c>
      <c r="Z100">
        <v>10</v>
      </c>
      <c r="AA100" s="45">
        <v>4</v>
      </c>
      <c r="AB100">
        <v>1</v>
      </c>
      <c r="AC100">
        <v>6</v>
      </c>
      <c r="AD100">
        <v>2.25</v>
      </c>
      <c r="AE100" s="1">
        <v>2</v>
      </c>
      <c r="AF100" s="7">
        <v>5</v>
      </c>
      <c r="AG100" s="7">
        <v>3.6190476190476191</v>
      </c>
      <c r="AH100" s="7">
        <v>3.6666666666666665</v>
      </c>
      <c r="AI100" s="44">
        <v>1</v>
      </c>
      <c r="AJ100">
        <v>3</v>
      </c>
      <c r="AK100">
        <v>0</v>
      </c>
      <c r="AL100" s="1">
        <v>3</v>
      </c>
      <c r="AM100" s="1">
        <v>2</v>
      </c>
      <c r="AN100" s="1">
        <v>2</v>
      </c>
      <c r="AO100">
        <v>3</v>
      </c>
      <c r="AP100">
        <v>3</v>
      </c>
      <c r="AQ100">
        <v>3</v>
      </c>
      <c r="AR100">
        <v>3</v>
      </c>
      <c r="AS100">
        <v>2</v>
      </c>
      <c r="AT100">
        <v>8</v>
      </c>
      <c r="AU100">
        <v>2</v>
      </c>
      <c r="AV100">
        <v>33.333333333333329</v>
      </c>
      <c r="AW100">
        <v>5</v>
      </c>
      <c r="AX100">
        <v>2</v>
      </c>
      <c r="AY100" s="44">
        <v>3</v>
      </c>
      <c r="AZ100" s="1">
        <v>1</v>
      </c>
      <c r="BA100">
        <v>8</v>
      </c>
      <c r="BB100">
        <v>2</v>
      </c>
      <c r="BC100">
        <v>2</v>
      </c>
      <c r="BD100">
        <v>10</v>
      </c>
      <c r="BE100">
        <v>5</v>
      </c>
      <c r="BF100" s="1">
        <v>1</v>
      </c>
      <c r="BG100">
        <v>1</v>
      </c>
      <c r="BH100">
        <v>3</v>
      </c>
      <c r="BI100" t="s">
        <v>178</v>
      </c>
      <c r="BJ100">
        <v>1</v>
      </c>
      <c r="BK100" s="1">
        <v>3</v>
      </c>
      <c r="BL100">
        <v>3</v>
      </c>
      <c r="BM100" t="s">
        <v>178</v>
      </c>
      <c r="BN100" s="15">
        <v>1.4444444444444444</v>
      </c>
      <c r="BO100" s="44">
        <v>4</v>
      </c>
      <c r="BP100">
        <v>1</v>
      </c>
      <c r="BQ100">
        <v>1</v>
      </c>
      <c r="BR100">
        <v>3</v>
      </c>
      <c r="BS100">
        <v>4</v>
      </c>
      <c r="BT100" s="1">
        <v>2</v>
      </c>
      <c r="BU100">
        <v>3</v>
      </c>
      <c r="BV100" s="1">
        <v>2</v>
      </c>
      <c r="BW100">
        <v>3</v>
      </c>
      <c r="BX100" s="17">
        <v>1</v>
      </c>
    </row>
    <row r="101" spans="1:76" x14ac:dyDescent="0.25">
      <c r="A101">
        <v>99</v>
      </c>
      <c r="B101">
        <v>2018</v>
      </c>
      <c r="C101">
        <v>33</v>
      </c>
      <c r="D101">
        <v>8</v>
      </c>
      <c r="E101">
        <v>2</v>
      </c>
      <c r="F101">
        <v>16</v>
      </c>
      <c r="G101">
        <v>11</v>
      </c>
      <c r="H101">
        <v>13</v>
      </c>
      <c r="I101">
        <v>6</v>
      </c>
      <c r="J101">
        <v>5.5</v>
      </c>
      <c r="K101" s="43" t="s">
        <v>5</v>
      </c>
      <c r="L101">
        <v>1</v>
      </c>
      <c r="M101">
        <v>7</v>
      </c>
      <c r="N101" s="44">
        <v>32</v>
      </c>
      <c r="O101">
        <v>2</v>
      </c>
      <c r="P101" t="s">
        <v>178</v>
      </c>
      <c r="Q101" s="44">
        <v>3168</v>
      </c>
      <c r="R101">
        <v>2904</v>
      </c>
      <c r="S101" s="45">
        <v>6</v>
      </c>
      <c r="T101">
        <v>3</v>
      </c>
      <c r="U101" s="1">
        <v>1</v>
      </c>
      <c r="V101">
        <v>1</v>
      </c>
      <c r="W101">
        <v>1</v>
      </c>
      <c r="X101" s="1">
        <v>5</v>
      </c>
      <c r="Y101">
        <v>2</v>
      </c>
      <c r="Z101">
        <v>3</v>
      </c>
      <c r="AA101" s="45">
        <v>4</v>
      </c>
      <c r="AB101">
        <v>1</v>
      </c>
      <c r="AC101">
        <v>3</v>
      </c>
      <c r="AD101">
        <v>1.75</v>
      </c>
      <c r="AE101" s="1">
        <v>1</v>
      </c>
      <c r="AF101" s="7">
        <v>1.8888888888888888</v>
      </c>
      <c r="AG101" s="7">
        <v>2.3492063492063493</v>
      </c>
      <c r="AH101" s="7">
        <v>1.4444444444444444</v>
      </c>
      <c r="AI101" s="44">
        <v>1</v>
      </c>
      <c r="AJ101">
        <v>3</v>
      </c>
      <c r="AK101">
        <v>1</v>
      </c>
      <c r="AL101" s="1">
        <v>3</v>
      </c>
      <c r="AM101" s="1">
        <v>1</v>
      </c>
      <c r="AN101" s="1">
        <v>1</v>
      </c>
      <c r="AO101">
        <v>1</v>
      </c>
      <c r="AP101">
        <v>1</v>
      </c>
      <c r="AQ101">
        <v>2</v>
      </c>
      <c r="AR101">
        <v>3</v>
      </c>
      <c r="AS101">
        <v>3</v>
      </c>
      <c r="AT101">
        <v>8</v>
      </c>
      <c r="AU101">
        <v>1</v>
      </c>
      <c r="AV101">
        <v>0</v>
      </c>
      <c r="AW101">
        <v>2</v>
      </c>
      <c r="AX101">
        <v>2</v>
      </c>
      <c r="AY101" s="44">
        <v>1</v>
      </c>
      <c r="AZ101" s="1">
        <v>1</v>
      </c>
      <c r="BA101">
        <v>7</v>
      </c>
      <c r="BB101">
        <v>2</v>
      </c>
      <c r="BC101">
        <v>3</v>
      </c>
      <c r="BD101">
        <v>19</v>
      </c>
      <c r="BE101">
        <v>3</v>
      </c>
      <c r="BF101" s="1">
        <v>1</v>
      </c>
      <c r="BG101">
        <v>0</v>
      </c>
      <c r="BH101">
        <v>3</v>
      </c>
      <c r="BI101" t="s">
        <v>178</v>
      </c>
      <c r="BJ101">
        <v>2</v>
      </c>
      <c r="BK101" s="1">
        <v>2</v>
      </c>
      <c r="BL101">
        <v>1</v>
      </c>
      <c r="BM101">
        <v>1</v>
      </c>
      <c r="BN101" s="15">
        <v>1.4444444444444444</v>
      </c>
      <c r="BO101" s="44">
        <v>1</v>
      </c>
      <c r="BP101">
        <v>3</v>
      </c>
      <c r="BQ101">
        <v>3</v>
      </c>
      <c r="BR101">
        <v>4</v>
      </c>
      <c r="BS101">
        <v>1</v>
      </c>
      <c r="BT101" s="1">
        <v>1</v>
      </c>
      <c r="BU101">
        <v>3</v>
      </c>
      <c r="BV101" s="1">
        <v>2</v>
      </c>
      <c r="BW101">
        <v>1</v>
      </c>
      <c r="BX101" s="17">
        <v>1</v>
      </c>
    </row>
    <row r="102" spans="1:76" x14ac:dyDescent="0.25">
      <c r="A102">
        <v>100</v>
      </c>
      <c r="B102">
        <v>2019</v>
      </c>
      <c r="C102">
        <v>29</v>
      </c>
      <c r="D102">
        <v>5</v>
      </c>
      <c r="E102">
        <v>3</v>
      </c>
      <c r="F102">
        <v>1</v>
      </c>
      <c r="G102">
        <v>1</v>
      </c>
      <c r="H102">
        <v>10</v>
      </c>
      <c r="I102">
        <v>3</v>
      </c>
      <c r="J102">
        <v>1</v>
      </c>
      <c r="K102" s="43" t="s">
        <v>5</v>
      </c>
      <c r="L102">
        <v>1</v>
      </c>
      <c r="M102">
        <v>2</v>
      </c>
      <c r="N102" s="44">
        <v>88</v>
      </c>
      <c r="O102">
        <v>2</v>
      </c>
      <c r="P102" t="s">
        <v>178</v>
      </c>
      <c r="Q102" s="44">
        <v>2112</v>
      </c>
      <c r="R102">
        <v>704</v>
      </c>
      <c r="S102" s="45">
        <v>6</v>
      </c>
      <c r="T102">
        <v>4</v>
      </c>
      <c r="U102" s="1">
        <v>4</v>
      </c>
      <c r="V102">
        <v>1</v>
      </c>
      <c r="W102">
        <v>4</v>
      </c>
      <c r="X102" s="1">
        <v>6</v>
      </c>
      <c r="Y102">
        <v>3</v>
      </c>
      <c r="Z102">
        <v>6</v>
      </c>
      <c r="AA102" s="45">
        <v>4</v>
      </c>
      <c r="AB102">
        <v>1</v>
      </c>
      <c r="AC102">
        <v>6</v>
      </c>
      <c r="AD102">
        <v>3</v>
      </c>
      <c r="AE102" s="1">
        <v>1</v>
      </c>
      <c r="AF102" s="7">
        <v>4.5555555555555554</v>
      </c>
      <c r="AG102" s="7">
        <v>2.3492063492063493</v>
      </c>
      <c r="AH102" s="7">
        <v>1.4444444444444444</v>
      </c>
      <c r="AI102" s="44">
        <v>1</v>
      </c>
      <c r="AJ102">
        <v>2</v>
      </c>
      <c r="AK102">
        <v>1</v>
      </c>
      <c r="AL102" s="1">
        <v>3</v>
      </c>
      <c r="AM102" s="1">
        <v>1</v>
      </c>
      <c r="AN102" s="1">
        <v>1</v>
      </c>
      <c r="AO102">
        <v>4</v>
      </c>
      <c r="AP102">
        <v>4</v>
      </c>
      <c r="AQ102">
        <v>2</v>
      </c>
      <c r="AR102">
        <v>5</v>
      </c>
      <c r="AS102">
        <v>3</v>
      </c>
      <c r="AT102">
        <v>8</v>
      </c>
      <c r="AU102" t="s">
        <v>5</v>
      </c>
      <c r="AV102">
        <v>40</v>
      </c>
      <c r="AW102">
        <v>2</v>
      </c>
      <c r="AX102">
        <v>1</v>
      </c>
      <c r="AY102" s="44">
        <v>1</v>
      </c>
      <c r="AZ102" s="1">
        <v>3</v>
      </c>
      <c r="BA102">
        <v>6</v>
      </c>
      <c r="BB102">
        <v>3</v>
      </c>
      <c r="BC102">
        <v>1</v>
      </c>
      <c r="BD102">
        <v>1</v>
      </c>
      <c r="BE102">
        <v>1</v>
      </c>
      <c r="BF102" s="1">
        <v>1</v>
      </c>
      <c r="BG102">
        <v>1</v>
      </c>
      <c r="BH102">
        <v>3</v>
      </c>
      <c r="BI102" t="s">
        <v>178</v>
      </c>
      <c r="BJ102">
        <v>5</v>
      </c>
      <c r="BK102" s="1">
        <v>3</v>
      </c>
      <c r="BL102">
        <v>3</v>
      </c>
      <c r="BM102" t="s">
        <v>178</v>
      </c>
      <c r="BN102" s="15">
        <v>1.4444444444444444</v>
      </c>
      <c r="BO102" s="44">
        <v>1</v>
      </c>
      <c r="BP102">
        <v>2</v>
      </c>
      <c r="BQ102">
        <v>3</v>
      </c>
      <c r="BR102">
        <v>1</v>
      </c>
      <c r="BS102">
        <v>3</v>
      </c>
      <c r="BT102" s="1">
        <v>2</v>
      </c>
      <c r="BU102">
        <v>2</v>
      </c>
      <c r="BV102" s="1">
        <v>2</v>
      </c>
      <c r="BW102">
        <v>4</v>
      </c>
      <c r="BX102" s="17">
        <v>1</v>
      </c>
    </row>
    <row r="103" spans="1:76" x14ac:dyDescent="0.25">
      <c r="A103">
        <v>101</v>
      </c>
      <c r="B103">
        <v>2016</v>
      </c>
      <c r="C103">
        <v>30</v>
      </c>
      <c r="D103">
        <v>5</v>
      </c>
      <c r="E103">
        <v>1</v>
      </c>
      <c r="F103">
        <v>1</v>
      </c>
      <c r="G103">
        <v>1</v>
      </c>
      <c r="H103">
        <v>10</v>
      </c>
      <c r="I103">
        <v>1</v>
      </c>
      <c r="J103">
        <v>2</v>
      </c>
      <c r="K103" s="43" t="s">
        <v>5</v>
      </c>
      <c r="L103">
        <v>1</v>
      </c>
      <c r="M103">
        <v>6</v>
      </c>
      <c r="N103" s="44">
        <v>37</v>
      </c>
      <c r="O103">
        <v>2</v>
      </c>
      <c r="P103" t="s">
        <v>178</v>
      </c>
      <c r="Q103" s="44">
        <v>264</v>
      </c>
      <c r="R103">
        <v>528</v>
      </c>
      <c r="S103" s="45">
        <v>8</v>
      </c>
      <c r="T103">
        <v>4</v>
      </c>
      <c r="U103" s="1">
        <v>1</v>
      </c>
      <c r="V103">
        <v>1</v>
      </c>
      <c r="W103">
        <v>4</v>
      </c>
      <c r="X103" s="1">
        <v>7</v>
      </c>
      <c r="Y103">
        <v>3</v>
      </c>
      <c r="Z103">
        <v>5</v>
      </c>
      <c r="AA103" s="45">
        <v>4</v>
      </c>
      <c r="AB103">
        <v>0</v>
      </c>
      <c r="AC103">
        <v>4</v>
      </c>
      <c r="AD103">
        <v>2.5</v>
      </c>
      <c r="AE103" s="1">
        <v>1</v>
      </c>
      <c r="AF103" s="7">
        <v>1.8888888888888888</v>
      </c>
      <c r="AG103" s="7">
        <v>1.7142857142857144</v>
      </c>
      <c r="AH103" s="7">
        <v>1.8888888888888888</v>
      </c>
      <c r="AI103" s="44">
        <v>3</v>
      </c>
      <c r="AJ103">
        <v>2</v>
      </c>
      <c r="AK103">
        <v>1</v>
      </c>
      <c r="AL103" s="1">
        <v>2</v>
      </c>
      <c r="AM103" s="1">
        <v>2</v>
      </c>
      <c r="AN103" s="1">
        <v>2</v>
      </c>
      <c r="AO103">
        <v>1</v>
      </c>
      <c r="AP103">
        <v>1</v>
      </c>
      <c r="AQ103">
        <v>2</v>
      </c>
      <c r="AR103">
        <v>2</v>
      </c>
      <c r="AS103">
        <v>1</v>
      </c>
      <c r="AT103">
        <v>8</v>
      </c>
      <c r="AU103">
        <v>3</v>
      </c>
      <c r="AV103">
        <v>100</v>
      </c>
      <c r="AW103">
        <v>1</v>
      </c>
      <c r="AX103">
        <v>3</v>
      </c>
      <c r="AY103" s="44">
        <v>1</v>
      </c>
      <c r="AZ103" s="1">
        <v>1</v>
      </c>
      <c r="BA103">
        <v>6</v>
      </c>
      <c r="BB103">
        <v>1</v>
      </c>
      <c r="BC103">
        <v>1</v>
      </c>
      <c r="BD103">
        <v>1</v>
      </c>
      <c r="BE103">
        <v>1</v>
      </c>
      <c r="BF103" s="1">
        <v>1</v>
      </c>
      <c r="BG103">
        <v>0</v>
      </c>
      <c r="BH103">
        <v>3</v>
      </c>
      <c r="BI103" t="s">
        <v>178</v>
      </c>
      <c r="BJ103">
        <v>4</v>
      </c>
      <c r="BK103" s="1">
        <v>3</v>
      </c>
      <c r="BL103">
        <v>3</v>
      </c>
      <c r="BM103" t="s">
        <v>178</v>
      </c>
      <c r="BN103" s="15">
        <v>3.6666666666666665</v>
      </c>
      <c r="BO103" s="44">
        <v>1</v>
      </c>
      <c r="BP103">
        <v>4</v>
      </c>
      <c r="BQ103">
        <v>3</v>
      </c>
      <c r="BR103">
        <v>1</v>
      </c>
      <c r="BS103">
        <v>4</v>
      </c>
      <c r="BT103" s="1">
        <v>2</v>
      </c>
      <c r="BU103">
        <v>2</v>
      </c>
      <c r="BV103" s="1">
        <v>2</v>
      </c>
      <c r="BW103">
        <v>2</v>
      </c>
      <c r="BX103" s="17">
        <v>1</v>
      </c>
    </row>
    <row r="104" spans="1:76" x14ac:dyDescent="0.25">
      <c r="A104">
        <v>102</v>
      </c>
      <c r="B104">
        <v>2005</v>
      </c>
      <c r="C104">
        <v>18</v>
      </c>
      <c r="D104">
        <v>5</v>
      </c>
      <c r="E104">
        <v>2</v>
      </c>
      <c r="F104">
        <v>7</v>
      </c>
      <c r="G104">
        <v>2</v>
      </c>
      <c r="H104">
        <v>13</v>
      </c>
      <c r="I104">
        <v>3</v>
      </c>
      <c r="J104">
        <v>4</v>
      </c>
      <c r="K104" s="43" t="s">
        <v>5</v>
      </c>
      <c r="L104">
        <v>2</v>
      </c>
      <c r="M104">
        <v>5</v>
      </c>
      <c r="N104" s="44">
        <v>22</v>
      </c>
      <c r="O104">
        <v>2</v>
      </c>
      <c r="P104" t="s">
        <v>178</v>
      </c>
      <c r="Q104" s="44">
        <v>1320</v>
      </c>
      <c r="R104">
        <v>1760</v>
      </c>
      <c r="S104" s="45">
        <v>4</v>
      </c>
      <c r="T104">
        <v>3</v>
      </c>
      <c r="U104" s="1">
        <v>2</v>
      </c>
      <c r="V104">
        <v>1</v>
      </c>
      <c r="W104">
        <v>2</v>
      </c>
      <c r="X104" s="1">
        <v>4</v>
      </c>
      <c r="Y104">
        <v>2</v>
      </c>
      <c r="Z104">
        <v>2</v>
      </c>
      <c r="AA104" s="45">
        <v>4</v>
      </c>
      <c r="AB104">
        <v>1</v>
      </c>
      <c r="AC104">
        <v>3</v>
      </c>
      <c r="AD104">
        <v>2</v>
      </c>
      <c r="AE104" s="1">
        <v>1</v>
      </c>
      <c r="AF104" s="7">
        <v>4.5555555555555554</v>
      </c>
      <c r="AG104" s="7">
        <v>3.7777777777777777</v>
      </c>
      <c r="AH104" s="7">
        <v>1.4444444444444444</v>
      </c>
      <c r="AI104" s="44">
        <v>2</v>
      </c>
      <c r="AJ104">
        <v>3</v>
      </c>
      <c r="AK104">
        <v>0</v>
      </c>
      <c r="AL104" s="1">
        <v>3</v>
      </c>
      <c r="AM104" s="1">
        <v>3</v>
      </c>
      <c r="AN104" s="1">
        <v>3</v>
      </c>
      <c r="AO104">
        <v>1</v>
      </c>
      <c r="AP104">
        <v>2</v>
      </c>
      <c r="AQ104">
        <v>3</v>
      </c>
      <c r="AR104">
        <v>3</v>
      </c>
      <c r="AS104">
        <v>2</v>
      </c>
      <c r="AT104">
        <v>8</v>
      </c>
      <c r="AU104">
        <v>1</v>
      </c>
      <c r="AV104">
        <v>33.333333333333329</v>
      </c>
      <c r="AW104">
        <v>3</v>
      </c>
      <c r="AX104">
        <v>4</v>
      </c>
      <c r="AY104" s="44">
        <v>1</v>
      </c>
      <c r="AZ104" s="1">
        <v>2</v>
      </c>
      <c r="BA104">
        <v>7</v>
      </c>
      <c r="BB104">
        <v>3</v>
      </c>
      <c r="BC104">
        <v>1</v>
      </c>
      <c r="BD104">
        <v>7</v>
      </c>
      <c r="BE104">
        <v>2</v>
      </c>
      <c r="BF104" s="1">
        <v>2</v>
      </c>
      <c r="BG104">
        <v>0</v>
      </c>
      <c r="BH104">
        <v>3</v>
      </c>
      <c r="BI104" t="s">
        <v>178</v>
      </c>
      <c r="BJ104">
        <v>5</v>
      </c>
      <c r="BK104" s="1">
        <v>1</v>
      </c>
      <c r="BL104">
        <v>3</v>
      </c>
      <c r="BM104" t="s">
        <v>178</v>
      </c>
      <c r="BN104" s="15">
        <v>1.4444444444444444</v>
      </c>
      <c r="BO104" s="44">
        <v>1</v>
      </c>
      <c r="BP104">
        <v>3</v>
      </c>
      <c r="BQ104">
        <v>3</v>
      </c>
      <c r="BR104">
        <v>1</v>
      </c>
      <c r="BS104">
        <v>3</v>
      </c>
      <c r="BT104" s="1">
        <v>2</v>
      </c>
      <c r="BU104">
        <v>2</v>
      </c>
      <c r="BV104" s="1">
        <v>2</v>
      </c>
      <c r="BW104">
        <v>4</v>
      </c>
      <c r="BX104" s="17">
        <v>2</v>
      </c>
    </row>
    <row r="105" spans="1:76" x14ac:dyDescent="0.25">
      <c r="A105">
        <v>103</v>
      </c>
      <c r="B105">
        <v>2016</v>
      </c>
      <c r="C105">
        <v>9</v>
      </c>
      <c r="D105">
        <v>3</v>
      </c>
      <c r="E105">
        <v>1</v>
      </c>
      <c r="F105">
        <v>16</v>
      </c>
      <c r="G105">
        <v>4</v>
      </c>
      <c r="H105">
        <v>13</v>
      </c>
      <c r="I105">
        <v>6</v>
      </c>
      <c r="J105">
        <v>8</v>
      </c>
      <c r="K105" s="43" t="s">
        <v>5</v>
      </c>
      <c r="L105">
        <v>1</v>
      </c>
      <c r="M105">
        <v>6</v>
      </c>
      <c r="N105" s="44">
        <v>70</v>
      </c>
      <c r="O105">
        <v>2</v>
      </c>
      <c r="P105" t="s">
        <v>178</v>
      </c>
      <c r="Q105" s="44">
        <v>4224</v>
      </c>
      <c r="R105">
        <v>5632</v>
      </c>
      <c r="S105" s="45">
        <v>8</v>
      </c>
      <c r="T105">
        <v>1</v>
      </c>
      <c r="U105" s="1">
        <v>1</v>
      </c>
      <c r="V105">
        <v>1</v>
      </c>
      <c r="W105">
        <v>1</v>
      </c>
      <c r="X105" s="1">
        <v>6</v>
      </c>
      <c r="Y105">
        <v>3</v>
      </c>
      <c r="Z105">
        <v>3</v>
      </c>
      <c r="AA105" s="45">
        <v>4</v>
      </c>
      <c r="AB105">
        <v>1</v>
      </c>
      <c r="AC105">
        <v>3</v>
      </c>
      <c r="AD105">
        <v>2.75</v>
      </c>
      <c r="AE105" s="1">
        <v>1</v>
      </c>
      <c r="AF105" s="7">
        <v>1.8888888888888888</v>
      </c>
      <c r="AG105" s="7">
        <v>3.3015873015873014</v>
      </c>
      <c r="AH105" s="7">
        <v>3.6666666666666665</v>
      </c>
      <c r="AI105" s="44">
        <v>1</v>
      </c>
      <c r="AJ105">
        <v>3</v>
      </c>
      <c r="AK105">
        <v>1</v>
      </c>
      <c r="AL105" s="1">
        <v>4</v>
      </c>
      <c r="AM105" s="1">
        <v>2</v>
      </c>
      <c r="AN105" s="1">
        <v>2</v>
      </c>
      <c r="AO105">
        <v>1</v>
      </c>
      <c r="AP105">
        <v>1</v>
      </c>
      <c r="AQ105">
        <v>3</v>
      </c>
      <c r="AR105">
        <v>5</v>
      </c>
      <c r="AS105">
        <v>3</v>
      </c>
      <c r="AT105">
        <v>8</v>
      </c>
      <c r="AU105">
        <v>2</v>
      </c>
      <c r="AV105">
        <v>20</v>
      </c>
      <c r="AW105">
        <v>3</v>
      </c>
      <c r="AX105">
        <v>4</v>
      </c>
      <c r="AY105" s="44">
        <v>3</v>
      </c>
      <c r="AZ105" s="1">
        <v>1</v>
      </c>
      <c r="BA105">
        <v>8</v>
      </c>
      <c r="BB105">
        <v>1</v>
      </c>
      <c r="BC105">
        <v>1</v>
      </c>
      <c r="BD105">
        <v>1</v>
      </c>
      <c r="BE105">
        <v>1</v>
      </c>
      <c r="BF105" s="1">
        <v>1</v>
      </c>
      <c r="BG105">
        <v>0</v>
      </c>
      <c r="BH105">
        <v>3</v>
      </c>
      <c r="BI105" t="s">
        <v>178</v>
      </c>
      <c r="BJ105">
        <v>5</v>
      </c>
      <c r="BK105" s="1">
        <v>3</v>
      </c>
      <c r="BL105">
        <v>3</v>
      </c>
      <c r="BM105" t="s">
        <v>178</v>
      </c>
      <c r="BN105" s="15">
        <v>1.4444444444444444</v>
      </c>
      <c r="BO105" s="44">
        <v>4</v>
      </c>
      <c r="BP105">
        <v>3</v>
      </c>
      <c r="BQ105">
        <v>2</v>
      </c>
      <c r="BR105">
        <v>4</v>
      </c>
      <c r="BS105">
        <v>1</v>
      </c>
      <c r="BT105" s="1">
        <v>2</v>
      </c>
      <c r="BU105">
        <v>2</v>
      </c>
      <c r="BV105" s="1">
        <v>2</v>
      </c>
      <c r="BW105">
        <v>3</v>
      </c>
      <c r="BX105" s="17">
        <v>1</v>
      </c>
    </row>
    <row r="106" spans="1:76" x14ac:dyDescent="0.25">
      <c r="A106">
        <v>104</v>
      </c>
      <c r="B106">
        <v>1994</v>
      </c>
      <c r="C106">
        <v>35</v>
      </c>
      <c r="D106">
        <v>5</v>
      </c>
      <c r="E106">
        <v>2</v>
      </c>
      <c r="F106">
        <v>4</v>
      </c>
      <c r="G106">
        <v>2</v>
      </c>
      <c r="H106">
        <v>3</v>
      </c>
      <c r="I106">
        <v>9</v>
      </c>
      <c r="J106">
        <v>15</v>
      </c>
      <c r="K106" s="43" t="s">
        <v>178</v>
      </c>
      <c r="L106">
        <v>1</v>
      </c>
      <c r="M106">
        <v>1</v>
      </c>
      <c r="N106" s="44">
        <v>450</v>
      </c>
      <c r="O106">
        <v>2</v>
      </c>
      <c r="P106" t="s">
        <v>178</v>
      </c>
      <c r="Q106" s="44">
        <v>8910</v>
      </c>
      <c r="R106">
        <v>14850</v>
      </c>
      <c r="S106" s="45">
        <v>4</v>
      </c>
      <c r="T106">
        <v>1</v>
      </c>
      <c r="U106" s="1">
        <v>1</v>
      </c>
      <c r="V106">
        <v>1</v>
      </c>
      <c r="W106">
        <v>4</v>
      </c>
      <c r="X106" s="1">
        <v>7</v>
      </c>
      <c r="Y106">
        <v>3</v>
      </c>
      <c r="Z106">
        <v>4</v>
      </c>
      <c r="AA106" s="45">
        <v>4</v>
      </c>
      <c r="AB106">
        <v>0</v>
      </c>
      <c r="AC106">
        <v>3</v>
      </c>
      <c r="AD106">
        <v>3</v>
      </c>
      <c r="AE106" s="1">
        <v>2</v>
      </c>
      <c r="AF106" s="7">
        <v>1.8888888888888888</v>
      </c>
      <c r="AG106" s="7">
        <v>3.5396825396825395</v>
      </c>
      <c r="AH106" s="7">
        <v>4.5555555555555554</v>
      </c>
      <c r="AI106" s="44">
        <v>1</v>
      </c>
      <c r="AJ106">
        <v>3</v>
      </c>
      <c r="AK106">
        <v>0</v>
      </c>
      <c r="AL106" s="1">
        <v>2</v>
      </c>
      <c r="AM106" s="1">
        <v>5</v>
      </c>
      <c r="AN106" s="1">
        <v>2</v>
      </c>
      <c r="AO106">
        <v>2</v>
      </c>
      <c r="AP106">
        <v>2</v>
      </c>
      <c r="AQ106">
        <v>3</v>
      </c>
      <c r="AR106">
        <v>5</v>
      </c>
      <c r="AS106">
        <v>5</v>
      </c>
      <c r="AT106">
        <v>9</v>
      </c>
      <c r="AU106">
        <v>1</v>
      </c>
      <c r="AV106">
        <v>0</v>
      </c>
      <c r="AW106">
        <v>5</v>
      </c>
      <c r="AX106">
        <v>3</v>
      </c>
      <c r="AY106" s="44">
        <v>2</v>
      </c>
      <c r="AZ106" s="1">
        <v>1</v>
      </c>
      <c r="BA106">
        <v>8</v>
      </c>
      <c r="BB106">
        <v>1</v>
      </c>
      <c r="BC106">
        <v>1</v>
      </c>
      <c r="BD106">
        <v>7</v>
      </c>
      <c r="BE106">
        <v>2</v>
      </c>
      <c r="BF106" s="1">
        <v>1</v>
      </c>
      <c r="BG106">
        <v>0</v>
      </c>
      <c r="BH106">
        <v>3</v>
      </c>
      <c r="BI106" t="s">
        <v>178</v>
      </c>
      <c r="BJ106">
        <v>5</v>
      </c>
      <c r="BK106" s="1">
        <v>3</v>
      </c>
      <c r="BL106">
        <v>3</v>
      </c>
      <c r="BM106" t="s">
        <v>178</v>
      </c>
      <c r="BN106" s="15">
        <v>4.1111111111111107</v>
      </c>
      <c r="BO106" s="44">
        <v>4</v>
      </c>
      <c r="BP106">
        <v>2</v>
      </c>
      <c r="BQ106">
        <v>1</v>
      </c>
      <c r="BR106">
        <v>4</v>
      </c>
      <c r="BS106">
        <v>4</v>
      </c>
      <c r="BT106" s="1">
        <v>1</v>
      </c>
      <c r="BU106">
        <v>2</v>
      </c>
      <c r="BV106" s="1">
        <v>1</v>
      </c>
      <c r="BW106">
        <v>2</v>
      </c>
      <c r="BX106" s="17">
        <v>1</v>
      </c>
    </row>
    <row r="107" spans="1:76" x14ac:dyDescent="0.25">
      <c r="A107">
        <v>105</v>
      </c>
      <c r="B107">
        <v>1993</v>
      </c>
      <c r="C107">
        <v>35</v>
      </c>
      <c r="D107">
        <v>5</v>
      </c>
      <c r="E107">
        <v>2</v>
      </c>
      <c r="F107">
        <v>4</v>
      </c>
      <c r="G107">
        <v>2</v>
      </c>
      <c r="H107">
        <v>3</v>
      </c>
      <c r="I107">
        <v>9</v>
      </c>
      <c r="J107">
        <v>15</v>
      </c>
      <c r="K107" s="43" t="s">
        <v>178</v>
      </c>
      <c r="L107">
        <v>1</v>
      </c>
      <c r="M107">
        <v>1</v>
      </c>
      <c r="N107" s="44">
        <v>450</v>
      </c>
      <c r="O107">
        <v>2</v>
      </c>
      <c r="P107" t="s">
        <v>178</v>
      </c>
      <c r="Q107" s="44">
        <v>10692</v>
      </c>
      <c r="R107">
        <v>17820</v>
      </c>
      <c r="S107" s="45">
        <v>4</v>
      </c>
      <c r="T107">
        <v>1</v>
      </c>
      <c r="U107" s="1">
        <v>1</v>
      </c>
      <c r="V107">
        <v>1</v>
      </c>
      <c r="W107">
        <v>4</v>
      </c>
      <c r="X107" s="1">
        <v>7</v>
      </c>
      <c r="Y107">
        <v>3</v>
      </c>
      <c r="Z107">
        <v>4</v>
      </c>
      <c r="AA107" s="45">
        <v>4</v>
      </c>
      <c r="AB107">
        <v>0</v>
      </c>
      <c r="AC107">
        <v>3</v>
      </c>
      <c r="AD107">
        <v>3</v>
      </c>
      <c r="AE107" s="1">
        <v>2</v>
      </c>
      <c r="AF107" s="7">
        <v>1.8888888888888888</v>
      </c>
      <c r="AG107" s="7">
        <v>3.5396825396825395</v>
      </c>
      <c r="AH107" s="7">
        <v>4.5555555555555554</v>
      </c>
      <c r="AI107" s="44">
        <v>1</v>
      </c>
      <c r="AJ107">
        <v>3</v>
      </c>
      <c r="AK107">
        <v>0</v>
      </c>
      <c r="AL107" s="1">
        <v>2</v>
      </c>
      <c r="AM107" s="1">
        <v>5</v>
      </c>
      <c r="AN107" s="1">
        <v>2</v>
      </c>
      <c r="AO107">
        <v>2</v>
      </c>
      <c r="AP107">
        <v>2</v>
      </c>
      <c r="AQ107">
        <v>3</v>
      </c>
      <c r="AR107">
        <v>7</v>
      </c>
      <c r="AS107">
        <v>5</v>
      </c>
      <c r="AT107">
        <v>9</v>
      </c>
      <c r="AU107">
        <v>2</v>
      </c>
      <c r="AV107">
        <v>0</v>
      </c>
      <c r="AW107">
        <v>5</v>
      </c>
      <c r="AX107">
        <v>3</v>
      </c>
      <c r="AY107" s="44">
        <v>2</v>
      </c>
      <c r="AZ107" s="1">
        <v>1</v>
      </c>
      <c r="BA107">
        <v>8</v>
      </c>
      <c r="BB107">
        <v>1</v>
      </c>
      <c r="BC107">
        <v>1</v>
      </c>
      <c r="BD107">
        <v>7</v>
      </c>
      <c r="BE107">
        <v>2</v>
      </c>
      <c r="BF107" s="1">
        <v>1</v>
      </c>
      <c r="BG107">
        <v>0</v>
      </c>
      <c r="BH107">
        <v>3</v>
      </c>
      <c r="BI107" t="s">
        <v>178</v>
      </c>
      <c r="BJ107">
        <v>5</v>
      </c>
      <c r="BK107" s="1">
        <v>3</v>
      </c>
      <c r="BL107">
        <v>3</v>
      </c>
      <c r="BM107" t="s">
        <v>178</v>
      </c>
      <c r="BN107" s="15">
        <v>4.1111111111111107</v>
      </c>
      <c r="BO107" s="44">
        <v>4</v>
      </c>
      <c r="BP107">
        <v>2</v>
      </c>
      <c r="BQ107">
        <v>1</v>
      </c>
      <c r="BR107">
        <v>4</v>
      </c>
      <c r="BS107">
        <v>4</v>
      </c>
      <c r="BT107" s="1">
        <v>1</v>
      </c>
      <c r="BU107">
        <v>2</v>
      </c>
      <c r="BV107" s="1">
        <v>1</v>
      </c>
      <c r="BW107">
        <v>2</v>
      </c>
      <c r="BX107" s="17">
        <v>1</v>
      </c>
    </row>
    <row r="108" spans="1:76" x14ac:dyDescent="0.25">
      <c r="A108">
        <v>106</v>
      </c>
      <c r="B108">
        <v>2001</v>
      </c>
      <c r="C108">
        <v>6</v>
      </c>
      <c r="D108">
        <v>5</v>
      </c>
      <c r="E108">
        <v>2</v>
      </c>
      <c r="F108">
        <v>1</v>
      </c>
      <c r="G108">
        <v>1</v>
      </c>
      <c r="H108">
        <v>3</v>
      </c>
      <c r="I108">
        <v>9</v>
      </c>
      <c r="J108">
        <v>9</v>
      </c>
      <c r="K108" s="43" t="s">
        <v>178</v>
      </c>
      <c r="L108">
        <v>1</v>
      </c>
      <c r="M108">
        <v>1</v>
      </c>
      <c r="N108" s="44">
        <v>650</v>
      </c>
      <c r="O108">
        <v>2</v>
      </c>
      <c r="P108" t="s">
        <v>178</v>
      </c>
      <c r="Q108" s="44">
        <v>5346</v>
      </c>
      <c r="R108">
        <v>5346</v>
      </c>
      <c r="S108" s="45">
        <v>3</v>
      </c>
      <c r="T108">
        <v>1</v>
      </c>
      <c r="U108" s="1">
        <v>1</v>
      </c>
      <c r="V108">
        <v>1</v>
      </c>
      <c r="W108">
        <v>4</v>
      </c>
      <c r="X108" s="1">
        <v>8</v>
      </c>
      <c r="Y108">
        <v>3</v>
      </c>
      <c r="Z108">
        <v>5</v>
      </c>
      <c r="AA108" s="45">
        <v>4</v>
      </c>
      <c r="AB108">
        <v>0</v>
      </c>
      <c r="AC108">
        <v>3</v>
      </c>
      <c r="AD108">
        <v>2.5</v>
      </c>
      <c r="AE108" s="1">
        <v>1</v>
      </c>
      <c r="AF108" s="7">
        <v>1.8888888888888888</v>
      </c>
      <c r="AG108" s="7">
        <v>3.5396825396825395</v>
      </c>
      <c r="AH108" s="7">
        <v>1</v>
      </c>
      <c r="AI108" s="44">
        <v>1</v>
      </c>
      <c r="AJ108">
        <v>3</v>
      </c>
      <c r="AK108">
        <v>1</v>
      </c>
      <c r="AL108" s="1">
        <v>3</v>
      </c>
      <c r="AM108" s="1">
        <v>1</v>
      </c>
      <c r="AN108" s="1">
        <v>1</v>
      </c>
      <c r="AO108">
        <v>2</v>
      </c>
      <c r="AP108">
        <v>2</v>
      </c>
      <c r="AQ108">
        <v>3</v>
      </c>
      <c r="AR108">
        <v>3</v>
      </c>
      <c r="AS108">
        <v>3</v>
      </c>
      <c r="AT108">
        <v>9</v>
      </c>
      <c r="AU108">
        <v>1</v>
      </c>
      <c r="AV108">
        <v>0</v>
      </c>
      <c r="AW108">
        <v>3</v>
      </c>
      <c r="AX108">
        <v>2</v>
      </c>
      <c r="AY108" s="44">
        <v>2</v>
      </c>
      <c r="AZ108" s="1">
        <v>1</v>
      </c>
      <c r="BA108">
        <v>8</v>
      </c>
      <c r="BB108">
        <v>3</v>
      </c>
      <c r="BC108">
        <v>1</v>
      </c>
      <c r="BD108">
        <v>7</v>
      </c>
      <c r="BE108">
        <v>2</v>
      </c>
      <c r="BF108" s="1">
        <v>1</v>
      </c>
      <c r="BG108">
        <v>0</v>
      </c>
      <c r="BH108">
        <v>3</v>
      </c>
      <c r="BI108" t="s">
        <v>178</v>
      </c>
      <c r="BJ108">
        <v>4</v>
      </c>
      <c r="BK108" s="1">
        <v>3</v>
      </c>
      <c r="BL108">
        <v>3</v>
      </c>
      <c r="BM108" t="s">
        <v>178</v>
      </c>
      <c r="BN108" s="15">
        <v>4.1111111111111107</v>
      </c>
      <c r="BO108" s="44">
        <v>4</v>
      </c>
      <c r="BP108">
        <v>2</v>
      </c>
      <c r="BQ108">
        <v>1</v>
      </c>
      <c r="BR108">
        <v>4</v>
      </c>
      <c r="BS108">
        <v>4</v>
      </c>
      <c r="BT108" s="1">
        <v>1</v>
      </c>
      <c r="BU108">
        <v>2</v>
      </c>
      <c r="BV108" s="1">
        <v>1</v>
      </c>
      <c r="BW108">
        <v>2</v>
      </c>
      <c r="BX108" s="17">
        <v>1</v>
      </c>
    </row>
    <row r="109" spans="1:76" x14ac:dyDescent="0.25">
      <c r="A109">
        <v>107</v>
      </c>
      <c r="B109">
        <v>2002</v>
      </c>
      <c r="C109">
        <v>6</v>
      </c>
      <c r="D109">
        <v>5</v>
      </c>
      <c r="E109">
        <v>2</v>
      </c>
      <c r="F109">
        <v>3</v>
      </c>
      <c r="G109">
        <v>1</v>
      </c>
      <c r="H109">
        <v>3</v>
      </c>
      <c r="I109">
        <v>9</v>
      </c>
      <c r="J109">
        <v>9</v>
      </c>
      <c r="K109" s="43" t="s">
        <v>178</v>
      </c>
      <c r="L109">
        <v>1</v>
      </c>
      <c r="M109">
        <v>1</v>
      </c>
      <c r="N109" s="44">
        <v>650</v>
      </c>
      <c r="O109">
        <v>2</v>
      </c>
      <c r="P109" t="s">
        <v>178</v>
      </c>
      <c r="Q109" s="44">
        <v>10692</v>
      </c>
      <c r="R109">
        <v>10692</v>
      </c>
      <c r="S109" s="45">
        <v>3</v>
      </c>
      <c r="T109">
        <v>1</v>
      </c>
      <c r="U109" s="1">
        <v>1</v>
      </c>
      <c r="V109">
        <v>1</v>
      </c>
      <c r="W109">
        <v>4</v>
      </c>
      <c r="X109" s="1">
        <v>8</v>
      </c>
      <c r="Y109">
        <v>3</v>
      </c>
      <c r="Z109">
        <v>5</v>
      </c>
      <c r="AA109" s="45">
        <v>4</v>
      </c>
      <c r="AB109">
        <v>0</v>
      </c>
      <c r="AC109">
        <v>3</v>
      </c>
      <c r="AD109">
        <v>2.5</v>
      </c>
      <c r="AE109" s="1">
        <v>1</v>
      </c>
      <c r="AF109" s="7">
        <v>1.8888888888888888</v>
      </c>
      <c r="AG109" s="7">
        <v>3.5396825396825395</v>
      </c>
      <c r="AH109" s="7">
        <v>1</v>
      </c>
      <c r="AI109" s="44">
        <v>1</v>
      </c>
      <c r="AJ109">
        <v>3</v>
      </c>
      <c r="AK109">
        <v>1</v>
      </c>
      <c r="AL109" s="1">
        <v>3</v>
      </c>
      <c r="AM109" s="1">
        <v>1</v>
      </c>
      <c r="AN109" s="1">
        <v>1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9</v>
      </c>
      <c r="AU109">
        <v>3</v>
      </c>
      <c r="AV109">
        <v>0</v>
      </c>
      <c r="AW109">
        <v>3</v>
      </c>
      <c r="AX109">
        <v>2</v>
      </c>
      <c r="AY109" s="44">
        <v>2</v>
      </c>
      <c r="AZ109" s="1">
        <v>1</v>
      </c>
      <c r="BA109">
        <v>8</v>
      </c>
      <c r="BB109">
        <v>3</v>
      </c>
      <c r="BC109">
        <v>1</v>
      </c>
      <c r="BD109">
        <v>7</v>
      </c>
      <c r="BE109">
        <v>2</v>
      </c>
      <c r="BF109" s="1">
        <v>1</v>
      </c>
      <c r="BG109">
        <v>0</v>
      </c>
      <c r="BH109">
        <v>3</v>
      </c>
      <c r="BI109" t="s">
        <v>178</v>
      </c>
      <c r="BJ109">
        <v>3</v>
      </c>
      <c r="BK109" s="1">
        <v>3</v>
      </c>
      <c r="BL109">
        <v>3</v>
      </c>
      <c r="BM109" t="s">
        <v>178</v>
      </c>
      <c r="BN109" s="15">
        <v>4.1111111111111107</v>
      </c>
      <c r="BO109" s="44">
        <v>4</v>
      </c>
      <c r="BP109">
        <v>2</v>
      </c>
      <c r="BQ109">
        <v>1</v>
      </c>
      <c r="BR109">
        <v>4</v>
      </c>
      <c r="BS109">
        <v>4</v>
      </c>
      <c r="BT109" s="1">
        <v>1</v>
      </c>
      <c r="BU109">
        <v>2</v>
      </c>
      <c r="BV109" s="1">
        <v>1</v>
      </c>
      <c r="BW109">
        <v>2</v>
      </c>
      <c r="BX109" s="17">
        <v>1</v>
      </c>
    </row>
    <row r="110" spans="1:76" x14ac:dyDescent="0.25">
      <c r="A110">
        <v>108</v>
      </c>
      <c r="B110">
        <v>1998</v>
      </c>
      <c r="C110">
        <v>35</v>
      </c>
      <c r="D110">
        <v>5</v>
      </c>
      <c r="E110">
        <v>2</v>
      </c>
      <c r="F110">
        <v>4</v>
      </c>
      <c r="G110">
        <v>2</v>
      </c>
      <c r="H110">
        <v>3</v>
      </c>
      <c r="I110">
        <v>12</v>
      </c>
      <c r="J110">
        <v>12</v>
      </c>
      <c r="K110" s="43" t="s">
        <v>178</v>
      </c>
      <c r="L110">
        <v>1</v>
      </c>
      <c r="M110">
        <v>1</v>
      </c>
      <c r="N110" s="44">
        <v>450</v>
      </c>
      <c r="O110">
        <v>2</v>
      </c>
      <c r="P110" t="s">
        <v>178</v>
      </c>
      <c r="Q110" s="44">
        <v>10692</v>
      </c>
      <c r="R110">
        <v>10692</v>
      </c>
      <c r="S110" s="45">
        <v>3</v>
      </c>
      <c r="T110">
        <v>3</v>
      </c>
      <c r="U110" s="1">
        <v>1</v>
      </c>
      <c r="V110">
        <v>1</v>
      </c>
      <c r="W110">
        <v>4</v>
      </c>
      <c r="X110" s="1">
        <v>7</v>
      </c>
      <c r="Y110">
        <v>2</v>
      </c>
      <c r="Z110">
        <v>5</v>
      </c>
      <c r="AA110" s="45">
        <v>4</v>
      </c>
      <c r="AB110">
        <v>0</v>
      </c>
      <c r="AC110">
        <v>3</v>
      </c>
      <c r="AD110">
        <v>2.5</v>
      </c>
      <c r="AE110" s="1">
        <v>2</v>
      </c>
      <c r="AF110" s="7">
        <v>1.8888888888888888</v>
      </c>
      <c r="AG110" s="7">
        <v>3.5396825396825395</v>
      </c>
      <c r="AH110" s="7">
        <v>4.5555555555555554</v>
      </c>
      <c r="AI110" s="44">
        <v>1</v>
      </c>
      <c r="AJ110">
        <v>3</v>
      </c>
      <c r="AK110">
        <v>0</v>
      </c>
      <c r="AL110" s="1">
        <v>2</v>
      </c>
      <c r="AM110" s="1">
        <v>2</v>
      </c>
      <c r="AN110" s="1">
        <v>2</v>
      </c>
      <c r="AO110">
        <v>2</v>
      </c>
      <c r="AP110">
        <v>2</v>
      </c>
      <c r="AQ110">
        <v>3</v>
      </c>
      <c r="AR110">
        <v>6</v>
      </c>
      <c r="AS110">
        <v>3</v>
      </c>
      <c r="AT110">
        <v>9</v>
      </c>
      <c r="AU110">
        <v>3</v>
      </c>
      <c r="AV110">
        <v>0</v>
      </c>
      <c r="AW110">
        <v>5</v>
      </c>
      <c r="AX110">
        <v>3</v>
      </c>
      <c r="AY110" s="44">
        <v>2</v>
      </c>
      <c r="AZ110" s="1">
        <v>1</v>
      </c>
      <c r="BA110">
        <v>8</v>
      </c>
      <c r="BB110">
        <v>1</v>
      </c>
      <c r="BC110">
        <v>1</v>
      </c>
      <c r="BD110">
        <v>7</v>
      </c>
      <c r="BE110">
        <v>2</v>
      </c>
      <c r="BF110" s="1">
        <v>1</v>
      </c>
      <c r="BG110">
        <v>0</v>
      </c>
      <c r="BH110">
        <v>3</v>
      </c>
      <c r="BI110" t="s">
        <v>178</v>
      </c>
      <c r="BJ110">
        <v>5</v>
      </c>
      <c r="BK110" s="1">
        <v>3</v>
      </c>
      <c r="BL110">
        <v>3</v>
      </c>
      <c r="BM110" t="s">
        <v>178</v>
      </c>
      <c r="BN110" s="15">
        <v>4.1111111111111107</v>
      </c>
      <c r="BO110" s="44">
        <v>4</v>
      </c>
      <c r="BP110">
        <v>2</v>
      </c>
      <c r="BQ110">
        <v>1</v>
      </c>
      <c r="BR110">
        <v>4</v>
      </c>
      <c r="BS110">
        <v>4</v>
      </c>
      <c r="BT110" s="1">
        <v>1</v>
      </c>
      <c r="BU110">
        <v>2</v>
      </c>
      <c r="BV110" s="1">
        <v>2</v>
      </c>
      <c r="BW110">
        <v>2</v>
      </c>
      <c r="BX110" s="17">
        <v>1</v>
      </c>
    </row>
    <row r="111" spans="1:76" x14ac:dyDescent="0.25">
      <c r="A111">
        <v>109</v>
      </c>
      <c r="B111">
        <v>2018</v>
      </c>
      <c r="C111">
        <v>6</v>
      </c>
      <c r="D111">
        <v>5</v>
      </c>
      <c r="E111">
        <v>2</v>
      </c>
      <c r="F111">
        <v>2</v>
      </c>
      <c r="G111">
        <v>1</v>
      </c>
      <c r="H111">
        <v>3</v>
      </c>
      <c r="I111">
        <v>9</v>
      </c>
      <c r="J111">
        <v>9</v>
      </c>
      <c r="K111" s="43" t="s">
        <v>178</v>
      </c>
      <c r="L111">
        <v>1</v>
      </c>
      <c r="M111">
        <v>1</v>
      </c>
      <c r="N111" s="44">
        <v>750</v>
      </c>
      <c r="O111">
        <v>2</v>
      </c>
      <c r="P111" t="s">
        <v>178</v>
      </c>
      <c r="Q111" s="44">
        <v>8019</v>
      </c>
      <c r="R111">
        <v>8019</v>
      </c>
      <c r="S111" s="45">
        <v>3</v>
      </c>
      <c r="T111">
        <v>1</v>
      </c>
      <c r="U111" s="1">
        <v>1</v>
      </c>
      <c r="V111">
        <v>1</v>
      </c>
      <c r="W111">
        <v>4</v>
      </c>
      <c r="X111" s="1">
        <v>8</v>
      </c>
      <c r="Y111">
        <v>3</v>
      </c>
      <c r="Z111">
        <v>5</v>
      </c>
      <c r="AA111" s="45">
        <v>4</v>
      </c>
      <c r="AB111">
        <v>0</v>
      </c>
      <c r="AC111">
        <v>3</v>
      </c>
      <c r="AD111">
        <v>2.5</v>
      </c>
      <c r="AE111" s="1">
        <v>1</v>
      </c>
      <c r="AF111" s="7">
        <v>1.8888888888888888</v>
      </c>
      <c r="AG111" s="7">
        <v>3.5396825396825395</v>
      </c>
      <c r="AH111" s="7">
        <v>1</v>
      </c>
      <c r="AI111" s="44">
        <v>1</v>
      </c>
      <c r="AJ111">
        <v>3</v>
      </c>
      <c r="AK111">
        <v>1</v>
      </c>
      <c r="AL111" s="1">
        <v>3</v>
      </c>
      <c r="AM111" s="1">
        <v>1</v>
      </c>
      <c r="AN111" s="1">
        <v>1</v>
      </c>
      <c r="AO111">
        <v>2</v>
      </c>
      <c r="AP111">
        <v>2</v>
      </c>
      <c r="AQ111">
        <v>3</v>
      </c>
      <c r="AR111">
        <v>6</v>
      </c>
      <c r="AS111">
        <v>3</v>
      </c>
      <c r="AT111">
        <v>9</v>
      </c>
      <c r="AU111">
        <v>3</v>
      </c>
      <c r="AV111">
        <v>0</v>
      </c>
      <c r="AW111">
        <v>3</v>
      </c>
      <c r="AX111">
        <v>2</v>
      </c>
      <c r="AY111" s="44">
        <v>2</v>
      </c>
      <c r="AZ111" s="1">
        <v>1</v>
      </c>
      <c r="BA111">
        <v>8</v>
      </c>
      <c r="BB111">
        <v>3</v>
      </c>
      <c r="BC111">
        <v>1</v>
      </c>
      <c r="BD111">
        <v>7</v>
      </c>
      <c r="BE111">
        <v>2</v>
      </c>
      <c r="BF111" s="1">
        <v>1</v>
      </c>
      <c r="BG111">
        <v>0</v>
      </c>
      <c r="BH111">
        <v>3</v>
      </c>
      <c r="BI111" t="s">
        <v>178</v>
      </c>
      <c r="BJ111">
        <v>4</v>
      </c>
      <c r="BK111" s="1">
        <v>3</v>
      </c>
      <c r="BL111">
        <v>3</v>
      </c>
      <c r="BM111" t="s">
        <v>178</v>
      </c>
      <c r="BN111" s="15">
        <v>4.1111111111111107</v>
      </c>
      <c r="BO111" s="44">
        <v>4</v>
      </c>
      <c r="BP111">
        <v>2</v>
      </c>
      <c r="BQ111">
        <v>1</v>
      </c>
      <c r="BR111">
        <v>4</v>
      </c>
      <c r="BS111">
        <v>4</v>
      </c>
      <c r="BT111" s="1">
        <v>1</v>
      </c>
      <c r="BU111">
        <v>2</v>
      </c>
      <c r="BV111" s="1">
        <v>1</v>
      </c>
      <c r="BW111">
        <v>2</v>
      </c>
      <c r="BX111" s="17">
        <v>1</v>
      </c>
    </row>
    <row r="112" spans="1:76" x14ac:dyDescent="0.25">
      <c r="A112">
        <v>110</v>
      </c>
      <c r="B112">
        <v>1997</v>
      </c>
      <c r="C112">
        <v>35</v>
      </c>
      <c r="D112">
        <v>5</v>
      </c>
      <c r="E112">
        <v>2</v>
      </c>
      <c r="F112">
        <v>4</v>
      </c>
      <c r="G112">
        <v>2</v>
      </c>
      <c r="H112">
        <v>3</v>
      </c>
      <c r="I112">
        <v>12</v>
      </c>
      <c r="J112">
        <v>9</v>
      </c>
      <c r="K112" s="43" t="s">
        <v>178</v>
      </c>
      <c r="L112">
        <v>1</v>
      </c>
      <c r="M112">
        <v>1</v>
      </c>
      <c r="N112" s="44">
        <v>450</v>
      </c>
      <c r="O112">
        <v>2</v>
      </c>
      <c r="P112" t="s">
        <v>178</v>
      </c>
      <c r="Q112" s="44">
        <v>14256</v>
      </c>
      <c r="R112">
        <v>10692</v>
      </c>
      <c r="S112" s="45">
        <v>4</v>
      </c>
      <c r="T112">
        <v>1</v>
      </c>
      <c r="U112" s="1">
        <v>1</v>
      </c>
      <c r="V112">
        <v>1</v>
      </c>
      <c r="W112">
        <v>4</v>
      </c>
      <c r="X112" s="1">
        <v>8</v>
      </c>
      <c r="Y112">
        <v>3</v>
      </c>
      <c r="Z112">
        <v>4</v>
      </c>
      <c r="AA112" s="45">
        <v>4</v>
      </c>
      <c r="AB112">
        <v>0</v>
      </c>
      <c r="AC112">
        <v>3</v>
      </c>
      <c r="AD112">
        <v>2.5</v>
      </c>
      <c r="AE112" s="1">
        <v>1</v>
      </c>
      <c r="AF112" s="7">
        <v>1.8888888888888888</v>
      </c>
      <c r="AG112" s="7">
        <v>3.5396825396825395</v>
      </c>
      <c r="AH112" s="7">
        <v>1</v>
      </c>
      <c r="AI112" s="44">
        <v>1</v>
      </c>
      <c r="AJ112">
        <v>3</v>
      </c>
      <c r="AK112">
        <v>1</v>
      </c>
      <c r="AL112" s="1">
        <v>2</v>
      </c>
      <c r="AM112" s="1">
        <v>1</v>
      </c>
      <c r="AN112" s="1">
        <v>2</v>
      </c>
      <c r="AO112">
        <v>2</v>
      </c>
      <c r="AP112">
        <v>2</v>
      </c>
      <c r="AQ112">
        <v>3</v>
      </c>
      <c r="AR112">
        <v>7</v>
      </c>
      <c r="AS112">
        <v>5</v>
      </c>
      <c r="AT112">
        <v>9</v>
      </c>
      <c r="AU112">
        <v>2</v>
      </c>
      <c r="AV112">
        <v>0</v>
      </c>
      <c r="AW112">
        <v>3</v>
      </c>
      <c r="AX112">
        <v>3</v>
      </c>
      <c r="AY112" s="44">
        <v>2</v>
      </c>
      <c r="AZ112" s="1">
        <v>1</v>
      </c>
      <c r="BA112">
        <v>8</v>
      </c>
      <c r="BB112">
        <v>1</v>
      </c>
      <c r="BC112">
        <v>1</v>
      </c>
      <c r="BD112">
        <v>7</v>
      </c>
      <c r="BE112">
        <v>2</v>
      </c>
      <c r="BF112" s="1">
        <v>1</v>
      </c>
      <c r="BG112">
        <v>0</v>
      </c>
      <c r="BH112">
        <v>3</v>
      </c>
      <c r="BI112" t="s">
        <v>178</v>
      </c>
      <c r="BJ112">
        <v>4</v>
      </c>
      <c r="BK112" s="1">
        <v>3</v>
      </c>
      <c r="BL112">
        <v>3</v>
      </c>
      <c r="BM112" t="s">
        <v>178</v>
      </c>
      <c r="BN112" s="15">
        <v>4.1111111111111107</v>
      </c>
      <c r="BO112" s="44">
        <v>4</v>
      </c>
      <c r="BP112">
        <v>2</v>
      </c>
      <c r="BQ112">
        <v>1</v>
      </c>
      <c r="BR112">
        <v>4</v>
      </c>
      <c r="BS112">
        <v>4</v>
      </c>
      <c r="BT112" s="1">
        <v>1</v>
      </c>
      <c r="BU112">
        <v>2</v>
      </c>
      <c r="BV112" s="1">
        <v>1</v>
      </c>
      <c r="BW112">
        <v>2</v>
      </c>
      <c r="BX112" s="17">
        <v>1</v>
      </c>
    </row>
    <row r="113" spans="1:76" x14ac:dyDescent="0.25">
      <c r="A113">
        <v>111</v>
      </c>
      <c r="B113">
        <v>2001</v>
      </c>
      <c r="C113">
        <v>6</v>
      </c>
      <c r="D113">
        <v>5</v>
      </c>
      <c r="E113">
        <v>2</v>
      </c>
      <c r="F113">
        <v>3</v>
      </c>
      <c r="G113">
        <v>1</v>
      </c>
      <c r="H113">
        <v>3</v>
      </c>
      <c r="I113">
        <v>9</v>
      </c>
      <c r="J113">
        <v>12</v>
      </c>
      <c r="K113" s="43" t="s">
        <v>178</v>
      </c>
      <c r="L113">
        <v>1</v>
      </c>
      <c r="M113">
        <v>1</v>
      </c>
      <c r="N113" s="44">
        <v>650</v>
      </c>
      <c r="O113">
        <v>2</v>
      </c>
      <c r="P113" t="s">
        <v>178</v>
      </c>
      <c r="Q113" s="44">
        <v>8019</v>
      </c>
      <c r="R113">
        <v>10692</v>
      </c>
      <c r="S113" s="45">
        <v>3</v>
      </c>
      <c r="T113">
        <v>1</v>
      </c>
      <c r="U113" s="1">
        <v>1</v>
      </c>
      <c r="V113">
        <v>1</v>
      </c>
      <c r="W113">
        <v>4</v>
      </c>
      <c r="X113" s="1">
        <v>8</v>
      </c>
      <c r="Y113">
        <v>3</v>
      </c>
      <c r="Z113">
        <v>5</v>
      </c>
      <c r="AA113" s="45">
        <v>4</v>
      </c>
      <c r="AB113">
        <v>0</v>
      </c>
      <c r="AC113">
        <v>3</v>
      </c>
      <c r="AD113">
        <v>2.5</v>
      </c>
      <c r="AE113" s="1">
        <v>1</v>
      </c>
      <c r="AF113" s="7">
        <v>1.8888888888888888</v>
      </c>
      <c r="AG113" s="7">
        <v>3.5396825396825395</v>
      </c>
      <c r="AH113" s="7">
        <v>1.8888888888888888</v>
      </c>
      <c r="AI113" s="44">
        <v>1</v>
      </c>
      <c r="AJ113">
        <v>3</v>
      </c>
      <c r="AK113">
        <v>1</v>
      </c>
      <c r="AL113" s="1">
        <v>3</v>
      </c>
      <c r="AM113" s="1">
        <v>1</v>
      </c>
      <c r="AN113" s="1">
        <v>1</v>
      </c>
      <c r="AO113">
        <v>2</v>
      </c>
      <c r="AP113">
        <v>2</v>
      </c>
      <c r="AQ113">
        <v>3</v>
      </c>
      <c r="AR113">
        <v>6</v>
      </c>
      <c r="AS113">
        <v>3</v>
      </c>
      <c r="AT113">
        <v>9</v>
      </c>
      <c r="AU113">
        <v>3</v>
      </c>
      <c r="AV113">
        <v>0</v>
      </c>
      <c r="AW113">
        <v>3</v>
      </c>
      <c r="AX113">
        <v>2</v>
      </c>
      <c r="AY113" s="44">
        <v>2</v>
      </c>
      <c r="AZ113" s="1">
        <v>1</v>
      </c>
      <c r="BA113">
        <v>8</v>
      </c>
      <c r="BB113">
        <v>3</v>
      </c>
      <c r="BC113">
        <v>1</v>
      </c>
      <c r="BD113">
        <v>7</v>
      </c>
      <c r="BE113">
        <v>2</v>
      </c>
      <c r="BF113" s="1">
        <v>1</v>
      </c>
      <c r="BG113">
        <v>0</v>
      </c>
      <c r="BH113">
        <v>3</v>
      </c>
      <c r="BI113" t="s">
        <v>178</v>
      </c>
      <c r="BJ113">
        <v>4</v>
      </c>
      <c r="BK113" s="1">
        <v>3</v>
      </c>
      <c r="BL113">
        <v>3</v>
      </c>
      <c r="BM113" t="s">
        <v>178</v>
      </c>
      <c r="BN113" s="15">
        <v>4.1111111111111107</v>
      </c>
      <c r="BO113" s="44">
        <v>4</v>
      </c>
      <c r="BP113">
        <v>2</v>
      </c>
      <c r="BQ113">
        <v>1</v>
      </c>
      <c r="BR113">
        <v>4</v>
      </c>
      <c r="BS113">
        <v>4</v>
      </c>
      <c r="BT113" s="1">
        <v>1</v>
      </c>
      <c r="BU113">
        <v>2</v>
      </c>
      <c r="BV113" s="1">
        <v>1</v>
      </c>
      <c r="BW113">
        <v>2</v>
      </c>
      <c r="BX113" s="17">
        <v>1</v>
      </c>
    </row>
    <row r="114" spans="1:76" x14ac:dyDescent="0.25">
      <c r="A114">
        <v>112</v>
      </c>
      <c r="B114">
        <v>2017</v>
      </c>
      <c r="C114">
        <v>33</v>
      </c>
      <c r="D114">
        <v>8</v>
      </c>
      <c r="E114">
        <v>1</v>
      </c>
      <c r="F114">
        <v>16</v>
      </c>
      <c r="G114">
        <v>11</v>
      </c>
      <c r="H114">
        <v>13</v>
      </c>
      <c r="I114">
        <v>5</v>
      </c>
      <c r="J114">
        <v>6</v>
      </c>
      <c r="K114" s="43" t="s">
        <v>5</v>
      </c>
      <c r="L114">
        <v>1</v>
      </c>
      <c r="M114">
        <v>7</v>
      </c>
      <c r="N114" s="44">
        <v>18</v>
      </c>
      <c r="O114">
        <v>2</v>
      </c>
      <c r="P114" t="s">
        <v>178</v>
      </c>
      <c r="Q114" s="44">
        <v>3520</v>
      </c>
      <c r="R114">
        <v>4224</v>
      </c>
      <c r="S114" s="45">
        <v>5</v>
      </c>
      <c r="T114">
        <v>3</v>
      </c>
      <c r="U114" s="1">
        <v>1</v>
      </c>
      <c r="V114">
        <v>1</v>
      </c>
      <c r="W114">
        <v>1</v>
      </c>
      <c r="X114" s="1">
        <v>5</v>
      </c>
      <c r="Y114">
        <v>3</v>
      </c>
      <c r="Z114">
        <v>3</v>
      </c>
      <c r="AA114" s="45">
        <v>5</v>
      </c>
      <c r="AB114">
        <v>1</v>
      </c>
      <c r="AC114">
        <v>4</v>
      </c>
      <c r="AD114">
        <v>2</v>
      </c>
      <c r="AE114" s="1">
        <v>2</v>
      </c>
      <c r="AF114" s="7">
        <v>1.8888888888888888</v>
      </c>
      <c r="AG114" s="7">
        <v>4.3333333333333339</v>
      </c>
      <c r="AH114" s="7">
        <v>3.2222222222222223</v>
      </c>
      <c r="AI114" s="44">
        <v>1</v>
      </c>
      <c r="AJ114">
        <v>3</v>
      </c>
      <c r="AK114">
        <v>1</v>
      </c>
      <c r="AL114" s="1">
        <v>3</v>
      </c>
      <c r="AM114" s="1">
        <v>1</v>
      </c>
      <c r="AN114" s="1">
        <v>2</v>
      </c>
      <c r="AO114">
        <v>2</v>
      </c>
      <c r="AP114">
        <v>1</v>
      </c>
      <c r="AQ114">
        <v>3</v>
      </c>
      <c r="AR114">
        <v>6</v>
      </c>
      <c r="AS114">
        <v>2</v>
      </c>
      <c r="AT114">
        <v>8</v>
      </c>
      <c r="AU114">
        <v>4</v>
      </c>
      <c r="AV114">
        <v>0</v>
      </c>
      <c r="AW114">
        <v>3</v>
      </c>
      <c r="AX114">
        <v>2</v>
      </c>
      <c r="AY114" s="44">
        <v>2</v>
      </c>
      <c r="AZ114" s="1">
        <v>2</v>
      </c>
      <c r="BA114">
        <v>4</v>
      </c>
      <c r="BB114">
        <v>2</v>
      </c>
      <c r="BC114">
        <v>1</v>
      </c>
      <c r="BD114">
        <v>4</v>
      </c>
      <c r="BE114">
        <v>3</v>
      </c>
      <c r="BF114" s="1">
        <v>1</v>
      </c>
      <c r="BG114">
        <v>0</v>
      </c>
      <c r="BH114">
        <v>3</v>
      </c>
      <c r="BI114" t="s">
        <v>178</v>
      </c>
      <c r="BJ114">
        <v>5</v>
      </c>
      <c r="BK114" s="1">
        <v>3</v>
      </c>
      <c r="BL114">
        <v>3</v>
      </c>
      <c r="BM114" t="s">
        <v>178</v>
      </c>
      <c r="BN114" s="15">
        <v>1</v>
      </c>
      <c r="BO114" s="44">
        <v>2</v>
      </c>
      <c r="BP114">
        <v>4</v>
      </c>
      <c r="BQ114">
        <v>3</v>
      </c>
      <c r="BR114">
        <v>4</v>
      </c>
      <c r="BS114">
        <v>2</v>
      </c>
      <c r="BT114" s="1">
        <v>1</v>
      </c>
      <c r="BU114">
        <v>2</v>
      </c>
      <c r="BV114" s="1">
        <v>2</v>
      </c>
      <c r="BW114">
        <v>3</v>
      </c>
      <c r="BX114" s="17">
        <v>3</v>
      </c>
    </row>
    <row r="115" spans="1:76" x14ac:dyDescent="0.25">
      <c r="A115">
        <v>113</v>
      </c>
      <c r="B115">
        <v>2018</v>
      </c>
      <c r="C115">
        <v>36</v>
      </c>
      <c r="D115">
        <v>5</v>
      </c>
      <c r="E115">
        <v>7</v>
      </c>
      <c r="F115">
        <v>6</v>
      </c>
      <c r="G115">
        <v>7</v>
      </c>
      <c r="H115">
        <v>3</v>
      </c>
      <c r="I115">
        <v>7</v>
      </c>
      <c r="J115">
        <v>11</v>
      </c>
      <c r="K115" s="43" t="s">
        <v>5</v>
      </c>
      <c r="L115">
        <v>1</v>
      </c>
      <c r="M115">
        <v>1</v>
      </c>
      <c r="N115" s="44">
        <v>500</v>
      </c>
      <c r="O115">
        <v>2</v>
      </c>
      <c r="P115" t="s">
        <v>178</v>
      </c>
      <c r="Q115" s="44">
        <v>4158</v>
      </c>
      <c r="R115">
        <v>6534</v>
      </c>
      <c r="S115" s="45">
        <v>6</v>
      </c>
      <c r="T115">
        <v>4</v>
      </c>
      <c r="U115" s="1">
        <v>1</v>
      </c>
      <c r="V115">
        <v>2</v>
      </c>
      <c r="W115">
        <v>2</v>
      </c>
      <c r="X115" s="1">
        <v>7</v>
      </c>
      <c r="Y115">
        <v>3</v>
      </c>
      <c r="Z115">
        <v>5</v>
      </c>
      <c r="AA115" s="45">
        <v>2</v>
      </c>
      <c r="AB115">
        <v>0</v>
      </c>
      <c r="AC115">
        <v>3</v>
      </c>
      <c r="AD115">
        <v>4</v>
      </c>
      <c r="AE115" s="1">
        <v>2</v>
      </c>
      <c r="AF115" s="7">
        <v>5</v>
      </c>
      <c r="AG115" s="7">
        <v>2.9047619047619047</v>
      </c>
      <c r="AH115" s="7">
        <v>1.8888888888888888</v>
      </c>
      <c r="AI115" s="44">
        <v>1</v>
      </c>
      <c r="AJ115">
        <v>3</v>
      </c>
      <c r="AK115">
        <v>1</v>
      </c>
      <c r="AL115" s="1">
        <v>1</v>
      </c>
      <c r="AM115" s="1">
        <v>2</v>
      </c>
      <c r="AN115" s="1">
        <v>2</v>
      </c>
      <c r="AO115">
        <v>2</v>
      </c>
      <c r="AP115">
        <v>2</v>
      </c>
      <c r="AQ115">
        <v>3</v>
      </c>
      <c r="AR115">
        <v>5</v>
      </c>
      <c r="AS115">
        <v>4</v>
      </c>
      <c r="AT115">
        <v>6</v>
      </c>
      <c r="AU115">
        <v>1</v>
      </c>
      <c r="AV115">
        <v>0</v>
      </c>
      <c r="AW115">
        <v>2</v>
      </c>
      <c r="AX115">
        <v>4</v>
      </c>
      <c r="AY115" s="44">
        <v>1</v>
      </c>
      <c r="AZ115" s="1">
        <v>1</v>
      </c>
      <c r="BA115">
        <v>4</v>
      </c>
      <c r="BB115">
        <v>2</v>
      </c>
      <c r="BC115">
        <v>1</v>
      </c>
      <c r="BD115">
        <v>6</v>
      </c>
      <c r="BE115">
        <v>1</v>
      </c>
      <c r="BF115" s="1">
        <v>1</v>
      </c>
      <c r="BG115">
        <v>0</v>
      </c>
      <c r="BH115">
        <v>3</v>
      </c>
      <c r="BI115" t="s">
        <v>178</v>
      </c>
      <c r="BJ115">
        <v>5</v>
      </c>
      <c r="BK115" s="1">
        <v>3</v>
      </c>
      <c r="BL115">
        <v>3</v>
      </c>
      <c r="BM115" t="s">
        <v>178</v>
      </c>
      <c r="BN115" s="15">
        <v>4.1111111111111107</v>
      </c>
      <c r="BO115" s="44">
        <v>3</v>
      </c>
      <c r="BP115">
        <v>4</v>
      </c>
      <c r="BQ115">
        <v>4</v>
      </c>
      <c r="BR115">
        <v>4</v>
      </c>
      <c r="BS115">
        <v>2</v>
      </c>
      <c r="BT115" s="1">
        <v>1</v>
      </c>
      <c r="BU115">
        <v>1</v>
      </c>
      <c r="BV115" s="1">
        <v>4</v>
      </c>
      <c r="BW115">
        <v>1</v>
      </c>
      <c r="BX115" s="17">
        <v>1</v>
      </c>
    </row>
    <row r="116" spans="1:76" x14ac:dyDescent="0.25">
      <c r="A116">
        <v>114</v>
      </c>
      <c r="B116">
        <v>2019</v>
      </c>
      <c r="C116">
        <v>37</v>
      </c>
      <c r="D116">
        <v>5</v>
      </c>
      <c r="E116">
        <v>2</v>
      </c>
      <c r="F116">
        <v>7</v>
      </c>
      <c r="G116">
        <v>2</v>
      </c>
      <c r="H116">
        <v>10</v>
      </c>
      <c r="I116">
        <v>3</v>
      </c>
      <c r="J116">
        <v>7</v>
      </c>
      <c r="K116" s="43" t="s">
        <v>5</v>
      </c>
      <c r="L116">
        <v>4</v>
      </c>
      <c r="M116">
        <v>2</v>
      </c>
      <c r="N116" s="44">
        <v>125</v>
      </c>
      <c r="O116">
        <v>2</v>
      </c>
      <c r="P116" t="s">
        <v>178</v>
      </c>
      <c r="Q116" s="44">
        <v>1485</v>
      </c>
      <c r="R116">
        <v>3465</v>
      </c>
      <c r="S116" s="45">
        <v>5</v>
      </c>
      <c r="T116">
        <v>4</v>
      </c>
      <c r="U116" s="1">
        <v>3</v>
      </c>
      <c r="V116">
        <v>1</v>
      </c>
      <c r="W116">
        <v>1</v>
      </c>
      <c r="X116" s="1">
        <v>5</v>
      </c>
      <c r="Y116">
        <v>1</v>
      </c>
      <c r="Z116">
        <v>4</v>
      </c>
      <c r="AA116" s="45">
        <v>4</v>
      </c>
      <c r="AB116">
        <v>1</v>
      </c>
      <c r="AC116">
        <v>6</v>
      </c>
      <c r="AD116">
        <v>3</v>
      </c>
      <c r="AE116" s="1">
        <v>2</v>
      </c>
      <c r="AF116" s="7">
        <v>1.8888888888888888</v>
      </c>
      <c r="AG116" s="7">
        <v>4.174603174603174</v>
      </c>
      <c r="AH116" s="7">
        <v>4.5555555555555554</v>
      </c>
      <c r="AI116" s="44">
        <v>1</v>
      </c>
      <c r="AJ116">
        <v>3</v>
      </c>
      <c r="AK116">
        <v>1</v>
      </c>
      <c r="AL116" s="1">
        <v>1</v>
      </c>
      <c r="AM116" s="1">
        <v>2</v>
      </c>
      <c r="AN116" s="1">
        <v>2</v>
      </c>
      <c r="AO116">
        <v>2</v>
      </c>
      <c r="AP116">
        <v>1</v>
      </c>
      <c r="AQ116">
        <v>2</v>
      </c>
      <c r="AR116">
        <v>5</v>
      </c>
      <c r="AS116">
        <v>0</v>
      </c>
      <c r="AT116">
        <v>9</v>
      </c>
      <c r="AU116">
        <v>1</v>
      </c>
      <c r="AV116">
        <v>20</v>
      </c>
      <c r="AW116">
        <v>4</v>
      </c>
      <c r="AX116">
        <v>2</v>
      </c>
      <c r="AY116" s="44">
        <v>1</v>
      </c>
      <c r="AZ116" s="1">
        <v>1</v>
      </c>
      <c r="BA116">
        <v>7</v>
      </c>
      <c r="BB116">
        <v>2</v>
      </c>
      <c r="BC116">
        <v>1</v>
      </c>
      <c r="BD116">
        <v>10</v>
      </c>
      <c r="BE116">
        <v>5</v>
      </c>
      <c r="BF116" s="1">
        <v>1</v>
      </c>
      <c r="BG116">
        <v>1</v>
      </c>
      <c r="BH116">
        <v>3</v>
      </c>
      <c r="BI116" t="s">
        <v>178</v>
      </c>
      <c r="BJ116">
        <v>2</v>
      </c>
      <c r="BK116" s="1">
        <v>2</v>
      </c>
      <c r="BL116">
        <v>2</v>
      </c>
      <c r="BM116">
        <v>6</v>
      </c>
      <c r="BN116" s="15" t="s">
        <v>5</v>
      </c>
      <c r="BO116" s="44">
        <v>2</v>
      </c>
      <c r="BP116">
        <v>2</v>
      </c>
      <c r="BQ116">
        <v>3</v>
      </c>
      <c r="BR116">
        <v>2</v>
      </c>
      <c r="BS116">
        <v>1</v>
      </c>
      <c r="BT116" s="1">
        <v>2</v>
      </c>
      <c r="BU116">
        <v>2</v>
      </c>
      <c r="BV116" s="1">
        <v>2</v>
      </c>
      <c r="BW116">
        <v>3</v>
      </c>
      <c r="BX116" s="17">
        <v>1</v>
      </c>
    </row>
    <row r="117" spans="1:76" x14ac:dyDescent="0.25">
      <c r="A117">
        <v>115</v>
      </c>
      <c r="B117">
        <v>2017</v>
      </c>
      <c r="C117">
        <v>39</v>
      </c>
      <c r="D117">
        <v>6</v>
      </c>
      <c r="E117">
        <v>1</v>
      </c>
      <c r="F117">
        <v>16</v>
      </c>
      <c r="G117">
        <v>11</v>
      </c>
      <c r="H117">
        <v>13</v>
      </c>
      <c r="I117">
        <v>8</v>
      </c>
      <c r="J117">
        <v>14</v>
      </c>
      <c r="K117" s="43" t="s">
        <v>5</v>
      </c>
      <c r="L117">
        <v>1</v>
      </c>
      <c r="M117">
        <v>7</v>
      </c>
      <c r="N117" s="44">
        <v>180</v>
      </c>
      <c r="O117">
        <v>2</v>
      </c>
      <c r="P117" t="s">
        <v>178</v>
      </c>
      <c r="Q117" s="44">
        <v>9152</v>
      </c>
      <c r="R117">
        <v>16016</v>
      </c>
      <c r="S117" s="45">
        <v>6</v>
      </c>
      <c r="T117">
        <v>5</v>
      </c>
      <c r="U117" s="1">
        <v>4</v>
      </c>
      <c r="V117">
        <v>1</v>
      </c>
      <c r="W117">
        <v>1</v>
      </c>
      <c r="X117" s="1">
        <v>7</v>
      </c>
      <c r="Y117">
        <v>3</v>
      </c>
      <c r="Z117">
        <v>8</v>
      </c>
      <c r="AA117" s="45">
        <v>4</v>
      </c>
      <c r="AB117">
        <v>1</v>
      </c>
      <c r="AC117">
        <v>4</v>
      </c>
      <c r="AD117">
        <v>3.75</v>
      </c>
      <c r="AE117" s="1">
        <v>1</v>
      </c>
      <c r="AF117" s="7">
        <v>5</v>
      </c>
      <c r="AG117" s="7">
        <v>3.8571428571428572</v>
      </c>
      <c r="AH117" s="7">
        <v>4.5555555555555554</v>
      </c>
      <c r="AI117" s="44">
        <v>2</v>
      </c>
      <c r="AJ117">
        <v>2</v>
      </c>
      <c r="AK117">
        <v>1</v>
      </c>
      <c r="AL117" s="1">
        <v>3</v>
      </c>
      <c r="AM117" s="1">
        <v>3</v>
      </c>
      <c r="AN117" s="1">
        <v>3</v>
      </c>
      <c r="AO117">
        <v>4</v>
      </c>
      <c r="AP117">
        <v>4</v>
      </c>
      <c r="AQ117">
        <v>3</v>
      </c>
      <c r="AR117">
        <v>9</v>
      </c>
      <c r="AS117">
        <v>4</v>
      </c>
      <c r="AT117">
        <v>8</v>
      </c>
      <c r="AU117">
        <v>2</v>
      </c>
      <c r="AV117">
        <v>22.222222222222221</v>
      </c>
      <c r="AW117">
        <v>3</v>
      </c>
      <c r="AX117">
        <v>4</v>
      </c>
      <c r="AY117" s="44">
        <v>3</v>
      </c>
      <c r="AZ117" s="1">
        <v>2</v>
      </c>
      <c r="BA117">
        <v>5</v>
      </c>
      <c r="BB117">
        <v>3</v>
      </c>
      <c r="BC117">
        <v>1</v>
      </c>
      <c r="BD117">
        <v>6</v>
      </c>
      <c r="BE117">
        <v>3</v>
      </c>
      <c r="BF117" s="1">
        <v>2</v>
      </c>
      <c r="BG117">
        <v>0</v>
      </c>
      <c r="BH117">
        <v>1</v>
      </c>
      <c r="BI117">
        <v>3</v>
      </c>
      <c r="BJ117">
        <v>2</v>
      </c>
      <c r="BK117" s="1">
        <v>2</v>
      </c>
      <c r="BL117">
        <v>3</v>
      </c>
      <c r="BM117" t="s">
        <v>178</v>
      </c>
      <c r="BN117" s="15">
        <v>2.333333333333333</v>
      </c>
      <c r="BO117" s="44">
        <v>3</v>
      </c>
      <c r="BP117">
        <v>2</v>
      </c>
      <c r="BQ117">
        <v>3</v>
      </c>
      <c r="BR117">
        <v>4</v>
      </c>
      <c r="BS117">
        <v>4</v>
      </c>
      <c r="BT117" s="1">
        <v>2</v>
      </c>
      <c r="BU117">
        <v>2</v>
      </c>
      <c r="BV117" s="1">
        <v>2</v>
      </c>
      <c r="BW117">
        <v>1</v>
      </c>
      <c r="BX117" s="17">
        <v>4</v>
      </c>
    </row>
    <row r="118" spans="1:76" x14ac:dyDescent="0.25">
      <c r="A118">
        <v>116</v>
      </c>
      <c r="B118">
        <v>2018</v>
      </c>
      <c r="C118">
        <v>38</v>
      </c>
      <c r="D118">
        <v>1</v>
      </c>
      <c r="E118">
        <v>2</v>
      </c>
      <c r="F118">
        <v>16</v>
      </c>
      <c r="G118">
        <v>1</v>
      </c>
      <c r="H118">
        <v>13</v>
      </c>
      <c r="I118">
        <v>2</v>
      </c>
      <c r="J118">
        <v>3</v>
      </c>
      <c r="K118" s="43" t="s">
        <v>5</v>
      </c>
      <c r="L118">
        <v>4</v>
      </c>
      <c r="M118">
        <v>7</v>
      </c>
      <c r="N118" s="44">
        <v>65</v>
      </c>
      <c r="O118">
        <v>2</v>
      </c>
      <c r="P118" t="s">
        <v>178</v>
      </c>
      <c r="Q118" s="44">
        <v>528</v>
      </c>
      <c r="R118">
        <v>792</v>
      </c>
      <c r="S118" s="45">
        <v>6</v>
      </c>
      <c r="T118">
        <v>3</v>
      </c>
      <c r="U118" s="1">
        <v>1</v>
      </c>
      <c r="V118">
        <v>1</v>
      </c>
      <c r="W118">
        <v>1</v>
      </c>
      <c r="X118" s="1">
        <v>7</v>
      </c>
      <c r="Y118">
        <v>2</v>
      </c>
      <c r="Z118">
        <v>2</v>
      </c>
      <c r="AA118" s="45">
        <v>3</v>
      </c>
      <c r="AB118">
        <v>0</v>
      </c>
      <c r="AC118">
        <v>6</v>
      </c>
      <c r="AD118">
        <v>3.25</v>
      </c>
      <c r="AE118" s="1">
        <v>3</v>
      </c>
      <c r="AF118" s="7">
        <v>4.5555555555555554</v>
      </c>
      <c r="AG118" s="7">
        <v>2.746031746031746</v>
      </c>
      <c r="AH118" s="7">
        <v>1</v>
      </c>
      <c r="AI118" s="44">
        <v>1</v>
      </c>
      <c r="AJ118">
        <v>2</v>
      </c>
      <c r="AK118">
        <v>0</v>
      </c>
      <c r="AL118" s="1">
        <v>1</v>
      </c>
      <c r="AM118" s="1">
        <v>5</v>
      </c>
      <c r="AN118" s="1">
        <v>3</v>
      </c>
      <c r="AO118">
        <v>1</v>
      </c>
      <c r="AP118">
        <v>1</v>
      </c>
      <c r="AQ118">
        <v>2</v>
      </c>
      <c r="AR118">
        <v>2</v>
      </c>
      <c r="AS118">
        <v>1</v>
      </c>
      <c r="AT118">
        <v>8</v>
      </c>
      <c r="AU118">
        <v>1</v>
      </c>
      <c r="AV118">
        <v>0</v>
      </c>
      <c r="AW118">
        <v>1</v>
      </c>
      <c r="AX118">
        <v>1</v>
      </c>
      <c r="AY118" s="44">
        <v>4</v>
      </c>
      <c r="AZ118" s="1">
        <v>2</v>
      </c>
      <c r="BA118">
        <v>8</v>
      </c>
      <c r="BB118">
        <v>2</v>
      </c>
      <c r="BC118">
        <v>1</v>
      </c>
      <c r="BD118">
        <v>1</v>
      </c>
      <c r="BE118">
        <v>1</v>
      </c>
      <c r="BF118" s="1">
        <v>1</v>
      </c>
      <c r="BG118">
        <v>1</v>
      </c>
      <c r="BH118">
        <v>2</v>
      </c>
      <c r="BI118">
        <v>2</v>
      </c>
      <c r="BJ118">
        <v>5</v>
      </c>
      <c r="BK118" s="1">
        <v>2</v>
      </c>
      <c r="BL118">
        <v>3</v>
      </c>
      <c r="BM118" t="s">
        <v>178</v>
      </c>
      <c r="BN118" s="15">
        <v>1.4444444444444444</v>
      </c>
      <c r="BO118" s="44">
        <v>4</v>
      </c>
      <c r="BP118">
        <v>1</v>
      </c>
      <c r="BQ118">
        <v>1</v>
      </c>
      <c r="BR118">
        <v>4</v>
      </c>
      <c r="BS118">
        <v>3</v>
      </c>
      <c r="BT118" s="1">
        <v>2</v>
      </c>
      <c r="BU118">
        <v>1</v>
      </c>
      <c r="BV118" s="1">
        <v>2</v>
      </c>
      <c r="BW118">
        <v>3</v>
      </c>
      <c r="BX118" s="17">
        <v>2</v>
      </c>
    </row>
    <row r="119" spans="1:76" x14ac:dyDescent="0.25">
      <c r="A119">
        <v>117</v>
      </c>
      <c r="B119">
        <v>1998</v>
      </c>
      <c r="C119">
        <v>4</v>
      </c>
      <c r="D119">
        <v>4</v>
      </c>
      <c r="E119">
        <v>1</v>
      </c>
      <c r="F119">
        <v>3</v>
      </c>
      <c r="G119">
        <v>3</v>
      </c>
      <c r="H119">
        <v>3</v>
      </c>
      <c r="I119">
        <v>6</v>
      </c>
      <c r="J119">
        <v>18</v>
      </c>
      <c r="K119" s="43">
        <v>0</v>
      </c>
      <c r="L119">
        <v>1</v>
      </c>
      <c r="M119">
        <v>1</v>
      </c>
      <c r="N119" s="44">
        <v>50</v>
      </c>
      <c r="O119">
        <v>2</v>
      </c>
      <c r="P119" t="s">
        <v>178</v>
      </c>
      <c r="Q119" s="44">
        <v>7128</v>
      </c>
      <c r="R119">
        <v>21384</v>
      </c>
      <c r="S119" s="45">
        <v>6</v>
      </c>
      <c r="T119">
        <v>5</v>
      </c>
      <c r="U119" s="1">
        <v>7</v>
      </c>
      <c r="V119" t="s">
        <v>5</v>
      </c>
      <c r="W119">
        <v>4</v>
      </c>
      <c r="X119" s="1">
        <v>5</v>
      </c>
      <c r="Y119">
        <v>2</v>
      </c>
      <c r="Z119">
        <v>5</v>
      </c>
      <c r="AA119" s="45">
        <v>4</v>
      </c>
      <c r="AB119">
        <v>0</v>
      </c>
      <c r="AC119">
        <v>4</v>
      </c>
      <c r="AD119">
        <v>2.25</v>
      </c>
      <c r="AE119" s="1">
        <v>1</v>
      </c>
      <c r="AF119" s="7">
        <v>4.5555555555555554</v>
      </c>
      <c r="AG119" s="7">
        <v>1</v>
      </c>
      <c r="AH119" s="7">
        <v>1.4444444444444444</v>
      </c>
      <c r="AI119" s="44">
        <v>3</v>
      </c>
      <c r="AJ119">
        <v>2</v>
      </c>
      <c r="AK119">
        <v>1</v>
      </c>
      <c r="AL119" s="1">
        <v>4</v>
      </c>
      <c r="AM119" s="1">
        <v>5</v>
      </c>
      <c r="AN119" s="1">
        <v>5</v>
      </c>
      <c r="AO119">
        <v>1</v>
      </c>
      <c r="AP119">
        <v>2</v>
      </c>
      <c r="AQ119">
        <v>3</v>
      </c>
      <c r="AR119">
        <v>5</v>
      </c>
      <c r="AS119">
        <v>4</v>
      </c>
      <c r="AT119">
        <v>12</v>
      </c>
      <c r="AU119">
        <v>2</v>
      </c>
      <c r="AV119">
        <v>20</v>
      </c>
      <c r="AW119">
        <v>6</v>
      </c>
      <c r="AX119">
        <v>3</v>
      </c>
      <c r="AY119" s="44">
        <v>3</v>
      </c>
      <c r="AZ119" s="1">
        <v>4</v>
      </c>
      <c r="BA119">
        <v>8</v>
      </c>
      <c r="BB119">
        <v>1</v>
      </c>
      <c r="BC119">
        <v>1</v>
      </c>
      <c r="BD119">
        <v>7</v>
      </c>
      <c r="BE119">
        <v>2</v>
      </c>
      <c r="BF119" s="1">
        <v>2</v>
      </c>
      <c r="BG119">
        <v>0</v>
      </c>
      <c r="BH119">
        <v>3</v>
      </c>
      <c r="BI119" t="s">
        <v>178</v>
      </c>
      <c r="BJ119">
        <v>4</v>
      </c>
      <c r="BK119" s="1">
        <v>3</v>
      </c>
      <c r="BL119">
        <v>3</v>
      </c>
      <c r="BM119" t="s">
        <v>178</v>
      </c>
      <c r="BN119" s="15">
        <v>4.1111111111111107</v>
      </c>
      <c r="BO119" s="44" t="s">
        <v>5</v>
      </c>
      <c r="BP119">
        <v>1</v>
      </c>
      <c r="BQ119">
        <v>1</v>
      </c>
      <c r="BR119">
        <v>1</v>
      </c>
      <c r="BS119">
        <v>4</v>
      </c>
      <c r="BT119" s="1">
        <v>1</v>
      </c>
      <c r="BU119">
        <v>1</v>
      </c>
      <c r="BV119" s="1">
        <v>1</v>
      </c>
      <c r="BW119">
        <v>1</v>
      </c>
      <c r="BX119" s="17">
        <v>2</v>
      </c>
    </row>
    <row r="120" spans="1:76" x14ac:dyDescent="0.25">
      <c r="A120">
        <v>118</v>
      </c>
      <c r="B120">
        <v>2006</v>
      </c>
      <c r="C120">
        <v>14</v>
      </c>
      <c r="D120">
        <v>2</v>
      </c>
      <c r="E120">
        <v>2</v>
      </c>
      <c r="F120">
        <v>16</v>
      </c>
      <c r="G120">
        <v>6</v>
      </c>
      <c r="H120">
        <v>13</v>
      </c>
      <c r="I120">
        <v>2</v>
      </c>
      <c r="J120">
        <v>5</v>
      </c>
      <c r="K120" s="43" t="s">
        <v>5</v>
      </c>
      <c r="L120">
        <v>1</v>
      </c>
      <c r="M120">
        <v>5</v>
      </c>
      <c r="N120" s="44">
        <v>11</v>
      </c>
      <c r="O120">
        <v>2</v>
      </c>
      <c r="P120" t="s">
        <v>178</v>
      </c>
      <c r="Q120" s="44">
        <v>352</v>
      </c>
      <c r="R120">
        <v>880</v>
      </c>
      <c r="S120" s="45">
        <v>8</v>
      </c>
      <c r="T120">
        <v>4</v>
      </c>
      <c r="U120" s="1">
        <v>1</v>
      </c>
      <c r="V120">
        <v>1</v>
      </c>
      <c r="W120">
        <v>1</v>
      </c>
      <c r="X120" s="1">
        <v>8</v>
      </c>
      <c r="Y120">
        <v>1</v>
      </c>
      <c r="Z120">
        <v>2</v>
      </c>
      <c r="AA120" s="45">
        <v>2</v>
      </c>
      <c r="AB120">
        <v>1</v>
      </c>
      <c r="AC120">
        <v>4</v>
      </c>
      <c r="AD120">
        <v>1.75</v>
      </c>
      <c r="AE120" s="1">
        <v>1</v>
      </c>
      <c r="AF120" s="7">
        <v>1.8888888888888888</v>
      </c>
      <c r="AG120" s="7">
        <v>3.9365079365079363</v>
      </c>
      <c r="AH120" s="7">
        <v>1.4444444444444444</v>
      </c>
      <c r="AI120" s="44">
        <v>1</v>
      </c>
      <c r="AJ120">
        <v>3</v>
      </c>
      <c r="AK120">
        <v>1</v>
      </c>
      <c r="AL120" s="1">
        <v>2</v>
      </c>
      <c r="AM120" s="1">
        <v>2</v>
      </c>
      <c r="AN120" s="1">
        <v>2</v>
      </c>
      <c r="AO120">
        <v>1</v>
      </c>
      <c r="AP120">
        <v>2</v>
      </c>
      <c r="AQ120">
        <v>3</v>
      </c>
      <c r="AR120">
        <v>2</v>
      </c>
      <c r="AS120">
        <v>0</v>
      </c>
      <c r="AT120">
        <v>8</v>
      </c>
      <c r="AU120">
        <v>1</v>
      </c>
      <c r="AV120">
        <v>0</v>
      </c>
      <c r="AW120">
        <v>2</v>
      </c>
      <c r="AX120">
        <v>4</v>
      </c>
      <c r="AY120" s="44">
        <v>3</v>
      </c>
      <c r="AZ120" s="1">
        <v>1</v>
      </c>
      <c r="BA120">
        <v>8</v>
      </c>
      <c r="BB120">
        <v>1</v>
      </c>
      <c r="BC120">
        <v>1</v>
      </c>
      <c r="BD120">
        <v>7</v>
      </c>
      <c r="BE120">
        <v>2</v>
      </c>
      <c r="BF120" s="1">
        <v>1</v>
      </c>
      <c r="BG120">
        <v>0</v>
      </c>
      <c r="BH120">
        <v>3</v>
      </c>
      <c r="BI120" t="s">
        <v>178</v>
      </c>
      <c r="BJ120">
        <v>5</v>
      </c>
      <c r="BK120" s="1">
        <v>3</v>
      </c>
      <c r="BL120">
        <v>3</v>
      </c>
      <c r="BM120" t="s">
        <v>178</v>
      </c>
      <c r="BN120" s="15">
        <v>1.4444444444444444</v>
      </c>
      <c r="BO120" s="44">
        <v>1</v>
      </c>
      <c r="BP120">
        <v>4</v>
      </c>
      <c r="BQ120">
        <v>3</v>
      </c>
      <c r="BR120">
        <v>4</v>
      </c>
      <c r="BS120">
        <v>4</v>
      </c>
      <c r="BT120" s="1">
        <v>1</v>
      </c>
      <c r="BU120">
        <v>1</v>
      </c>
      <c r="BV120" s="1">
        <v>2</v>
      </c>
      <c r="BW120">
        <v>1</v>
      </c>
      <c r="BX120" s="17">
        <v>1</v>
      </c>
    </row>
    <row r="121" spans="1:76" x14ac:dyDescent="0.25">
      <c r="A121">
        <v>119</v>
      </c>
      <c r="B121">
        <v>2016</v>
      </c>
      <c r="C121">
        <v>43</v>
      </c>
      <c r="D121">
        <v>6</v>
      </c>
      <c r="E121">
        <v>1</v>
      </c>
      <c r="F121">
        <v>16</v>
      </c>
      <c r="G121">
        <v>11</v>
      </c>
      <c r="H121">
        <v>13</v>
      </c>
      <c r="I121">
        <v>3</v>
      </c>
      <c r="J121">
        <v>12</v>
      </c>
      <c r="K121" s="43" t="s">
        <v>5</v>
      </c>
      <c r="L121">
        <v>2</v>
      </c>
      <c r="M121">
        <v>7</v>
      </c>
      <c r="N121" s="44">
        <v>67</v>
      </c>
      <c r="O121">
        <v>2</v>
      </c>
      <c r="P121" t="s">
        <v>178</v>
      </c>
      <c r="Q121" s="44">
        <v>792</v>
      </c>
      <c r="R121">
        <v>3168</v>
      </c>
      <c r="S121" s="45">
        <v>6</v>
      </c>
      <c r="T121">
        <v>4</v>
      </c>
      <c r="U121" s="1">
        <v>2</v>
      </c>
      <c r="V121">
        <v>1</v>
      </c>
      <c r="W121">
        <v>1</v>
      </c>
      <c r="X121" s="1">
        <v>7</v>
      </c>
      <c r="Y121">
        <v>3</v>
      </c>
      <c r="Z121">
        <v>2</v>
      </c>
      <c r="AA121" s="45">
        <v>4</v>
      </c>
      <c r="AB121">
        <v>1</v>
      </c>
      <c r="AC121">
        <v>6</v>
      </c>
      <c r="AD121">
        <v>2.25</v>
      </c>
      <c r="AE121" s="1">
        <v>2</v>
      </c>
      <c r="AF121" s="7">
        <v>1.8888888888888888</v>
      </c>
      <c r="AG121" s="7">
        <v>2.746031746031746</v>
      </c>
      <c r="AH121" s="7">
        <v>4.1111111111111107</v>
      </c>
      <c r="AI121" s="44">
        <v>1</v>
      </c>
      <c r="AJ121">
        <v>3</v>
      </c>
      <c r="AK121">
        <v>1</v>
      </c>
      <c r="AL121" s="1">
        <v>2</v>
      </c>
      <c r="AM121" s="1">
        <v>5</v>
      </c>
      <c r="AN121" s="1">
        <v>5</v>
      </c>
      <c r="AO121">
        <v>1</v>
      </c>
      <c r="AP121">
        <v>1</v>
      </c>
      <c r="AQ121">
        <v>3</v>
      </c>
      <c r="AR121">
        <v>2</v>
      </c>
      <c r="AS121">
        <v>1</v>
      </c>
      <c r="AT121">
        <v>8</v>
      </c>
      <c r="AU121">
        <v>1</v>
      </c>
      <c r="AV121">
        <v>0</v>
      </c>
      <c r="AW121">
        <v>3</v>
      </c>
      <c r="AX121">
        <v>4</v>
      </c>
      <c r="AY121" s="44">
        <v>1</v>
      </c>
      <c r="AZ121" s="1">
        <v>1</v>
      </c>
      <c r="BA121">
        <v>8</v>
      </c>
      <c r="BB121">
        <v>3</v>
      </c>
      <c r="BC121">
        <v>1</v>
      </c>
      <c r="BD121">
        <v>1</v>
      </c>
      <c r="BE121">
        <v>2</v>
      </c>
      <c r="BF121" s="1">
        <v>1</v>
      </c>
      <c r="BG121">
        <v>0</v>
      </c>
      <c r="BH121">
        <v>3</v>
      </c>
      <c r="BI121" t="s">
        <v>178</v>
      </c>
      <c r="BJ121">
        <v>3</v>
      </c>
      <c r="BK121" s="1">
        <v>3</v>
      </c>
      <c r="BL121">
        <v>3</v>
      </c>
      <c r="BM121" t="s">
        <v>178</v>
      </c>
      <c r="BN121" s="15">
        <v>1.4444444444444444</v>
      </c>
      <c r="BO121" s="44">
        <v>1</v>
      </c>
      <c r="BP121">
        <v>1</v>
      </c>
      <c r="BQ121">
        <v>3</v>
      </c>
      <c r="BR121">
        <v>1</v>
      </c>
      <c r="BS121">
        <v>1</v>
      </c>
      <c r="BT121" s="1">
        <v>2</v>
      </c>
      <c r="BU121">
        <v>1</v>
      </c>
      <c r="BV121" s="1">
        <v>2</v>
      </c>
      <c r="BW121">
        <v>3</v>
      </c>
      <c r="BX121" s="17">
        <v>2</v>
      </c>
    </row>
    <row r="122" spans="1:76" x14ac:dyDescent="0.25">
      <c r="A122">
        <v>120</v>
      </c>
      <c r="B122">
        <v>2016</v>
      </c>
      <c r="C122">
        <v>14</v>
      </c>
      <c r="D122">
        <v>2</v>
      </c>
      <c r="E122">
        <v>4</v>
      </c>
      <c r="F122">
        <v>16</v>
      </c>
      <c r="G122">
        <v>4</v>
      </c>
      <c r="H122">
        <v>4</v>
      </c>
      <c r="I122">
        <v>12</v>
      </c>
      <c r="J122">
        <v>36</v>
      </c>
      <c r="K122" s="43">
        <v>-1.5</v>
      </c>
      <c r="L122">
        <v>1</v>
      </c>
      <c r="M122">
        <v>7</v>
      </c>
      <c r="N122" s="44">
        <v>12</v>
      </c>
      <c r="O122">
        <v>2</v>
      </c>
      <c r="P122" t="s">
        <v>178</v>
      </c>
      <c r="Q122" s="44">
        <v>6336</v>
      </c>
      <c r="R122">
        <v>19008</v>
      </c>
      <c r="S122" s="45">
        <v>5</v>
      </c>
      <c r="T122">
        <v>5</v>
      </c>
      <c r="U122" s="1">
        <v>2</v>
      </c>
      <c r="V122">
        <v>1</v>
      </c>
      <c r="W122">
        <v>3</v>
      </c>
      <c r="X122" s="1">
        <v>6</v>
      </c>
      <c r="Y122">
        <v>2</v>
      </c>
      <c r="Z122">
        <v>10</v>
      </c>
      <c r="AA122" s="45">
        <v>5</v>
      </c>
      <c r="AB122">
        <v>1</v>
      </c>
      <c r="AC122">
        <v>3</v>
      </c>
      <c r="AD122">
        <v>4.75</v>
      </c>
      <c r="AE122" s="1">
        <v>2</v>
      </c>
      <c r="AF122" s="7">
        <v>4.1111111111111107</v>
      </c>
      <c r="AG122" s="7">
        <v>3.4603174603174605</v>
      </c>
      <c r="AH122" s="7">
        <v>4.1111111111111107</v>
      </c>
      <c r="AI122" s="44">
        <v>1</v>
      </c>
      <c r="AJ122">
        <v>3</v>
      </c>
      <c r="AK122">
        <v>1</v>
      </c>
      <c r="AL122" s="1">
        <v>3</v>
      </c>
      <c r="AM122" s="1">
        <v>1</v>
      </c>
      <c r="AN122" s="1">
        <v>1</v>
      </c>
      <c r="AO122">
        <v>3</v>
      </c>
      <c r="AP122">
        <v>3</v>
      </c>
      <c r="AQ122">
        <v>3</v>
      </c>
      <c r="AR122">
        <v>3</v>
      </c>
      <c r="AS122">
        <v>3</v>
      </c>
      <c r="AT122">
        <v>8</v>
      </c>
      <c r="AU122">
        <v>1</v>
      </c>
      <c r="AV122">
        <v>0</v>
      </c>
      <c r="AW122">
        <v>5</v>
      </c>
      <c r="AX122">
        <v>4</v>
      </c>
      <c r="AY122" s="44">
        <v>4</v>
      </c>
      <c r="AZ122" s="1">
        <v>3</v>
      </c>
      <c r="BA122">
        <v>8</v>
      </c>
      <c r="BB122">
        <v>3</v>
      </c>
      <c r="BC122">
        <v>1</v>
      </c>
      <c r="BD122">
        <v>8</v>
      </c>
      <c r="BE122">
        <v>3</v>
      </c>
      <c r="BF122" s="1">
        <v>1</v>
      </c>
      <c r="BG122">
        <v>1</v>
      </c>
      <c r="BH122">
        <v>3</v>
      </c>
      <c r="BI122" t="s">
        <v>178</v>
      </c>
      <c r="BJ122">
        <v>5</v>
      </c>
      <c r="BK122" s="1">
        <v>3</v>
      </c>
      <c r="BL122">
        <v>3</v>
      </c>
      <c r="BM122" t="s">
        <v>178</v>
      </c>
      <c r="BN122" s="15">
        <v>1.4444444444444444</v>
      </c>
      <c r="BO122" s="44">
        <v>3</v>
      </c>
      <c r="BP122">
        <v>3</v>
      </c>
      <c r="BQ122">
        <v>1</v>
      </c>
      <c r="BR122">
        <v>2</v>
      </c>
      <c r="BS122">
        <v>4</v>
      </c>
      <c r="BT122" s="1">
        <v>1</v>
      </c>
      <c r="BU122">
        <v>2</v>
      </c>
      <c r="BV122" s="1">
        <v>2</v>
      </c>
      <c r="BW122">
        <v>1</v>
      </c>
      <c r="BX122" s="17">
        <v>1</v>
      </c>
    </row>
  </sheetData>
  <mergeCells count="8">
    <mergeCell ref="AY1:BN1"/>
    <mergeCell ref="BO1:BX1"/>
    <mergeCell ref="A1:M1"/>
    <mergeCell ref="N1:P1"/>
    <mergeCell ref="Q1:R1"/>
    <mergeCell ref="S1:Z1"/>
    <mergeCell ref="AA1:AH1"/>
    <mergeCell ref="AI1:AX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2"/>
  <sheetViews>
    <sheetView topLeftCell="H1" workbookViewId="0">
      <selection activeCell="Q1" sqref="Q1:R4"/>
    </sheetView>
  </sheetViews>
  <sheetFormatPr defaultRowHeight="15" x14ac:dyDescent="0.25"/>
  <cols>
    <col min="2" max="2" width="15.140625" style="46" customWidth="1"/>
    <col min="3" max="3" width="14.42578125" customWidth="1"/>
    <col min="6" max="6" width="14.5703125" customWidth="1"/>
  </cols>
  <sheetData>
    <row r="1" spans="2:18" x14ac:dyDescent="0.25">
      <c r="B1" s="48" t="s">
        <v>428</v>
      </c>
      <c r="C1" s="2" t="s">
        <v>429</v>
      </c>
      <c r="E1" s="2" t="s">
        <v>432</v>
      </c>
      <c r="F1" s="2" t="s">
        <v>429</v>
      </c>
      <c r="H1" s="2" t="s">
        <v>179</v>
      </c>
      <c r="I1" s="2" t="s">
        <v>429</v>
      </c>
      <c r="K1" s="2" t="s">
        <v>282</v>
      </c>
      <c r="L1" s="2" t="s">
        <v>429</v>
      </c>
      <c r="N1" s="2" t="s">
        <v>431</v>
      </c>
      <c r="O1" s="2" t="s">
        <v>429</v>
      </c>
      <c r="Q1" s="2" t="s">
        <v>244</v>
      </c>
      <c r="R1" s="2"/>
    </row>
    <row r="2" spans="2:18" x14ac:dyDescent="0.25">
      <c r="B2" s="48">
        <v>0</v>
      </c>
      <c r="C2" s="2">
        <v>5</v>
      </c>
      <c r="E2" s="2">
        <v>0</v>
      </c>
      <c r="F2" s="2">
        <v>8</v>
      </c>
      <c r="H2" s="2">
        <v>0</v>
      </c>
      <c r="I2" s="2">
        <v>5</v>
      </c>
      <c r="K2" s="2">
        <v>0</v>
      </c>
      <c r="L2" s="2">
        <v>5</v>
      </c>
      <c r="N2" s="2">
        <v>0</v>
      </c>
      <c r="O2" s="2">
        <v>4</v>
      </c>
      <c r="Q2" s="2">
        <v>0</v>
      </c>
      <c r="R2" s="2">
        <v>3</v>
      </c>
    </row>
    <row r="3" spans="2:18" x14ac:dyDescent="0.25">
      <c r="B3" s="48">
        <v>1</v>
      </c>
      <c r="C3" s="2">
        <v>5</v>
      </c>
      <c r="E3" s="2">
        <v>1</v>
      </c>
      <c r="F3" s="2">
        <v>7</v>
      </c>
      <c r="H3" s="2">
        <v>1</v>
      </c>
      <c r="I3" s="2">
        <v>4</v>
      </c>
      <c r="K3" s="2">
        <v>1</v>
      </c>
      <c r="L3" s="2">
        <v>4</v>
      </c>
      <c r="N3" s="2">
        <v>1</v>
      </c>
      <c r="O3" s="2">
        <v>3</v>
      </c>
      <c r="Q3" s="2">
        <v>1</v>
      </c>
      <c r="R3" s="2">
        <v>2</v>
      </c>
    </row>
    <row r="4" spans="2:18" x14ac:dyDescent="0.25">
      <c r="B4" s="48">
        <v>2</v>
      </c>
      <c r="C4" s="2">
        <v>5</v>
      </c>
      <c r="E4" s="2">
        <v>2</v>
      </c>
      <c r="F4" s="2">
        <v>6</v>
      </c>
      <c r="H4" s="2">
        <v>2</v>
      </c>
      <c r="I4" s="2">
        <v>3</v>
      </c>
      <c r="K4" s="2">
        <v>2</v>
      </c>
      <c r="L4" s="2">
        <v>3</v>
      </c>
      <c r="N4" s="2">
        <v>2</v>
      </c>
      <c r="O4" s="2">
        <v>2</v>
      </c>
      <c r="Q4" s="2">
        <v>2</v>
      </c>
      <c r="R4" s="2">
        <v>1</v>
      </c>
    </row>
    <row r="5" spans="2:18" x14ac:dyDescent="0.25">
      <c r="B5" s="48">
        <v>3</v>
      </c>
      <c r="C5" s="2">
        <v>5</v>
      </c>
      <c r="E5" s="2">
        <v>3</v>
      </c>
      <c r="F5" s="2">
        <v>5</v>
      </c>
      <c r="H5" s="2">
        <v>3</v>
      </c>
      <c r="I5" s="2">
        <v>2</v>
      </c>
      <c r="K5" s="2">
        <v>3</v>
      </c>
      <c r="L5" s="2">
        <v>2</v>
      </c>
      <c r="N5" s="2">
        <v>3</v>
      </c>
      <c r="O5" s="2">
        <v>1</v>
      </c>
    </row>
    <row r="6" spans="2:18" x14ac:dyDescent="0.25">
      <c r="B6" s="48">
        <v>4</v>
      </c>
      <c r="C6" s="2">
        <v>5</v>
      </c>
      <c r="E6" s="2">
        <v>4</v>
      </c>
      <c r="F6" s="2">
        <v>4</v>
      </c>
      <c r="H6" s="2">
        <v>4</v>
      </c>
      <c r="I6" s="2">
        <v>1</v>
      </c>
      <c r="K6" s="2">
        <v>4</v>
      </c>
      <c r="L6" s="2">
        <v>1</v>
      </c>
    </row>
    <row r="7" spans="2:18" x14ac:dyDescent="0.25">
      <c r="B7" s="48">
        <v>5</v>
      </c>
      <c r="C7" s="2">
        <v>5</v>
      </c>
      <c r="E7" s="2">
        <v>5</v>
      </c>
      <c r="F7" s="2">
        <v>3</v>
      </c>
    </row>
    <row r="8" spans="2:18" x14ac:dyDescent="0.25">
      <c r="B8" s="48">
        <v>6</v>
      </c>
      <c r="C8" s="2">
        <v>5</v>
      </c>
      <c r="E8" s="2">
        <v>6</v>
      </c>
      <c r="F8" s="2">
        <v>2</v>
      </c>
    </row>
    <row r="9" spans="2:18" x14ac:dyDescent="0.25">
      <c r="B9" s="48">
        <v>7</v>
      </c>
      <c r="C9" s="2">
        <v>5</v>
      </c>
      <c r="E9" s="2">
        <v>7</v>
      </c>
      <c r="F9" s="2">
        <v>1</v>
      </c>
    </row>
    <row r="10" spans="2:18" x14ac:dyDescent="0.25">
      <c r="B10" s="48">
        <v>8</v>
      </c>
      <c r="C10" s="2">
        <v>5</v>
      </c>
    </row>
    <row r="11" spans="2:18" x14ac:dyDescent="0.25">
      <c r="B11" s="48">
        <v>9</v>
      </c>
      <c r="C11" s="2">
        <v>5</v>
      </c>
    </row>
    <row r="12" spans="2:18" x14ac:dyDescent="0.25">
      <c r="B12" s="48">
        <v>10</v>
      </c>
      <c r="C12" s="2">
        <v>5</v>
      </c>
    </row>
    <row r="13" spans="2:18" x14ac:dyDescent="0.25">
      <c r="B13" s="48">
        <v>11</v>
      </c>
      <c r="C13" s="2">
        <v>5</v>
      </c>
    </row>
    <row r="14" spans="2:18" x14ac:dyDescent="0.25">
      <c r="B14" s="48">
        <v>12</v>
      </c>
      <c r="C14" s="2">
        <v>5</v>
      </c>
    </row>
    <row r="15" spans="2:18" x14ac:dyDescent="0.25">
      <c r="B15" s="48">
        <v>13</v>
      </c>
      <c r="C15" s="2">
        <v>5</v>
      </c>
    </row>
    <row r="16" spans="2:18" x14ac:dyDescent="0.25">
      <c r="B16" s="48">
        <v>14</v>
      </c>
      <c r="C16" s="2">
        <v>5</v>
      </c>
    </row>
    <row r="17" spans="2:3" x14ac:dyDescent="0.25">
      <c r="B17" s="48">
        <v>15</v>
      </c>
      <c r="C17" s="2">
        <v>5</v>
      </c>
    </row>
    <row r="18" spans="2:3" x14ac:dyDescent="0.25">
      <c r="B18" s="48">
        <v>16</v>
      </c>
      <c r="C18" s="2">
        <v>5</v>
      </c>
    </row>
    <row r="19" spans="2:3" x14ac:dyDescent="0.25">
      <c r="B19" s="48">
        <v>17</v>
      </c>
      <c r="C19" s="2">
        <v>5</v>
      </c>
    </row>
    <row r="20" spans="2:3" x14ac:dyDescent="0.25">
      <c r="B20" s="48">
        <v>18</v>
      </c>
      <c r="C20" s="2">
        <v>5</v>
      </c>
    </row>
    <row r="21" spans="2:3" x14ac:dyDescent="0.25">
      <c r="B21" s="48">
        <v>19</v>
      </c>
      <c r="C21" s="2">
        <v>5</v>
      </c>
    </row>
    <row r="22" spans="2:3" x14ac:dyDescent="0.25">
      <c r="B22" s="48">
        <v>20</v>
      </c>
      <c r="C22" s="2">
        <v>5</v>
      </c>
    </row>
    <row r="23" spans="2:3" x14ac:dyDescent="0.25">
      <c r="B23" s="48">
        <v>21</v>
      </c>
      <c r="C23" s="2">
        <v>4</v>
      </c>
    </row>
    <row r="24" spans="2:3" x14ac:dyDescent="0.25">
      <c r="B24" s="48">
        <v>22</v>
      </c>
      <c r="C24" s="2">
        <v>4</v>
      </c>
    </row>
    <row r="25" spans="2:3" x14ac:dyDescent="0.25">
      <c r="B25" s="48">
        <v>23</v>
      </c>
      <c r="C25" s="2">
        <v>4</v>
      </c>
    </row>
    <row r="26" spans="2:3" x14ac:dyDescent="0.25">
      <c r="B26" s="48">
        <v>24</v>
      </c>
      <c r="C26" s="2">
        <v>4</v>
      </c>
    </row>
    <row r="27" spans="2:3" x14ac:dyDescent="0.25">
      <c r="B27" s="48">
        <v>25</v>
      </c>
      <c r="C27" s="2">
        <v>4</v>
      </c>
    </row>
    <row r="28" spans="2:3" x14ac:dyDescent="0.25">
      <c r="B28" s="48">
        <v>26</v>
      </c>
      <c r="C28" s="2">
        <v>4</v>
      </c>
    </row>
    <row r="29" spans="2:3" x14ac:dyDescent="0.25">
      <c r="B29" s="48">
        <v>27</v>
      </c>
      <c r="C29" s="2">
        <v>4</v>
      </c>
    </row>
    <row r="30" spans="2:3" x14ac:dyDescent="0.25">
      <c r="B30" s="48">
        <v>28</v>
      </c>
      <c r="C30" s="2">
        <v>4</v>
      </c>
    </row>
    <row r="31" spans="2:3" x14ac:dyDescent="0.25">
      <c r="B31" s="48">
        <v>29</v>
      </c>
      <c r="C31" s="2">
        <v>4</v>
      </c>
    </row>
    <row r="32" spans="2:3" x14ac:dyDescent="0.25">
      <c r="B32" s="48">
        <v>30</v>
      </c>
      <c r="C32" s="2">
        <v>4</v>
      </c>
    </row>
    <row r="33" spans="2:3" x14ac:dyDescent="0.25">
      <c r="B33" s="48">
        <v>31</v>
      </c>
      <c r="C33" s="2">
        <v>4</v>
      </c>
    </row>
    <row r="34" spans="2:3" x14ac:dyDescent="0.25">
      <c r="B34" s="48">
        <v>32</v>
      </c>
      <c r="C34" s="2">
        <v>4</v>
      </c>
    </row>
    <row r="35" spans="2:3" x14ac:dyDescent="0.25">
      <c r="B35" s="48">
        <v>33</v>
      </c>
      <c r="C35" s="2">
        <v>4</v>
      </c>
    </row>
    <row r="36" spans="2:3" x14ac:dyDescent="0.25">
      <c r="B36" s="48">
        <v>34</v>
      </c>
      <c r="C36" s="2">
        <v>4</v>
      </c>
    </row>
    <row r="37" spans="2:3" x14ac:dyDescent="0.25">
      <c r="B37" s="48">
        <v>35</v>
      </c>
      <c r="C37" s="2">
        <v>4</v>
      </c>
    </row>
    <row r="38" spans="2:3" x14ac:dyDescent="0.25">
      <c r="B38" s="48">
        <v>36</v>
      </c>
      <c r="C38" s="2">
        <v>4</v>
      </c>
    </row>
    <row r="39" spans="2:3" x14ac:dyDescent="0.25">
      <c r="B39" s="48">
        <v>37</v>
      </c>
      <c r="C39" s="2">
        <v>4</v>
      </c>
    </row>
    <row r="40" spans="2:3" x14ac:dyDescent="0.25">
      <c r="B40" s="48">
        <v>38</v>
      </c>
      <c r="C40" s="2">
        <v>4</v>
      </c>
    </row>
    <row r="41" spans="2:3" x14ac:dyDescent="0.25">
      <c r="B41" s="48">
        <v>39</v>
      </c>
      <c r="C41" s="2">
        <v>4</v>
      </c>
    </row>
    <row r="42" spans="2:3" x14ac:dyDescent="0.25">
      <c r="B42" s="48">
        <v>40</v>
      </c>
      <c r="C42" s="2">
        <v>4</v>
      </c>
    </row>
    <row r="43" spans="2:3" x14ac:dyDescent="0.25">
      <c r="B43" s="48">
        <v>41</v>
      </c>
      <c r="C43" s="2">
        <v>3</v>
      </c>
    </row>
    <row r="44" spans="2:3" x14ac:dyDescent="0.25">
      <c r="B44" s="48">
        <v>42</v>
      </c>
      <c r="C44" s="2">
        <v>3</v>
      </c>
    </row>
    <row r="45" spans="2:3" x14ac:dyDescent="0.25">
      <c r="B45" s="48">
        <v>43</v>
      </c>
      <c r="C45" s="2">
        <v>3</v>
      </c>
    </row>
    <row r="46" spans="2:3" x14ac:dyDescent="0.25">
      <c r="B46" s="48">
        <v>44</v>
      </c>
      <c r="C46" s="2">
        <v>3</v>
      </c>
    </row>
    <row r="47" spans="2:3" x14ac:dyDescent="0.25">
      <c r="B47" s="48">
        <v>45</v>
      </c>
      <c r="C47" s="2">
        <v>3</v>
      </c>
    </row>
    <row r="48" spans="2:3" x14ac:dyDescent="0.25">
      <c r="B48" s="48">
        <v>46</v>
      </c>
      <c r="C48" s="2">
        <v>3</v>
      </c>
    </row>
    <row r="49" spans="2:3" x14ac:dyDescent="0.25">
      <c r="B49" s="48">
        <v>47</v>
      </c>
      <c r="C49" s="2">
        <v>3</v>
      </c>
    </row>
    <row r="50" spans="2:3" x14ac:dyDescent="0.25">
      <c r="B50" s="48">
        <v>48</v>
      </c>
      <c r="C50" s="2">
        <v>3</v>
      </c>
    </row>
    <row r="51" spans="2:3" x14ac:dyDescent="0.25">
      <c r="B51" s="48">
        <v>49</v>
      </c>
      <c r="C51" s="2">
        <v>3</v>
      </c>
    </row>
    <row r="52" spans="2:3" x14ac:dyDescent="0.25">
      <c r="B52" s="48">
        <v>50</v>
      </c>
      <c r="C52" s="2">
        <v>3</v>
      </c>
    </row>
    <row r="53" spans="2:3" x14ac:dyDescent="0.25">
      <c r="B53" s="48">
        <v>51</v>
      </c>
      <c r="C53" s="2">
        <v>3</v>
      </c>
    </row>
    <row r="54" spans="2:3" x14ac:dyDescent="0.25">
      <c r="B54" s="48">
        <v>52</v>
      </c>
      <c r="C54" s="2">
        <v>3</v>
      </c>
    </row>
    <row r="55" spans="2:3" x14ac:dyDescent="0.25">
      <c r="B55" s="48">
        <v>53</v>
      </c>
      <c r="C55" s="2">
        <v>3</v>
      </c>
    </row>
    <row r="56" spans="2:3" x14ac:dyDescent="0.25">
      <c r="B56" s="48">
        <v>54</v>
      </c>
      <c r="C56" s="2">
        <v>3</v>
      </c>
    </row>
    <row r="57" spans="2:3" x14ac:dyDescent="0.25">
      <c r="B57" s="48">
        <v>55</v>
      </c>
      <c r="C57" s="2">
        <v>3</v>
      </c>
    </row>
    <row r="58" spans="2:3" x14ac:dyDescent="0.25">
      <c r="B58" s="48">
        <v>56</v>
      </c>
      <c r="C58" s="2">
        <v>3</v>
      </c>
    </row>
    <row r="59" spans="2:3" x14ac:dyDescent="0.25">
      <c r="B59" s="48">
        <v>57</v>
      </c>
      <c r="C59" s="2">
        <v>3</v>
      </c>
    </row>
    <row r="60" spans="2:3" x14ac:dyDescent="0.25">
      <c r="B60" s="48">
        <v>58</v>
      </c>
      <c r="C60" s="2">
        <v>3</v>
      </c>
    </row>
    <row r="61" spans="2:3" x14ac:dyDescent="0.25">
      <c r="B61" s="48">
        <v>59</v>
      </c>
      <c r="C61" s="2">
        <v>3</v>
      </c>
    </row>
    <row r="62" spans="2:3" x14ac:dyDescent="0.25">
      <c r="B62" s="48">
        <v>60</v>
      </c>
      <c r="C62" s="2">
        <v>3</v>
      </c>
    </row>
    <row r="63" spans="2:3" x14ac:dyDescent="0.25">
      <c r="B63" s="48">
        <v>61</v>
      </c>
      <c r="C63" s="2">
        <v>2</v>
      </c>
    </row>
    <row r="64" spans="2:3" x14ac:dyDescent="0.25">
      <c r="B64" s="48">
        <v>62</v>
      </c>
      <c r="C64" s="2">
        <v>2</v>
      </c>
    </row>
    <row r="65" spans="2:3" x14ac:dyDescent="0.25">
      <c r="B65" s="48">
        <v>63</v>
      </c>
      <c r="C65" s="2">
        <v>2</v>
      </c>
    </row>
    <row r="66" spans="2:3" x14ac:dyDescent="0.25">
      <c r="B66" s="48">
        <v>64</v>
      </c>
      <c r="C66" s="2">
        <v>2</v>
      </c>
    </row>
    <row r="67" spans="2:3" x14ac:dyDescent="0.25">
      <c r="B67" s="48">
        <v>65</v>
      </c>
      <c r="C67" s="2">
        <v>2</v>
      </c>
    </row>
    <row r="68" spans="2:3" x14ac:dyDescent="0.25">
      <c r="B68" s="48">
        <v>66</v>
      </c>
      <c r="C68" s="2">
        <v>2</v>
      </c>
    </row>
    <row r="69" spans="2:3" x14ac:dyDescent="0.25">
      <c r="B69" s="48">
        <v>67</v>
      </c>
      <c r="C69" s="2">
        <v>2</v>
      </c>
    </row>
    <row r="70" spans="2:3" x14ac:dyDescent="0.25">
      <c r="B70" s="48">
        <v>68</v>
      </c>
      <c r="C70" s="2">
        <v>2</v>
      </c>
    </row>
    <row r="71" spans="2:3" x14ac:dyDescent="0.25">
      <c r="B71" s="48">
        <v>69</v>
      </c>
      <c r="C71" s="2">
        <v>2</v>
      </c>
    </row>
    <row r="72" spans="2:3" x14ac:dyDescent="0.25">
      <c r="B72" s="48">
        <v>70</v>
      </c>
      <c r="C72" s="2">
        <v>2</v>
      </c>
    </row>
    <row r="73" spans="2:3" x14ac:dyDescent="0.25">
      <c r="B73" s="48">
        <v>71</v>
      </c>
      <c r="C73" s="2">
        <v>2</v>
      </c>
    </row>
    <row r="74" spans="2:3" x14ac:dyDescent="0.25">
      <c r="B74" s="48">
        <v>72</v>
      </c>
      <c r="C74" s="2">
        <v>2</v>
      </c>
    </row>
    <row r="75" spans="2:3" x14ac:dyDescent="0.25">
      <c r="B75" s="48">
        <v>73</v>
      </c>
      <c r="C75" s="2">
        <v>2</v>
      </c>
    </row>
    <row r="76" spans="2:3" x14ac:dyDescent="0.25">
      <c r="B76" s="48">
        <v>74</v>
      </c>
      <c r="C76" s="2">
        <v>2</v>
      </c>
    </row>
    <row r="77" spans="2:3" x14ac:dyDescent="0.25">
      <c r="B77" s="48">
        <v>75</v>
      </c>
      <c r="C77" s="2">
        <v>2</v>
      </c>
    </row>
    <row r="78" spans="2:3" x14ac:dyDescent="0.25">
      <c r="B78" s="48">
        <v>76</v>
      </c>
      <c r="C78" s="2">
        <v>2</v>
      </c>
    </row>
    <row r="79" spans="2:3" x14ac:dyDescent="0.25">
      <c r="B79" s="48">
        <v>77</v>
      </c>
      <c r="C79" s="2">
        <v>2</v>
      </c>
    </row>
    <row r="80" spans="2:3" x14ac:dyDescent="0.25">
      <c r="B80" s="48">
        <v>78</v>
      </c>
      <c r="C80" s="2">
        <v>2</v>
      </c>
    </row>
    <row r="81" spans="2:3" x14ac:dyDescent="0.25">
      <c r="B81" s="48">
        <v>79</v>
      </c>
      <c r="C81" s="2">
        <v>2</v>
      </c>
    </row>
    <row r="82" spans="2:3" x14ac:dyDescent="0.25">
      <c r="B82" s="48">
        <v>80</v>
      </c>
      <c r="C82" s="2">
        <v>2</v>
      </c>
    </row>
    <row r="83" spans="2:3" x14ac:dyDescent="0.25">
      <c r="B83" s="48">
        <v>81</v>
      </c>
      <c r="C83" s="2">
        <v>1</v>
      </c>
    </row>
    <row r="84" spans="2:3" x14ac:dyDescent="0.25">
      <c r="B84" s="48">
        <v>82</v>
      </c>
      <c r="C84" s="2">
        <v>1</v>
      </c>
    </row>
    <row r="85" spans="2:3" x14ac:dyDescent="0.25">
      <c r="B85" s="48">
        <v>83</v>
      </c>
      <c r="C85" s="2">
        <v>1</v>
      </c>
    </row>
    <row r="86" spans="2:3" x14ac:dyDescent="0.25">
      <c r="B86" s="48">
        <v>84</v>
      </c>
      <c r="C86" s="2">
        <v>1</v>
      </c>
    </row>
    <row r="87" spans="2:3" x14ac:dyDescent="0.25">
      <c r="B87" s="48">
        <v>85</v>
      </c>
      <c r="C87" s="2">
        <v>1</v>
      </c>
    </row>
    <row r="88" spans="2:3" x14ac:dyDescent="0.25">
      <c r="B88" s="48">
        <v>86</v>
      </c>
      <c r="C88" s="2">
        <v>1</v>
      </c>
    </row>
    <row r="89" spans="2:3" x14ac:dyDescent="0.25">
      <c r="B89" s="48">
        <v>87</v>
      </c>
      <c r="C89" s="2">
        <v>1</v>
      </c>
    </row>
    <row r="90" spans="2:3" x14ac:dyDescent="0.25">
      <c r="B90" s="48">
        <v>88</v>
      </c>
      <c r="C90" s="2">
        <v>1</v>
      </c>
    </row>
    <row r="91" spans="2:3" x14ac:dyDescent="0.25">
      <c r="B91" s="48">
        <v>89</v>
      </c>
      <c r="C91" s="2">
        <v>1</v>
      </c>
    </row>
    <row r="92" spans="2:3" x14ac:dyDescent="0.25">
      <c r="B92" s="48">
        <v>90</v>
      </c>
      <c r="C92" s="2">
        <v>1</v>
      </c>
    </row>
    <row r="93" spans="2:3" x14ac:dyDescent="0.25">
      <c r="B93" s="48">
        <v>91</v>
      </c>
      <c r="C93" s="2">
        <v>1</v>
      </c>
    </row>
    <row r="94" spans="2:3" x14ac:dyDescent="0.25">
      <c r="B94" s="48">
        <v>92</v>
      </c>
      <c r="C94" s="2">
        <v>1</v>
      </c>
    </row>
    <row r="95" spans="2:3" x14ac:dyDescent="0.25">
      <c r="B95" s="48">
        <v>93</v>
      </c>
      <c r="C95" s="2">
        <v>1</v>
      </c>
    </row>
    <row r="96" spans="2:3" x14ac:dyDescent="0.25">
      <c r="B96" s="48">
        <v>94</v>
      </c>
      <c r="C96" s="2">
        <v>1</v>
      </c>
    </row>
    <row r="97" spans="2:3" x14ac:dyDescent="0.25">
      <c r="B97" s="48">
        <v>95</v>
      </c>
      <c r="C97" s="2">
        <v>1</v>
      </c>
    </row>
    <row r="98" spans="2:3" x14ac:dyDescent="0.25">
      <c r="B98" s="48">
        <v>96</v>
      </c>
      <c r="C98" s="2">
        <v>1</v>
      </c>
    </row>
    <row r="99" spans="2:3" x14ac:dyDescent="0.25">
      <c r="B99" s="48">
        <v>97</v>
      </c>
      <c r="C99" s="2">
        <v>1</v>
      </c>
    </row>
    <row r="100" spans="2:3" x14ac:dyDescent="0.25">
      <c r="B100" s="48">
        <v>98</v>
      </c>
      <c r="C100" s="2">
        <v>1</v>
      </c>
    </row>
    <row r="101" spans="2:3" x14ac:dyDescent="0.25">
      <c r="B101" s="48">
        <v>99</v>
      </c>
      <c r="C101" s="2">
        <v>1</v>
      </c>
    </row>
    <row r="102" spans="2:3" x14ac:dyDescent="0.25">
      <c r="B102" s="48">
        <v>100</v>
      </c>
      <c r="C10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B1" workbookViewId="0">
      <selection activeCell="U5" sqref="U5"/>
    </sheetView>
  </sheetViews>
  <sheetFormatPr defaultRowHeight="15" x14ac:dyDescent="0.25"/>
  <cols>
    <col min="2" max="2" width="21" customWidth="1"/>
    <col min="3" max="3" width="22" customWidth="1"/>
    <col min="4" max="4" width="22.7109375" style="6" customWidth="1"/>
    <col min="5" max="5" width="17.42578125" style="6" customWidth="1"/>
    <col min="6" max="6" width="23.140625" customWidth="1"/>
    <col min="7" max="7" width="25.85546875" customWidth="1"/>
    <col min="8" max="8" width="18.140625" customWidth="1"/>
    <col min="9" max="9" width="18.5703125" customWidth="1"/>
    <col min="10" max="10" width="20.5703125" customWidth="1"/>
    <col min="11" max="11" width="26.42578125" customWidth="1"/>
    <col min="12" max="12" width="18.7109375" customWidth="1"/>
    <col min="13" max="15" width="23.85546875" customWidth="1"/>
    <col min="16" max="16" width="9.140625" hidden="1" customWidth="1"/>
    <col min="17" max="17" width="20.140625" style="8" customWidth="1"/>
    <col min="18" max="19" width="23" customWidth="1"/>
    <col min="20" max="20" width="9.140625" hidden="1" customWidth="1"/>
    <col min="23" max="24" width="23" customWidth="1"/>
  </cols>
  <sheetData>
    <row r="1" spans="1:20" s="9" customFormat="1" ht="15.75" x14ac:dyDescent="0.25">
      <c r="A1" s="53" t="s">
        <v>0</v>
      </c>
      <c r="B1" s="55" t="s">
        <v>193</v>
      </c>
      <c r="C1" s="56"/>
      <c r="D1" s="56"/>
      <c r="E1" s="57"/>
      <c r="F1" s="53" t="s">
        <v>194</v>
      </c>
      <c r="G1" s="52" t="s">
        <v>196</v>
      </c>
      <c r="H1" s="53" t="s">
        <v>195</v>
      </c>
      <c r="I1" s="52" t="s">
        <v>197</v>
      </c>
      <c r="J1" s="53" t="s">
        <v>198</v>
      </c>
      <c r="K1" s="52" t="s">
        <v>295</v>
      </c>
      <c r="L1" s="53" t="s">
        <v>297</v>
      </c>
      <c r="M1" s="52" t="s">
        <v>298</v>
      </c>
      <c r="N1" s="54" t="s">
        <v>296</v>
      </c>
      <c r="O1" s="54"/>
      <c r="P1" s="54"/>
      <c r="Q1" s="54"/>
      <c r="R1" s="52" t="s">
        <v>199</v>
      </c>
      <c r="S1" s="53" t="s">
        <v>200</v>
      </c>
    </row>
    <row r="2" spans="1:20" s="10" customFormat="1" ht="15.75" x14ac:dyDescent="0.25">
      <c r="A2" s="53"/>
      <c r="B2" s="22" t="s">
        <v>353</v>
      </c>
      <c r="C2" s="22" t="s">
        <v>354</v>
      </c>
      <c r="D2" s="22" t="s">
        <v>355</v>
      </c>
      <c r="E2" s="22" t="s">
        <v>401</v>
      </c>
      <c r="F2" s="53"/>
      <c r="G2" s="52"/>
      <c r="H2" s="53"/>
      <c r="I2" s="52"/>
      <c r="J2" s="53"/>
      <c r="K2" s="52"/>
      <c r="L2" s="53"/>
      <c r="M2" s="52"/>
      <c r="N2" s="24" t="s">
        <v>202</v>
      </c>
      <c r="O2" s="24" t="s">
        <v>201</v>
      </c>
      <c r="P2" s="24" t="s">
        <v>1</v>
      </c>
      <c r="Q2" s="24" t="s">
        <v>402</v>
      </c>
      <c r="R2" s="52"/>
      <c r="S2" s="53"/>
      <c r="T2" s="10" t="s">
        <v>0</v>
      </c>
    </row>
    <row r="3" spans="1:20" x14ac:dyDescent="0.25">
      <c r="A3">
        <v>1</v>
      </c>
      <c r="B3" t="s">
        <v>5</v>
      </c>
      <c r="C3" t="s">
        <v>5</v>
      </c>
      <c r="D3" s="6" t="s">
        <v>86</v>
      </c>
      <c r="E3">
        <v>2015</v>
      </c>
      <c r="F3">
        <v>1</v>
      </c>
      <c r="G3">
        <v>1</v>
      </c>
      <c r="H3">
        <v>1</v>
      </c>
      <c r="I3">
        <v>16</v>
      </c>
      <c r="J3">
        <v>7</v>
      </c>
      <c r="K3">
        <v>13</v>
      </c>
      <c r="L3">
        <v>2</v>
      </c>
      <c r="M3">
        <v>3</v>
      </c>
      <c r="N3" t="s">
        <v>5</v>
      </c>
      <c r="O3" t="s">
        <v>5</v>
      </c>
      <c r="P3">
        <v>3</v>
      </c>
      <c r="Q3" s="8" t="s">
        <v>5</v>
      </c>
      <c r="R3">
        <v>1</v>
      </c>
      <c r="S3">
        <v>7</v>
      </c>
      <c r="T3">
        <v>1</v>
      </c>
    </row>
    <row r="4" spans="1:20" x14ac:dyDescent="0.25">
      <c r="A4">
        <v>2</v>
      </c>
      <c r="B4" t="s">
        <v>42</v>
      </c>
      <c r="C4" t="s">
        <v>42</v>
      </c>
      <c r="D4" s="6" t="s">
        <v>42</v>
      </c>
      <c r="E4">
        <v>2016</v>
      </c>
      <c r="F4">
        <v>25</v>
      </c>
      <c r="G4">
        <v>5</v>
      </c>
      <c r="H4">
        <v>1</v>
      </c>
      <c r="I4">
        <v>2</v>
      </c>
      <c r="J4">
        <v>1</v>
      </c>
      <c r="K4">
        <v>2</v>
      </c>
      <c r="L4">
        <v>2</v>
      </c>
      <c r="M4">
        <v>3</v>
      </c>
      <c r="N4" t="s">
        <v>5</v>
      </c>
      <c r="O4" t="s">
        <v>5</v>
      </c>
      <c r="P4">
        <v>3</v>
      </c>
      <c r="Q4" s="8" t="s">
        <v>5</v>
      </c>
      <c r="R4">
        <v>1</v>
      </c>
      <c r="S4">
        <v>3</v>
      </c>
      <c r="T4">
        <v>2</v>
      </c>
    </row>
    <row r="5" spans="1:20" x14ac:dyDescent="0.25">
      <c r="A5">
        <v>3</v>
      </c>
      <c r="B5" t="s">
        <v>43</v>
      </c>
      <c r="C5" t="s">
        <v>121</v>
      </c>
      <c r="D5" s="6" t="s">
        <v>142</v>
      </c>
      <c r="E5">
        <v>2008</v>
      </c>
      <c r="F5">
        <v>2</v>
      </c>
      <c r="G5">
        <v>5</v>
      </c>
      <c r="H5">
        <v>3</v>
      </c>
      <c r="I5">
        <v>2</v>
      </c>
      <c r="J5">
        <v>2</v>
      </c>
      <c r="K5">
        <v>3</v>
      </c>
      <c r="L5">
        <v>3</v>
      </c>
      <c r="M5">
        <v>5</v>
      </c>
      <c r="N5">
        <v>40000</v>
      </c>
      <c r="O5">
        <v>40000</v>
      </c>
      <c r="P5">
        <v>5</v>
      </c>
      <c r="Q5" s="8">
        <f>((N5-O5)/N5)</f>
        <v>0</v>
      </c>
      <c r="R5">
        <v>1</v>
      </c>
      <c r="S5">
        <v>3</v>
      </c>
      <c r="T5">
        <v>3</v>
      </c>
    </row>
    <row r="6" spans="1:20" x14ac:dyDescent="0.25">
      <c r="A6">
        <v>4</v>
      </c>
      <c r="B6" t="s">
        <v>44</v>
      </c>
      <c r="C6" t="s">
        <v>89</v>
      </c>
      <c r="D6" s="6" t="s">
        <v>159</v>
      </c>
      <c r="E6">
        <v>2009</v>
      </c>
      <c r="F6">
        <v>42</v>
      </c>
      <c r="G6">
        <v>4</v>
      </c>
      <c r="H6">
        <v>2</v>
      </c>
      <c r="I6">
        <v>3</v>
      </c>
      <c r="J6">
        <v>2</v>
      </c>
      <c r="K6">
        <v>4</v>
      </c>
      <c r="L6">
        <v>6</v>
      </c>
      <c r="M6">
        <v>6</v>
      </c>
      <c r="N6">
        <v>1500000</v>
      </c>
      <c r="O6">
        <v>1750000</v>
      </c>
      <c r="P6">
        <v>6</v>
      </c>
      <c r="Q6" s="8">
        <f>((N6-O6)/N6)</f>
        <v>-0.16666666666666666</v>
      </c>
      <c r="R6">
        <v>1</v>
      </c>
      <c r="S6">
        <v>7</v>
      </c>
      <c r="T6">
        <v>4</v>
      </c>
    </row>
    <row r="7" spans="1:20" x14ac:dyDescent="0.25">
      <c r="A7">
        <v>5</v>
      </c>
      <c r="B7" t="s">
        <v>45</v>
      </c>
      <c r="C7" t="s">
        <v>4</v>
      </c>
      <c r="D7" s="6" t="s">
        <v>45</v>
      </c>
      <c r="E7">
        <v>2016</v>
      </c>
      <c r="F7">
        <v>42</v>
      </c>
      <c r="G7">
        <v>4</v>
      </c>
      <c r="H7">
        <v>2</v>
      </c>
      <c r="I7">
        <v>3</v>
      </c>
      <c r="J7">
        <v>2</v>
      </c>
      <c r="K7">
        <v>4</v>
      </c>
      <c r="L7">
        <v>12</v>
      </c>
      <c r="M7">
        <v>24</v>
      </c>
      <c r="N7">
        <v>9000000000</v>
      </c>
      <c r="O7">
        <v>10570000000</v>
      </c>
      <c r="P7">
        <v>24</v>
      </c>
      <c r="Q7" s="8">
        <f>((N7-O7)/N7)</f>
        <v>-0.17444444444444446</v>
      </c>
      <c r="R7">
        <v>1</v>
      </c>
      <c r="S7">
        <v>7</v>
      </c>
      <c r="T7">
        <v>5</v>
      </c>
    </row>
    <row r="8" spans="1:20" x14ac:dyDescent="0.25">
      <c r="A8">
        <v>6</v>
      </c>
      <c r="B8" t="s">
        <v>46</v>
      </c>
      <c r="C8" t="s">
        <v>91</v>
      </c>
      <c r="D8" s="6" t="s">
        <v>46</v>
      </c>
      <c r="E8">
        <v>2012</v>
      </c>
      <c r="F8">
        <v>42</v>
      </c>
      <c r="G8">
        <v>4</v>
      </c>
      <c r="H8">
        <v>2</v>
      </c>
      <c r="I8">
        <v>3</v>
      </c>
      <c r="J8">
        <v>2</v>
      </c>
      <c r="K8">
        <v>4</v>
      </c>
      <c r="L8">
        <v>6</v>
      </c>
      <c r="M8">
        <v>8</v>
      </c>
      <c r="N8">
        <v>254000000</v>
      </c>
      <c r="O8">
        <v>254000000</v>
      </c>
      <c r="P8">
        <v>8</v>
      </c>
      <c r="Q8" s="8">
        <f>((N8-O8)/N8)</f>
        <v>0</v>
      </c>
      <c r="R8">
        <v>4</v>
      </c>
      <c r="S8">
        <v>7</v>
      </c>
      <c r="T8">
        <v>6</v>
      </c>
    </row>
    <row r="9" spans="1:20" x14ac:dyDescent="0.25">
      <c r="A9">
        <v>7</v>
      </c>
      <c r="B9" t="s">
        <v>47</v>
      </c>
      <c r="C9" t="s">
        <v>47</v>
      </c>
      <c r="D9" s="6" t="s">
        <v>47</v>
      </c>
      <c r="E9">
        <v>2016</v>
      </c>
      <c r="F9">
        <v>42</v>
      </c>
      <c r="G9">
        <v>4</v>
      </c>
      <c r="H9">
        <v>1</v>
      </c>
      <c r="I9">
        <v>3</v>
      </c>
      <c r="J9">
        <v>1</v>
      </c>
      <c r="K9">
        <v>4</v>
      </c>
      <c r="L9">
        <v>6</v>
      </c>
      <c r="M9">
        <v>9</v>
      </c>
      <c r="N9">
        <v>154000000</v>
      </c>
      <c r="O9">
        <v>154000000</v>
      </c>
      <c r="P9">
        <v>9</v>
      </c>
      <c r="Q9" s="8">
        <f>((N9-O9)/N9)</f>
        <v>0</v>
      </c>
      <c r="R9">
        <v>1</v>
      </c>
      <c r="S9">
        <v>7</v>
      </c>
      <c r="T9">
        <v>7</v>
      </c>
    </row>
    <row r="10" spans="1:20" x14ac:dyDescent="0.25">
      <c r="A10">
        <v>8</v>
      </c>
      <c r="B10" t="s">
        <v>48</v>
      </c>
      <c r="C10" t="s">
        <v>60</v>
      </c>
      <c r="D10" s="6" t="s">
        <v>48</v>
      </c>
      <c r="E10">
        <v>2018</v>
      </c>
      <c r="F10">
        <v>42</v>
      </c>
      <c r="G10">
        <v>4</v>
      </c>
      <c r="H10">
        <v>4</v>
      </c>
      <c r="I10">
        <v>3</v>
      </c>
      <c r="J10">
        <v>2</v>
      </c>
      <c r="K10">
        <v>4</v>
      </c>
      <c r="L10">
        <v>4</v>
      </c>
      <c r="M10">
        <v>4</v>
      </c>
      <c r="N10" t="s">
        <v>5</v>
      </c>
      <c r="O10" t="s">
        <v>5</v>
      </c>
      <c r="P10">
        <v>4</v>
      </c>
      <c r="Q10" s="8" t="s">
        <v>5</v>
      </c>
      <c r="R10">
        <v>1</v>
      </c>
      <c r="S10">
        <v>7</v>
      </c>
      <c r="T10">
        <v>8</v>
      </c>
    </row>
    <row r="11" spans="1:20" x14ac:dyDescent="0.25">
      <c r="A11">
        <v>9</v>
      </c>
      <c r="B11" t="s">
        <v>49</v>
      </c>
      <c r="C11" t="s">
        <v>49</v>
      </c>
      <c r="D11" s="6" t="s">
        <v>49</v>
      </c>
      <c r="E11">
        <v>2018</v>
      </c>
      <c r="F11">
        <v>42</v>
      </c>
      <c r="G11">
        <v>4</v>
      </c>
      <c r="H11">
        <v>4</v>
      </c>
      <c r="I11">
        <v>3</v>
      </c>
      <c r="J11">
        <v>1</v>
      </c>
      <c r="K11">
        <v>4</v>
      </c>
      <c r="L11">
        <v>6</v>
      </c>
      <c r="M11">
        <v>6</v>
      </c>
      <c r="N11">
        <v>200000000</v>
      </c>
      <c r="O11">
        <v>200000000</v>
      </c>
      <c r="P11">
        <v>6</v>
      </c>
      <c r="Q11" s="8">
        <f>((N11-O11)/N11)</f>
        <v>0</v>
      </c>
      <c r="R11">
        <v>1</v>
      </c>
      <c r="S11">
        <v>3</v>
      </c>
      <c r="T11">
        <v>9</v>
      </c>
    </row>
    <row r="12" spans="1:20" x14ac:dyDescent="0.25">
      <c r="A12">
        <v>10</v>
      </c>
      <c r="B12" t="s">
        <v>50</v>
      </c>
      <c r="C12" t="s">
        <v>122</v>
      </c>
      <c r="D12" s="6" t="s">
        <v>160</v>
      </c>
      <c r="E12">
        <v>2015</v>
      </c>
      <c r="F12">
        <v>3</v>
      </c>
      <c r="G12">
        <v>5</v>
      </c>
      <c r="H12">
        <v>2</v>
      </c>
      <c r="I12">
        <v>1</v>
      </c>
      <c r="J12">
        <v>1</v>
      </c>
      <c r="K12">
        <v>14</v>
      </c>
      <c r="L12">
        <v>12</v>
      </c>
      <c r="M12">
        <v>45</v>
      </c>
      <c r="N12">
        <v>480000</v>
      </c>
      <c r="O12">
        <v>480000</v>
      </c>
      <c r="P12">
        <v>45</v>
      </c>
      <c r="Q12" s="8">
        <f>((N12-O12)/N12)</f>
        <v>0</v>
      </c>
      <c r="R12">
        <v>1</v>
      </c>
      <c r="S12">
        <v>2</v>
      </c>
      <c r="T12">
        <v>10</v>
      </c>
    </row>
    <row r="13" spans="1:20" x14ac:dyDescent="0.25">
      <c r="A13">
        <v>11</v>
      </c>
      <c r="B13" t="s">
        <v>51</v>
      </c>
      <c r="C13" t="s">
        <v>84</v>
      </c>
      <c r="D13" s="6" t="s">
        <v>51</v>
      </c>
      <c r="E13">
        <v>2001</v>
      </c>
      <c r="F13">
        <v>4</v>
      </c>
      <c r="G13">
        <v>4</v>
      </c>
      <c r="H13">
        <v>2</v>
      </c>
      <c r="I13">
        <v>3</v>
      </c>
      <c r="J13">
        <v>3</v>
      </c>
      <c r="K13">
        <v>3</v>
      </c>
      <c r="L13">
        <v>9</v>
      </c>
      <c r="M13">
        <v>36</v>
      </c>
      <c r="N13">
        <v>60000</v>
      </c>
      <c r="O13">
        <v>75000</v>
      </c>
      <c r="P13">
        <v>36</v>
      </c>
      <c r="Q13" s="8">
        <f>((N13-O13)/N13)</f>
        <v>-0.25</v>
      </c>
      <c r="R13">
        <v>1</v>
      </c>
      <c r="S13">
        <v>1</v>
      </c>
      <c r="T13">
        <v>11</v>
      </c>
    </row>
    <row r="14" spans="1:20" x14ac:dyDescent="0.25">
      <c r="A14">
        <v>12</v>
      </c>
      <c r="B14" t="s">
        <v>52</v>
      </c>
      <c r="C14" t="s">
        <v>123</v>
      </c>
      <c r="D14" s="6" t="s">
        <v>52</v>
      </c>
      <c r="E14">
        <v>2000</v>
      </c>
      <c r="F14">
        <v>5</v>
      </c>
      <c r="G14">
        <v>5</v>
      </c>
      <c r="H14">
        <v>2</v>
      </c>
      <c r="I14">
        <v>2</v>
      </c>
      <c r="J14">
        <v>2</v>
      </c>
      <c r="K14">
        <v>2</v>
      </c>
      <c r="L14">
        <v>6</v>
      </c>
      <c r="M14">
        <v>9</v>
      </c>
      <c r="N14">
        <v>15000</v>
      </c>
      <c r="O14">
        <v>15000</v>
      </c>
      <c r="P14">
        <v>9</v>
      </c>
      <c r="Q14" s="8">
        <f>((N14-O14)/N14)</f>
        <v>0</v>
      </c>
      <c r="R14">
        <v>1</v>
      </c>
      <c r="S14">
        <v>5</v>
      </c>
      <c r="T14">
        <v>12</v>
      </c>
    </row>
    <row r="15" spans="1:20" x14ac:dyDescent="0.25">
      <c r="A15">
        <v>13</v>
      </c>
      <c r="B15" t="s">
        <v>53</v>
      </c>
      <c r="C15" t="s">
        <v>124</v>
      </c>
      <c r="D15" s="6" t="s">
        <v>80</v>
      </c>
      <c r="E15">
        <v>2016</v>
      </c>
      <c r="F15">
        <v>6</v>
      </c>
      <c r="G15">
        <v>5</v>
      </c>
      <c r="H15">
        <v>2</v>
      </c>
      <c r="I15">
        <v>1</v>
      </c>
      <c r="J15">
        <v>1</v>
      </c>
      <c r="K15">
        <v>5</v>
      </c>
      <c r="L15">
        <v>2</v>
      </c>
      <c r="M15">
        <v>4</v>
      </c>
      <c r="N15">
        <v>47500</v>
      </c>
      <c r="O15" t="s">
        <v>180</v>
      </c>
      <c r="P15">
        <v>4</v>
      </c>
      <c r="Q15" s="8" t="s">
        <v>178</v>
      </c>
      <c r="R15">
        <v>1</v>
      </c>
      <c r="S15">
        <v>2</v>
      </c>
      <c r="T15">
        <v>13</v>
      </c>
    </row>
    <row r="16" spans="1:20" x14ac:dyDescent="0.25">
      <c r="A16">
        <v>14</v>
      </c>
      <c r="B16" t="s">
        <v>54</v>
      </c>
      <c r="C16" t="s">
        <v>125</v>
      </c>
      <c r="D16" s="6" t="s">
        <v>159</v>
      </c>
      <c r="E16">
        <v>2009</v>
      </c>
      <c r="F16">
        <v>6</v>
      </c>
      <c r="G16">
        <v>5</v>
      </c>
      <c r="H16">
        <v>2</v>
      </c>
      <c r="I16">
        <v>1</v>
      </c>
      <c r="J16">
        <v>1</v>
      </c>
      <c r="K16">
        <v>6</v>
      </c>
      <c r="L16">
        <v>3</v>
      </c>
      <c r="M16">
        <v>5</v>
      </c>
      <c r="N16">
        <v>39000</v>
      </c>
      <c r="O16" t="s">
        <v>180</v>
      </c>
      <c r="P16">
        <v>5</v>
      </c>
      <c r="Q16" s="8" t="s">
        <v>178</v>
      </c>
      <c r="R16">
        <v>1</v>
      </c>
      <c r="S16">
        <v>2</v>
      </c>
      <c r="T16">
        <v>14</v>
      </c>
    </row>
    <row r="17" spans="1:20" x14ac:dyDescent="0.25">
      <c r="A17">
        <v>15</v>
      </c>
      <c r="B17" t="s">
        <v>55</v>
      </c>
      <c r="C17" t="s">
        <v>44</v>
      </c>
      <c r="D17" s="6" t="s">
        <v>129</v>
      </c>
      <c r="E17">
        <v>2010</v>
      </c>
      <c r="F17">
        <v>6</v>
      </c>
      <c r="G17">
        <v>5</v>
      </c>
      <c r="H17">
        <v>2</v>
      </c>
      <c r="I17">
        <v>1</v>
      </c>
      <c r="J17">
        <v>1</v>
      </c>
      <c r="K17">
        <v>7</v>
      </c>
      <c r="L17">
        <v>3</v>
      </c>
      <c r="M17">
        <v>4</v>
      </c>
      <c r="N17">
        <v>20000</v>
      </c>
      <c r="O17" t="s">
        <v>180</v>
      </c>
      <c r="P17">
        <v>4</v>
      </c>
      <c r="Q17" s="8" t="s">
        <v>178</v>
      </c>
      <c r="R17">
        <v>1</v>
      </c>
      <c r="S17">
        <v>7</v>
      </c>
      <c r="T17">
        <v>15</v>
      </c>
    </row>
    <row r="18" spans="1:20" x14ac:dyDescent="0.25">
      <c r="A18">
        <v>16</v>
      </c>
      <c r="B18" t="s">
        <v>56</v>
      </c>
      <c r="C18" t="s">
        <v>42</v>
      </c>
      <c r="D18" s="6" t="s">
        <v>161</v>
      </c>
      <c r="E18">
        <v>2016</v>
      </c>
      <c r="F18">
        <v>6</v>
      </c>
      <c r="G18">
        <v>5</v>
      </c>
      <c r="H18">
        <v>2</v>
      </c>
      <c r="I18">
        <v>1</v>
      </c>
      <c r="J18">
        <v>1</v>
      </c>
      <c r="K18">
        <v>8</v>
      </c>
      <c r="L18">
        <v>2.5</v>
      </c>
      <c r="M18">
        <v>5</v>
      </c>
      <c r="N18">
        <v>80000</v>
      </c>
      <c r="O18" t="s">
        <v>180</v>
      </c>
      <c r="P18">
        <v>5</v>
      </c>
      <c r="Q18" s="8" t="s">
        <v>178</v>
      </c>
      <c r="R18">
        <v>1</v>
      </c>
      <c r="S18">
        <v>2</v>
      </c>
      <c r="T18">
        <v>16</v>
      </c>
    </row>
    <row r="19" spans="1:20" x14ac:dyDescent="0.25">
      <c r="A19">
        <v>17</v>
      </c>
      <c r="B19" t="s">
        <v>57</v>
      </c>
      <c r="C19" t="s">
        <v>5</v>
      </c>
      <c r="D19" s="6" t="s">
        <v>162</v>
      </c>
      <c r="E19">
        <v>2014</v>
      </c>
      <c r="F19">
        <v>6</v>
      </c>
      <c r="G19">
        <v>5</v>
      </c>
      <c r="H19">
        <v>2</v>
      </c>
      <c r="I19">
        <v>1</v>
      </c>
      <c r="J19">
        <v>1</v>
      </c>
      <c r="K19">
        <v>6</v>
      </c>
      <c r="L19">
        <v>2</v>
      </c>
      <c r="M19">
        <v>4</v>
      </c>
      <c r="N19">
        <v>40000</v>
      </c>
      <c r="O19" t="s">
        <v>180</v>
      </c>
      <c r="P19">
        <v>4</v>
      </c>
      <c r="Q19" s="8" t="s">
        <v>178</v>
      </c>
      <c r="R19">
        <v>2</v>
      </c>
      <c r="S19">
        <v>2</v>
      </c>
      <c r="T19">
        <v>17</v>
      </c>
    </row>
    <row r="20" spans="1:20" x14ac:dyDescent="0.25">
      <c r="A20">
        <v>18</v>
      </c>
      <c r="B20" t="s">
        <v>58</v>
      </c>
      <c r="C20" t="s">
        <v>5</v>
      </c>
      <c r="D20" s="6" t="s">
        <v>81</v>
      </c>
      <c r="E20">
        <v>2012</v>
      </c>
      <c r="F20">
        <v>6</v>
      </c>
      <c r="G20">
        <v>5</v>
      </c>
      <c r="H20">
        <v>2</v>
      </c>
      <c r="I20">
        <v>1</v>
      </c>
      <c r="J20">
        <v>1</v>
      </c>
      <c r="K20">
        <v>2</v>
      </c>
      <c r="L20">
        <v>1</v>
      </c>
      <c r="M20">
        <v>1.5</v>
      </c>
      <c r="N20">
        <v>8000</v>
      </c>
      <c r="O20" t="s">
        <v>180</v>
      </c>
      <c r="P20">
        <v>2</v>
      </c>
      <c r="Q20" s="8" t="s">
        <v>178</v>
      </c>
      <c r="R20">
        <v>3</v>
      </c>
      <c r="S20">
        <v>5</v>
      </c>
      <c r="T20">
        <v>18</v>
      </c>
    </row>
    <row r="21" spans="1:20" x14ac:dyDescent="0.25">
      <c r="A21">
        <v>19</v>
      </c>
      <c r="B21" t="s">
        <v>59</v>
      </c>
      <c r="C21" t="s">
        <v>126</v>
      </c>
      <c r="D21" s="6" t="s">
        <v>163</v>
      </c>
      <c r="E21">
        <v>2014</v>
      </c>
      <c r="F21">
        <v>6</v>
      </c>
      <c r="G21">
        <v>5</v>
      </c>
      <c r="H21">
        <v>2</v>
      </c>
      <c r="I21">
        <v>1</v>
      </c>
      <c r="J21">
        <v>1</v>
      </c>
      <c r="K21">
        <v>9</v>
      </c>
      <c r="L21">
        <v>4.5</v>
      </c>
      <c r="M21">
        <v>9</v>
      </c>
      <c r="N21">
        <v>198672</v>
      </c>
      <c r="O21" t="s">
        <v>180</v>
      </c>
      <c r="P21">
        <v>9</v>
      </c>
      <c r="Q21" s="8" t="s">
        <v>178</v>
      </c>
      <c r="R21">
        <v>1</v>
      </c>
      <c r="S21">
        <v>2</v>
      </c>
      <c r="T21">
        <v>19</v>
      </c>
    </row>
    <row r="22" spans="1:20" x14ac:dyDescent="0.25">
      <c r="A22">
        <v>20</v>
      </c>
      <c r="B22" t="s">
        <v>60</v>
      </c>
      <c r="C22" t="s">
        <v>127</v>
      </c>
      <c r="D22" s="6" t="s">
        <v>116</v>
      </c>
      <c r="E22">
        <v>2018</v>
      </c>
      <c r="F22">
        <v>3</v>
      </c>
      <c r="G22">
        <v>5</v>
      </c>
      <c r="H22">
        <v>3</v>
      </c>
      <c r="I22">
        <v>1</v>
      </c>
      <c r="J22">
        <v>1</v>
      </c>
      <c r="K22">
        <v>10</v>
      </c>
      <c r="L22">
        <v>4</v>
      </c>
      <c r="M22">
        <v>7</v>
      </c>
      <c r="N22">
        <v>216000</v>
      </c>
      <c r="O22">
        <v>80000</v>
      </c>
      <c r="P22">
        <v>7</v>
      </c>
      <c r="Q22" s="8">
        <f>((N22-O22)/N22)</f>
        <v>0.62962962962962965</v>
      </c>
      <c r="R22">
        <v>1</v>
      </c>
      <c r="S22">
        <v>2</v>
      </c>
      <c r="T22">
        <v>20</v>
      </c>
    </row>
    <row r="23" spans="1:20" x14ac:dyDescent="0.25">
      <c r="A23">
        <v>21</v>
      </c>
      <c r="B23" t="s">
        <v>61</v>
      </c>
      <c r="C23" t="s">
        <v>42</v>
      </c>
      <c r="D23" s="6" t="s">
        <v>61</v>
      </c>
      <c r="E23">
        <v>2015</v>
      </c>
      <c r="F23">
        <v>7</v>
      </c>
      <c r="G23">
        <v>5</v>
      </c>
      <c r="H23">
        <v>2</v>
      </c>
      <c r="I23">
        <v>5</v>
      </c>
      <c r="J23">
        <v>6</v>
      </c>
      <c r="K23">
        <v>4</v>
      </c>
      <c r="L23">
        <v>6</v>
      </c>
      <c r="M23">
        <v>9</v>
      </c>
      <c r="N23">
        <v>1855000</v>
      </c>
      <c r="O23">
        <v>3750000</v>
      </c>
      <c r="P23">
        <v>9</v>
      </c>
      <c r="Q23" s="8">
        <f>((N23-O23)/N23)</f>
        <v>-1.0215633423180592</v>
      </c>
      <c r="R23">
        <v>4</v>
      </c>
      <c r="S23">
        <v>2</v>
      </c>
      <c r="T23">
        <v>21</v>
      </c>
    </row>
    <row r="24" spans="1:20" x14ac:dyDescent="0.25">
      <c r="A24">
        <v>22</v>
      </c>
      <c r="B24" t="s">
        <v>62</v>
      </c>
      <c r="C24" t="s">
        <v>62</v>
      </c>
      <c r="D24" s="6" t="s">
        <v>62</v>
      </c>
      <c r="E24">
        <v>2000</v>
      </c>
      <c r="F24">
        <v>8</v>
      </c>
      <c r="G24">
        <v>5</v>
      </c>
      <c r="H24">
        <v>2</v>
      </c>
      <c r="I24">
        <v>3</v>
      </c>
      <c r="J24">
        <v>2</v>
      </c>
      <c r="K24">
        <v>3</v>
      </c>
      <c r="L24">
        <v>4</v>
      </c>
      <c r="M24">
        <v>6</v>
      </c>
      <c r="N24">
        <v>16600000</v>
      </c>
      <c r="O24">
        <v>16600000</v>
      </c>
      <c r="P24">
        <v>6</v>
      </c>
      <c r="Q24" s="8">
        <f>((N24-O24)/N24)</f>
        <v>0</v>
      </c>
      <c r="R24">
        <v>1</v>
      </c>
      <c r="S24">
        <v>1</v>
      </c>
      <c r="T24">
        <v>22</v>
      </c>
    </row>
    <row r="25" spans="1:20" x14ac:dyDescent="0.25">
      <c r="A25">
        <v>23</v>
      </c>
      <c r="B25" t="s">
        <v>5</v>
      </c>
      <c r="C25" t="s">
        <v>75</v>
      </c>
      <c r="D25" s="6" t="s">
        <v>75</v>
      </c>
      <c r="E25">
        <v>2009</v>
      </c>
      <c r="F25">
        <v>9</v>
      </c>
      <c r="G25">
        <v>2</v>
      </c>
      <c r="H25">
        <v>1</v>
      </c>
      <c r="I25">
        <v>16</v>
      </c>
      <c r="J25">
        <v>2</v>
      </c>
      <c r="K25">
        <v>13</v>
      </c>
      <c r="L25">
        <v>3</v>
      </c>
      <c r="M25">
        <v>5</v>
      </c>
      <c r="N25" t="s">
        <v>5</v>
      </c>
      <c r="O25" t="s">
        <v>5</v>
      </c>
      <c r="P25">
        <v>5</v>
      </c>
      <c r="Q25" s="8" t="s">
        <v>5</v>
      </c>
      <c r="R25">
        <v>1</v>
      </c>
      <c r="S25">
        <v>6</v>
      </c>
      <c r="T25">
        <v>23</v>
      </c>
    </row>
    <row r="26" spans="1:20" x14ac:dyDescent="0.25">
      <c r="A26">
        <v>24</v>
      </c>
      <c r="B26" t="s">
        <v>63</v>
      </c>
      <c r="C26" t="s">
        <v>63</v>
      </c>
      <c r="D26" s="6" t="s">
        <v>63</v>
      </c>
      <c r="E26">
        <v>2008</v>
      </c>
      <c r="F26">
        <v>8</v>
      </c>
      <c r="G26">
        <v>5</v>
      </c>
      <c r="H26">
        <v>2</v>
      </c>
      <c r="I26">
        <v>4</v>
      </c>
      <c r="J26">
        <v>2</v>
      </c>
      <c r="K26">
        <v>3</v>
      </c>
      <c r="L26">
        <v>4</v>
      </c>
      <c r="M26">
        <v>4</v>
      </c>
      <c r="N26" t="s">
        <v>5</v>
      </c>
      <c r="O26" t="s">
        <v>5</v>
      </c>
      <c r="P26">
        <v>4</v>
      </c>
      <c r="Q26" s="8" t="s">
        <v>5</v>
      </c>
      <c r="R26">
        <v>1</v>
      </c>
      <c r="S26">
        <v>1</v>
      </c>
      <c r="T26">
        <v>24</v>
      </c>
    </row>
    <row r="27" spans="1:20" x14ac:dyDescent="0.25">
      <c r="A27">
        <v>25</v>
      </c>
      <c r="B27" t="s">
        <v>64</v>
      </c>
      <c r="C27" t="s">
        <v>128</v>
      </c>
      <c r="D27" s="6" t="s">
        <v>64</v>
      </c>
      <c r="E27">
        <v>2015</v>
      </c>
      <c r="F27">
        <v>10</v>
      </c>
      <c r="G27">
        <v>5</v>
      </c>
      <c r="H27">
        <v>2</v>
      </c>
      <c r="I27">
        <v>4</v>
      </c>
      <c r="J27">
        <v>2</v>
      </c>
      <c r="K27">
        <v>10</v>
      </c>
      <c r="L27">
        <v>12</v>
      </c>
      <c r="M27">
        <v>25</v>
      </c>
      <c r="N27">
        <v>600000</v>
      </c>
      <c r="O27">
        <v>600000</v>
      </c>
      <c r="P27">
        <v>25</v>
      </c>
      <c r="Q27" s="8">
        <f t="shared" ref="Q27:Q35" si="0">((N27-O27)/N27)</f>
        <v>0</v>
      </c>
      <c r="R27">
        <v>1</v>
      </c>
      <c r="S27">
        <v>7</v>
      </c>
      <c r="T27">
        <v>25</v>
      </c>
    </row>
    <row r="28" spans="1:20" x14ac:dyDescent="0.25">
      <c r="A28">
        <v>26</v>
      </c>
      <c r="B28" t="s">
        <v>65</v>
      </c>
      <c r="C28" t="s">
        <v>65</v>
      </c>
      <c r="D28" s="6" t="s">
        <v>65</v>
      </c>
      <c r="E28">
        <v>2011</v>
      </c>
      <c r="F28">
        <v>11</v>
      </c>
      <c r="G28">
        <v>4</v>
      </c>
      <c r="H28">
        <v>1</v>
      </c>
      <c r="I28">
        <v>16</v>
      </c>
      <c r="J28">
        <v>11</v>
      </c>
      <c r="K28">
        <v>17</v>
      </c>
      <c r="L28">
        <v>1</v>
      </c>
      <c r="M28">
        <v>3</v>
      </c>
      <c r="N28">
        <v>255000</v>
      </c>
      <c r="O28">
        <v>212550</v>
      </c>
      <c r="P28">
        <v>3</v>
      </c>
      <c r="Q28" s="8">
        <f t="shared" si="0"/>
        <v>0.16647058823529412</v>
      </c>
      <c r="R28">
        <v>4</v>
      </c>
      <c r="S28">
        <v>2</v>
      </c>
      <c r="T28">
        <v>26</v>
      </c>
    </row>
    <row r="29" spans="1:20" x14ac:dyDescent="0.25">
      <c r="A29">
        <v>27</v>
      </c>
      <c r="B29" t="s">
        <v>60</v>
      </c>
      <c r="C29" t="s">
        <v>116</v>
      </c>
      <c r="D29" s="6" t="s">
        <v>116</v>
      </c>
      <c r="E29">
        <v>2018</v>
      </c>
      <c r="F29">
        <v>3</v>
      </c>
      <c r="G29">
        <v>5</v>
      </c>
      <c r="H29">
        <v>2</v>
      </c>
      <c r="I29">
        <v>1</v>
      </c>
      <c r="J29">
        <v>1</v>
      </c>
      <c r="K29">
        <v>11</v>
      </c>
      <c r="L29">
        <v>3</v>
      </c>
      <c r="M29">
        <v>3</v>
      </c>
      <c r="N29">
        <v>100000</v>
      </c>
      <c r="O29">
        <v>75000</v>
      </c>
      <c r="P29">
        <v>5</v>
      </c>
      <c r="Q29" s="8">
        <f t="shared" si="0"/>
        <v>0.25</v>
      </c>
      <c r="R29">
        <v>1</v>
      </c>
      <c r="S29">
        <v>2</v>
      </c>
      <c r="T29">
        <v>27</v>
      </c>
    </row>
    <row r="30" spans="1:20" x14ac:dyDescent="0.25">
      <c r="A30">
        <v>28</v>
      </c>
      <c r="B30" t="s">
        <v>66</v>
      </c>
      <c r="C30" t="s">
        <v>80</v>
      </c>
      <c r="D30" s="6" t="s">
        <v>80</v>
      </c>
      <c r="E30">
        <v>2017</v>
      </c>
      <c r="F30">
        <v>3</v>
      </c>
      <c r="G30">
        <v>5</v>
      </c>
      <c r="H30">
        <v>2</v>
      </c>
      <c r="I30">
        <v>1</v>
      </c>
      <c r="J30">
        <v>1</v>
      </c>
      <c r="K30">
        <v>10</v>
      </c>
      <c r="L30">
        <v>5</v>
      </c>
      <c r="M30">
        <v>5</v>
      </c>
      <c r="N30">
        <v>35000</v>
      </c>
      <c r="O30">
        <v>35000</v>
      </c>
      <c r="P30">
        <v>5</v>
      </c>
      <c r="Q30" s="8">
        <f t="shared" si="0"/>
        <v>0</v>
      </c>
      <c r="R30">
        <v>3</v>
      </c>
      <c r="S30">
        <v>2</v>
      </c>
      <c r="T30">
        <v>28</v>
      </c>
    </row>
    <row r="31" spans="1:20" x14ac:dyDescent="0.25">
      <c r="A31">
        <v>29</v>
      </c>
      <c r="B31" t="s">
        <v>67</v>
      </c>
      <c r="C31" t="s">
        <v>129</v>
      </c>
      <c r="D31" s="6" t="s">
        <v>164</v>
      </c>
      <c r="E31">
        <v>2009</v>
      </c>
      <c r="F31">
        <v>3</v>
      </c>
      <c r="G31">
        <v>5</v>
      </c>
      <c r="H31">
        <v>1</v>
      </c>
      <c r="I31">
        <v>1</v>
      </c>
      <c r="J31">
        <v>1</v>
      </c>
      <c r="K31">
        <v>10</v>
      </c>
      <c r="L31">
        <v>5</v>
      </c>
      <c r="M31">
        <v>24</v>
      </c>
      <c r="N31">
        <v>7000</v>
      </c>
      <c r="O31">
        <v>7000</v>
      </c>
      <c r="P31">
        <v>24</v>
      </c>
      <c r="Q31" s="8">
        <f t="shared" si="0"/>
        <v>0</v>
      </c>
      <c r="R31">
        <v>2</v>
      </c>
      <c r="S31">
        <v>2</v>
      </c>
      <c r="T31">
        <v>29</v>
      </c>
    </row>
    <row r="32" spans="1:20" x14ac:dyDescent="0.25">
      <c r="A32">
        <v>30</v>
      </c>
      <c r="B32" t="s">
        <v>68</v>
      </c>
      <c r="C32" t="s">
        <v>72</v>
      </c>
      <c r="D32" s="6" t="s">
        <v>165</v>
      </c>
      <c r="E32">
        <v>2013</v>
      </c>
      <c r="F32">
        <v>5</v>
      </c>
      <c r="G32">
        <v>5</v>
      </c>
      <c r="H32">
        <v>2</v>
      </c>
      <c r="I32">
        <v>2</v>
      </c>
      <c r="J32">
        <v>2</v>
      </c>
      <c r="K32">
        <v>2</v>
      </c>
      <c r="L32">
        <v>20</v>
      </c>
      <c r="M32">
        <v>22</v>
      </c>
      <c r="N32">
        <v>25000</v>
      </c>
      <c r="O32">
        <v>20000</v>
      </c>
      <c r="P32">
        <v>22</v>
      </c>
      <c r="Q32" s="8">
        <f t="shared" si="0"/>
        <v>0.2</v>
      </c>
      <c r="R32">
        <v>1</v>
      </c>
      <c r="S32">
        <v>5</v>
      </c>
      <c r="T32">
        <v>30</v>
      </c>
    </row>
    <row r="33" spans="1:20" x14ac:dyDescent="0.25">
      <c r="A33">
        <v>31</v>
      </c>
      <c r="B33" t="s">
        <v>69</v>
      </c>
      <c r="C33" t="s">
        <v>130</v>
      </c>
      <c r="D33" s="6" t="s">
        <v>69</v>
      </c>
      <c r="E33">
        <v>2006</v>
      </c>
      <c r="F33">
        <v>5</v>
      </c>
      <c r="G33">
        <v>5</v>
      </c>
      <c r="H33">
        <v>2</v>
      </c>
      <c r="I33">
        <v>2</v>
      </c>
      <c r="J33">
        <v>2</v>
      </c>
      <c r="K33">
        <v>2</v>
      </c>
      <c r="L33">
        <v>3</v>
      </c>
      <c r="M33">
        <v>7</v>
      </c>
      <c r="N33">
        <v>6000</v>
      </c>
      <c r="O33">
        <v>6000</v>
      </c>
      <c r="P33">
        <v>7</v>
      </c>
      <c r="Q33" s="8">
        <f t="shared" si="0"/>
        <v>0</v>
      </c>
      <c r="R33">
        <v>1</v>
      </c>
      <c r="S33">
        <v>5</v>
      </c>
      <c r="T33">
        <v>31</v>
      </c>
    </row>
    <row r="34" spans="1:20" x14ac:dyDescent="0.25">
      <c r="A34">
        <v>32</v>
      </c>
      <c r="B34" t="s">
        <v>70</v>
      </c>
      <c r="C34" t="s">
        <v>131</v>
      </c>
      <c r="D34" s="6" t="s">
        <v>43</v>
      </c>
      <c r="E34">
        <v>2018</v>
      </c>
      <c r="F34">
        <v>5</v>
      </c>
      <c r="G34">
        <v>5</v>
      </c>
      <c r="H34">
        <v>2</v>
      </c>
      <c r="I34">
        <v>2</v>
      </c>
      <c r="J34">
        <v>2</v>
      </c>
      <c r="K34">
        <v>10</v>
      </c>
      <c r="L34">
        <v>7</v>
      </c>
      <c r="M34">
        <v>18</v>
      </c>
      <c r="N34">
        <v>9000</v>
      </c>
      <c r="O34">
        <v>18000</v>
      </c>
      <c r="P34">
        <v>18</v>
      </c>
      <c r="Q34" s="8">
        <f t="shared" si="0"/>
        <v>-1</v>
      </c>
      <c r="R34">
        <v>1</v>
      </c>
      <c r="S34">
        <v>7</v>
      </c>
      <c r="T34">
        <v>32</v>
      </c>
    </row>
    <row r="35" spans="1:20" x14ac:dyDescent="0.25">
      <c r="A35">
        <v>33</v>
      </c>
      <c r="B35" t="s">
        <v>45</v>
      </c>
      <c r="C35" t="s">
        <v>132</v>
      </c>
      <c r="D35" s="6" t="s">
        <v>45</v>
      </c>
      <c r="E35">
        <v>2016</v>
      </c>
      <c r="F35">
        <v>12</v>
      </c>
      <c r="G35">
        <v>5</v>
      </c>
      <c r="H35">
        <v>4</v>
      </c>
      <c r="I35">
        <v>6</v>
      </c>
      <c r="J35">
        <v>2</v>
      </c>
      <c r="K35">
        <v>2</v>
      </c>
      <c r="L35">
        <v>7</v>
      </c>
      <c r="M35">
        <v>22</v>
      </c>
      <c r="N35">
        <v>2500000</v>
      </c>
      <c r="O35">
        <v>2500000</v>
      </c>
      <c r="P35">
        <v>22</v>
      </c>
      <c r="Q35" s="8">
        <f t="shared" si="0"/>
        <v>0</v>
      </c>
      <c r="R35">
        <v>4</v>
      </c>
      <c r="S35">
        <v>2</v>
      </c>
      <c r="T35">
        <v>33</v>
      </c>
    </row>
    <row r="36" spans="1:20" x14ac:dyDescent="0.25">
      <c r="A36">
        <v>34</v>
      </c>
      <c r="B36" t="s">
        <v>71</v>
      </c>
      <c r="C36" t="s">
        <v>84</v>
      </c>
      <c r="D36" s="6" t="s">
        <v>71</v>
      </c>
      <c r="E36">
        <v>2004</v>
      </c>
      <c r="F36">
        <v>8</v>
      </c>
      <c r="G36">
        <v>5</v>
      </c>
      <c r="H36">
        <v>1</v>
      </c>
      <c r="I36">
        <v>4</v>
      </c>
      <c r="J36">
        <v>2</v>
      </c>
      <c r="K36">
        <v>14</v>
      </c>
      <c r="L36">
        <v>4</v>
      </c>
      <c r="M36">
        <v>12</v>
      </c>
      <c r="N36" t="s">
        <v>5</v>
      </c>
      <c r="O36" t="s">
        <v>5</v>
      </c>
      <c r="P36">
        <v>12</v>
      </c>
      <c r="Q36" s="8" t="s">
        <v>5</v>
      </c>
      <c r="R36">
        <v>1</v>
      </c>
      <c r="S36">
        <v>5</v>
      </c>
      <c r="T36">
        <v>34</v>
      </c>
    </row>
    <row r="37" spans="1:20" x14ac:dyDescent="0.25">
      <c r="A37">
        <v>35</v>
      </c>
      <c r="B37" t="s">
        <v>72</v>
      </c>
      <c r="C37" t="s">
        <v>53</v>
      </c>
      <c r="D37" s="6" t="s">
        <v>77</v>
      </c>
      <c r="E37">
        <v>2015</v>
      </c>
      <c r="F37">
        <v>21</v>
      </c>
      <c r="G37">
        <v>7</v>
      </c>
      <c r="H37">
        <v>1</v>
      </c>
      <c r="I37">
        <v>17</v>
      </c>
      <c r="J37">
        <v>12</v>
      </c>
      <c r="K37">
        <v>10</v>
      </c>
      <c r="L37">
        <v>6</v>
      </c>
      <c r="M37">
        <v>12</v>
      </c>
      <c r="N37" t="s">
        <v>180</v>
      </c>
      <c r="O37">
        <v>10000</v>
      </c>
      <c r="P37">
        <v>12</v>
      </c>
      <c r="Q37" s="8" t="s">
        <v>178</v>
      </c>
      <c r="R37">
        <v>1</v>
      </c>
      <c r="S37">
        <v>3</v>
      </c>
      <c r="T37">
        <v>35</v>
      </c>
    </row>
    <row r="38" spans="1:20" x14ac:dyDescent="0.25">
      <c r="A38">
        <v>36</v>
      </c>
      <c r="B38" t="s">
        <v>73</v>
      </c>
      <c r="C38" t="s">
        <v>108</v>
      </c>
      <c r="D38" s="6" t="s">
        <v>73</v>
      </c>
      <c r="E38">
        <v>2019</v>
      </c>
      <c r="F38">
        <v>13</v>
      </c>
      <c r="G38">
        <v>5</v>
      </c>
      <c r="H38">
        <v>1</v>
      </c>
      <c r="I38">
        <v>3</v>
      </c>
      <c r="J38">
        <v>1</v>
      </c>
      <c r="K38">
        <v>3</v>
      </c>
      <c r="L38">
        <v>4</v>
      </c>
      <c r="M38">
        <v>4</v>
      </c>
      <c r="N38" t="s">
        <v>5</v>
      </c>
      <c r="O38" t="s">
        <v>5</v>
      </c>
      <c r="P38">
        <v>4</v>
      </c>
      <c r="Q38" s="8" t="s">
        <v>5</v>
      </c>
      <c r="R38">
        <v>3</v>
      </c>
      <c r="S38">
        <v>7</v>
      </c>
      <c r="T38">
        <v>36</v>
      </c>
    </row>
    <row r="39" spans="1:20" x14ac:dyDescent="0.25">
      <c r="A39">
        <v>37</v>
      </c>
      <c r="B39" t="s">
        <v>65</v>
      </c>
      <c r="C39" t="s">
        <v>145</v>
      </c>
      <c r="D39" s="6" t="s">
        <v>65</v>
      </c>
      <c r="E39">
        <v>2012</v>
      </c>
      <c r="F39">
        <v>11</v>
      </c>
      <c r="G39">
        <v>4</v>
      </c>
      <c r="H39">
        <v>1</v>
      </c>
      <c r="I39">
        <v>16</v>
      </c>
      <c r="J39">
        <v>11</v>
      </c>
      <c r="K39">
        <v>10</v>
      </c>
      <c r="L39">
        <v>12</v>
      </c>
      <c r="M39">
        <v>18</v>
      </c>
      <c r="N39">
        <v>8160000</v>
      </c>
      <c r="O39">
        <v>8515200</v>
      </c>
      <c r="P39">
        <v>18</v>
      </c>
      <c r="Q39" s="8">
        <f>((N39-O39)/N39)</f>
        <v>-4.3529411764705879E-2</v>
      </c>
      <c r="R39">
        <v>3</v>
      </c>
      <c r="S39">
        <v>2</v>
      </c>
      <c r="T39">
        <v>37</v>
      </c>
    </row>
    <row r="40" spans="1:20" x14ac:dyDescent="0.25">
      <c r="A40">
        <v>38</v>
      </c>
      <c r="B40" t="s">
        <v>49</v>
      </c>
      <c r="C40" t="s">
        <v>49</v>
      </c>
      <c r="D40" s="6" t="s">
        <v>49</v>
      </c>
      <c r="E40">
        <v>2018</v>
      </c>
      <c r="F40">
        <v>11</v>
      </c>
      <c r="G40">
        <v>4</v>
      </c>
      <c r="H40">
        <v>4</v>
      </c>
      <c r="I40">
        <v>16</v>
      </c>
      <c r="J40">
        <v>11</v>
      </c>
      <c r="K40">
        <v>10</v>
      </c>
      <c r="L40">
        <v>6</v>
      </c>
      <c r="M40">
        <v>6</v>
      </c>
      <c r="N40">
        <v>2550000</v>
      </c>
      <c r="O40">
        <v>2457000</v>
      </c>
      <c r="P40">
        <v>6</v>
      </c>
      <c r="Q40" s="8">
        <f>((N40-O40)/N40)</f>
        <v>3.6470588235294116E-2</v>
      </c>
      <c r="R40">
        <v>3</v>
      </c>
      <c r="S40">
        <v>2</v>
      </c>
      <c r="T40">
        <v>38</v>
      </c>
    </row>
    <row r="41" spans="1:20" x14ac:dyDescent="0.25">
      <c r="A41">
        <v>39</v>
      </c>
      <c r="B41" t="s">
        <v>166</v>
      </c>
      <c r="C41" t="s">
        <v>166</v>
      </c>
      <c r="D41" s="6" t="s">
        <v>166</v>
      </c>
      <c r="E41">
        <v>2014</v>
      </c>
      <c r="F41">
        <v>11</v>
      </c>
      <c r="G41">
        <v>4</v>
      </c>
      <c r="H41">
        <v>4</v>
      </c>
      <c r="I41">
        <v>16</v>
      </c>
      <c r="J41">
        <v>11</v>
      </c>
      <c r="K41">
        <v>10</v>
      </c>
      <c r="L41">
        <v>6</v>
      </c>
      <c r="M41">
        <v>12</v>
      </c>
      <c r="N41">
        <v>2550000</v>
      </c>
      <c r="O41">
        <v>2406000</v>
      </c>
      <c r="P41">
        <v>12</v>
      </c>
      <c r="Q41" s="8">
        <f>((N41-O41)/N41)</f>
        <v>5.647058823529412E-2</v>
      </c>
      <c r="R41">
        <v>1</v>
      </c>
      <c r="S41">
        <v>2</v>
      </c>
      <c r="T41">
        <v>39</v>
      </c>
    </row>
    <row r="42" spans="1:20" x14ac:dyDescent="0.25">
      <c r="A42">
        <v>40</v>
      </c>
      <c r="B42" t="s">
        <v>47</v>
      </c>
      <c r="C42" t="s">
        <v>49</v>
      </c>
      <c r="D42" s="6" t="s">
        <v>47</v>
      </c>
      <c r="E42">
        <v>2016</v>
      </c>
      <c r="F42">
        <v>14</v>
      </c>
      <c r="G42">
        <v>2</v>
      </c>
      <c r="H42">
        <v>2</v>
      </c>
      <c r="I42">
        <v>13</v>
      </c>
      <c r="J42">
        <v>1</v>
      </c>
      <c r="K42">
        <v>13</v>
      </c>
      <c r="L42">
        <v>2</v>
      </c>
      <c r="M42">
        <v>24</v>
      </c>
      <c r="N42" t="s">
        <v>5</v>
      </c>
      <c r="O42" t="s">
        <v>5</v>
      </c>
      <c r="P42">
        <v>24</v>
      </c>
      <c r="Q42" s="8" t="s">
        <v>5</v>
      </c>
      <c r="R42">
        <v>1</v>
      </c>
      <c r="S42">
        <v>7</v>
      </c>
      <c r="T42">
        <v>40</v>
      </c>
    </row>
    <row r="43" spans="1:20" x14ac:dyDescent="0.25">
      <c r="A43">
        <v>41</v>
      </c>
      <c r="B43" t="s">
        <v>75</v>
      </c>
      <c r="C43" t="s">
        <v>100</v>
      </c>
      <c r="D43" s="6" t="s">
        <v>75</v>
      </c>
      <c r="E43">
        <v>2009</v>
      </c>
      <c r="F43">
        <v>14</v>
      </c>
      <c r="G43">
        <v>2</v>
      </c>
      <c r="H43">
        <v>2</v>
      </c>
      <c r="I43">
        <v>16</v>
      </c>
      <c r="J43">
        <v>4</v>
      </c>
      <c r="K43">
        <v>13</v>
      </c>
      <c r="L43">
        <v>12</v>
      </c>
      <c r="M43">
        <v>36</v>
      </c>
      <c r="N43">
        <v>450000</v>
      </c>
      <c r="O43">
        <v>1000000</v>
      </c>
      <c r="P43">
        <v>36</v>
      </c>
      <c r="Q43" s="8">
        <f>((N43-O43)/N43)</f>
        <v>-1.2222222222222223</v>
      </c>
      <c r="R43">
        <v>1</v>
      </c>
      <c r="S43">
        <v>7</v>
      </c>
      <c r="T43">
        <v>41</v>
      </c>
    </row>
    <row r="44" spans="1:20" x14ac:dyDescent="0.25">
      <c r="A44">
        <v>42</v>
      </c>
      <c r="B44" t="s">
        <v>51</v>
      </c>
      <c r="C44" t="s">
        <v>51</v>
      </c>
      <c r="D44" s="6" t="s">
        <v>51</v>
      </c>
      <c r="E44">
        <v>2001</v>
      </c>
      <c r="F44">
        <v>8</v>
      </c>
      <c r="G44">
        <v>5</v>
      </c>
      <c r="H44">
        <v>2</v>
      </c>
      <c r="I44">
        <v>4</v>
      </c>
      <c r="J44">
        <v>1</v>
      </c>
      <c r="K44">
        <v>3</v>
      </c>
      <c r="L44">
        <v>3</v>
      </c>
      <c r="M44">
        <v>5</v>
      </c>
      <c r="N44" t="s">
        <v>5</v>
      </c>
      <c r="O44" t="s">
        <v>5</v>
      </c>
      <c r="P44">
        <v>5</v>
      </c>
      <c r="Q44" s="8" t="s">
        <v>5</v>
      </c>
      <c r="R44">
        <v>1</v>
      </c>
      <c r="S44">
        <v>1</v>
      </c>
      <c r="T44">
        <v>42</v>
      </c>
    </row>
    <row r="45" spans="1:20" x14ac:dyDescent="0.25">
      <c r="A45">
        <v>43</v>
      </c>
      <c r="B45" t="s">
        <v>76</v>
      </c>
      <c r="C45" t="s">
        <v>134</v>
      </c>
      <c r="D45" s="6" t="s">
        <v>76</v>
      </c>
      <c r="E45">
        <v>2017</v>
      </c>
      <c r="F45">
        <v>13</v>
      </c>
      <c r="G45">
        <v>5</v>
      </c>
      <c r="H45">
        <v>2</v>
      </c>
      <c r="I45">
        <v>3</v>
      </c>
      <c r="J45">
        <v>1</v>
      </c>
      <c r="K45">
        <v>10</v>
      </c>
      <c r="L45">
        <v>6</v>
      </c>
      <c r="M45">
        <v>7</v>
      </c>
      <c r="N45">
        <v>150000</v>
      </c>
      <c r="O45">
        <v>150000</v>
      </c>
      <c r="P45">
        <v>7</v>
      </c>
      <c r="Q45" s="8">
        <f>((N45-O45)/N45)</f>
        <v>0</v>
      </c>
      <c r="R45">
        <v>1</v>
      </c>
      <c r="S45">
        <v>2</v>
      </c>
      <c r="T45">
        <v>43</v>
      </c>
    </row>
    <row r="46" spans="1:20" x14ac:dyDescent="0.25">
      <c r="A46">
        <v>44</v>
      </c>
      <c r="B46" t="s">
        <v>77</v>
      </c>
      <c r="C46" t="s">
        <v>42</v>
      </c>
      <c r="D46" s="6" t="s">
        <v>77</v>
      </c>
      <c r="E46">
        <v>2015</v>
      </c>
      <c r="F46">
        <v>13</v>
      </c>
      <c r="G46">
        <v>5</v>
      </c>
      <c r="H46">
        <v>2</v>
      </c>
      <c r="I46">
        <v>3</v>
      </c>
      <c r="J46">
        <v>1</v>
      </c>
      <c r="K46">
        <v>1</v>
      </c>
      <c r="L46">
        <v>7</v>
      </c>
      <c r="M46">
        <v>7</v>
      </c>
      <c r="N46" t="s">
        <v>5</v>
      </c>
      <c r="O46" t="s">
        <v>5</v>
      </c>
      <c r="P46">
        <v>7</v>
      </c>
      <c r="Q46" s="8" t="s">
        <v>5</v>
      </c>
      <c r="R46">
        <v>1</v>
      </c>
      <c r="S46">
        <v>3</v>
      </c>
      <c r="T46">
        <v>44</v>
      </c>
    </row>
    <row r="47" spans="1:20" x14ac:dyDescent="0.25">
      <c r="A47">
        <v>45</v>
      </c>
      <c r="B47" t="s">
        <v>78</v>
      </c>
      <c r="C47" t="s">
        <v>134</v>
      </c>
      <c r="D47" s="6" t="s">
        <v>78</v>
      </c>
      <c r="E47">
        <v>2017</v>
      </c>
      <c r="F47">
        <v>15</v>
      </c>
      <c r="G47">
        <v>5</v>
      </c>
      <c r="H47">
        <v>2</v>
      </c>
      <c r="I47">
        <v>3</v>
      </c>
      <c r="J47">
        <v>2</v>
      </c>
      <c r="K47">
        <v>10</v>
      </c>
      <c r="L47">
        <v>3</v>
      </c>
      <c r="M47">
        <v>6</v>
      </c>
      <c r="N47" t="s">
        <v>5</v>
      </c>
      <c r="O47" t="s">
        <v>5</v>
      </c>
      <c r="P47">
        <v>6</v>
      </c>
      <c r="Q47" s="8" t="s">
        <v>5</v>
      </c>
      <c r="R47">
        <v>3</v>
      </c>
      <c r="S47">
        <v>7</v>
      </c>
      <c r="T47">
        <v>45</v>
      </c>
    </row>
    <row r="48" spans="1:20" x14ac:dyDescent="0.25">
      <c r="A48">
        <v>46</v>
      </c>
      <c r="B48" t="s">
        <v>42</v>
      </c>
      <c r="C48" t="s">
        <v>135</v>
      </c>
      <c r="D48" s="6" t="s">
        <v>45</v>
      </c>
      <c r="E48">
        <v>2016</v>
      </c>
      <c r="F48">
        <v>11</v>
      </c>
      <c r="G48">
        <v>4</v>
      </c>
      <c r="H48">
        <v>2</v>
      </c>
      <c r="I48">
        <v>16</v>
      </c>
      <c r="J48">
        <v>11</v>
      </c>
      <c r="K48">
        <v>10</v>
      </c>
      <c r="L48">
        <v>6</v>
      </c>
      <c r="M48">
        <v>12</v>
      </c>
      <c r="N48">
        <v>2550000</v>
      </c>
      <c r="O48">
        <v>2482500</v>
      </c>
      <c r="P48">
        <v>12</v>
      </c>
      <c r="Q48" s="8">
        <f t="shared" ref="Q48:Q56" si="1">((N48-O48)/N48)</f>
        <v>2.6470588235294117E-2</v>
      </c>
      <c r="R48">
        <v>1</v>
      </c>
      <c r="S48">
        <v>6</v>
      </c>
      <c r="T48">
        <v>46</v>
      </c>
    </row>
    <row r="49" spans="1:20" x14ac:dyDescent="0.25">
      <c r="A49">
        <v>47</v>
      </c>
      <c r="B49" t="s">
        <v>79</v>
      </c>
      <c r="C49" t="s">
        <v>116</v>
      </c>
      <c r="D49" s="6" t="s">
        <v>48</v>
      </c>
      <c r="E49">
        <v>2018</v>
      </c>
      <c r="F49">
        <v>11</v>
      </c>
      <c r="G49">
        <v>4</v>
      </c>
      <c r="H49">
        <v>2</v>
      </c>
      <c r="I49">
        <v>16</v>
      </c>
      <c r="J49">
        <v>11</v>
      </c>
      <c r="K49">
        <v>5</v>
      </c>
      <c r="L49">
        <v>6</v>
      </c>
      <c r="M49">
        <v>11</v>
      </c>
      <c r="N49">
        <v>2550000</v>
      </c>
      <c r="O49">
        <v>2457000</v>
      </c>
      <c r="P49">
        <v>11</v>
      </c>
      <c r="Q49" s="8">
        <f t="shared" si="1"/>
        <v>3.6470588235294116E-2</v>
      </c>
      <c r="R49">
        <v>1</v>
      </c>
      <c r="S49">
        <v>7</v>
      </c>
      <c r="T49">
        <v>47</v>
      </c>
    </row>
    <row r="50" spans="1:20" x14ac:dyDescent="0.25">
      <c r="A50">
        <v>48</v>
      </c>
      <c r="B50" t="s">
        <v>80</v>
      </c>
      <c r="C50" t="s">
        <v>78</v>
      </c>
      <c r="D50" s="6" t="s">
        <v>80</v>
      </c>
      <c r="E50">
        <v>2017</v>
      </c>
      <c r="F50">
        <v>11</v>
      </c>
      <c r="G50">
        <v>4</v>
      </c>
      <c r="H50">
        <v>2</v>
      </c>
      <c r="I50">
        <v>16</v>
      </c>
      <c r="J50">
        <v>11</v>
      </c>
      <c r="K50">
        <v>4</v>
      </c>
      <c r="L50">
        <v>4</v>
      </c>
      <c r="M50">
        <v>6</v>
      </c>
      <c r="N50">
        <v>1700000</v>
      </c>
      <c r="O50">
        <v>1604000</v>
      </c>
      <c r="P50">
        <v>6</v>
      </c>
      <c r="Q50" s="8">
        <f t="shared" si="1"/>
        <v>5.647058823529412E-2</v>
      </c>
      <c r="R50">
        <v>3</v>
      </c>
      <c r="S50">
        <v>5</v>
      </c>
      <c r="T50">
        <v>49</v>
      </c>
    </row>
    <row r="51" spans="1:20" x14ac:dyDescent="0.25">
      <c r="A51">
        <v>49</v>
      </c>
      <c r="B51" t="s">
        <v>145</v>
      </c>
      <c r="C51" t="s">
        <v>145</v>
      </c>
      <c r="D51" s="6" t="s">
        <v>145</v>
      </c>
      <c r="E51">
        <v>2012</v>
      </c>
      <c r="F51">
        <v>11</v>
      </c>
      <c r="G51">
        <v>4</v>
      </c>
      <c r="H51">
        <v>2</v>
      </c>
      <c r="I51">
        <v>16</v>
      </c>
      <c r="J51">
        <v>11</v>
      </c>
      <c r="K51">
        <v>10</v>
      </c>
      <c r="L51">
        <v>0.25</v>
      </c>
      <c r="M51">
        <v>0.5</v>
      </c>
      <c r="N51">
        <v>225000</v>
      </c>
      <c r="O51">
        <v>123000</v>
      </c>
      <c r="P51">
        <v>0.5</v>
      </c>
      <c r="Q51" s="8">
        <f t="shared" si="1"/>
        <v>0.45333333333333331</v>
      </c>
      <c r="R51">
        <v>4</v>
      </c>
      <c r="S51">
        <v>2</v>
      </c>
      <c r="T51">
        <v>50</v>
      </c>
    </row>
    <row r="52" spans="1:20" x14ac:dyDescent="0.25">
      <c r="A52">
        <v>50</v>
      </c>
      <c r="B52" t="s">
        <v>145</v>
      </c>
      <c r="C52" t="s">
        <v>145</v>
      </c>
      <c r="D52" s="6" t="s">
        <v>145</v>
      </c>
      <c r="E52">
        <v>2012</v>
      </c>
      <c r="F52">
        <v>11</v>
      </c>
      <c r="G52">
        <v>4</v>
      </c>
      <c r="H52">
        <v>2</v>
      </c>
      <c r="I52">
        <v>16</v>
      </c>
      <c r="J52">
        <v>11</v>
      </c>
      <c r="K52">
        <v>1</v>
      </c>
      <c r="L52">
        <v>0.25</v>
      </c>
      <c r="M52">
        <v>0.5</v>
      </c>
      <c r="N52">
        <v>212500</v>
      </c>
      <c r="O52">
        <v>187750</v>
      </c>
      <c r="P52">
        <v>0.5</v>
      </c>
      <c r="Q52" s="8">
        <f t="shared" si="1"/>
        <v>0.11647058823529412</v>
      </c>
      <c r="R52">
        <v>4</v>
      </c>
      <c r="S52">
        <v>2</v>
      </c>
      <c r="T52">
        <v>51</v>
      </c>
    </row>
    <row r="53" spans="1:20" x14ac:dyDescent="0.25">
      <c r="A53">
        <v>51</v>
      </c>
      <c r="B53" t="s">
        <v>47</v>
      </c>
      <c r="C53" t="s">
        <v>47</v>
      </c>
      <c r="D53" s="6" t="s">
        <v>47</v>
      </c>
      <c r="E53">
        <v>2016</v>
      </c>
      <c r="F53">
        <v>11</v>
      </c>
      <c r="G53">
        <v>4</v>
      </c>
      <c r="H53">
        <v>2</v>
      </c>
      <c r="I53">
        <v>16</v>
      </c>
      <c r="J53">
        <v>11</v>
      </c>
      <c r="K53">
        <v>17</v>
      </c>
      <c r="L53">
        <v>3</v>
      </c>
      <c r="M53">
        <v>11</v>
      </c>
      <c r="N53">
        <v>1275000</v>
      </c>
      <c r="O53">
        <v>1164750</v>
      </c>
      <c r="P53">
        <v>11</v>
      </c>
      <c r="Q53" s="8">
        <f t="shared" si="1"/>
        <v>8.6470588235294119E-2</v>
      </c>
      <c r="R53">
        <v>3</v>
      </c>
      <c r="S53">
        <v>2</v>
      </c>
      <c r="T53">
        <v>52</v>
      </c>
    </row>
    <row r="54" spans="1:20" x14ac:dyDescent="0.25">
      <c r="A54">
        <v>52</v>
      </c>
      <c r="B54" t="s">
        <v>47</v>
      </c>
      <c r="C54" t="s">
        <v>47</v>
      </c>
      <c r="D54" s="6" t="s">
        <v>47</v>
      </c>
      <c r="E54">
        <v>2016</v>
      </c>
      <c r="F54">
        <v>11</v>
      </c>
      <c r="G54">
        <v>4</v>
      </c>
      <c r="H54">
        <v>2</v>
      </c>
      <c r="I54">
        <v>16</v>
      </c>
      <c r="J54">
        <v>11</v>
      </c>
      <c r="K54">
        <v>17</v>
      </c>
      <c r="L54">
        <v>7</v>
      </c>
      <c r="M54">
        <v>12</v>
      </c>
      <c r="N54">
        <v>3570000</v>
      </c>
      <c r="O54">
        <v>3618300</v>
      </c>
      <c r="P54">
        <v>12</v>
      </c>
      <c r="Q54" s="8">
        <f t="shared" si="1"/>
        <v>-1.3529411764705882E-2</v>
      </c>
      <c r="R54">
        <v>3</v>
      </c>
      <c r="S54">
        <v>2</v>
      </c>
      <c r="T54">
        <v>53</v>
      </c>
    </row>
    <row r="55" spans="1:20" x14ac:dyDescent="0.25">
      <c r="A55">
        <v>53</v>
      </c>
      <c r="B55" t="s">
        <v>145</v>
      </c>
      <c r="C55" t="s">
        <v>145</v>
      </c>
      <c r="D55" s="6" t="s">
        <v>145</v>
      </c>
      <c r="E55">
        <v>2012</v>
      </c>
      <c r="F55">
        <v>11</v>
      </c>
      <c r="G55">
        <v>4</v>
      </c>
      <c r="H55">
        <v>2</v>
      </c>
      <c r="I55">
        <v>16</v>
      </c>
      <c r="J55">
        <v>11</v>
      </c>
      <c r="K55">
        <v>10</v>
      </c>
      <c r="L55">
        <v>1</v>
      </c>
      <c r="M55">
        <v>1.5</v>
      </c>
      <c r="N55">
        <v>390000</v>
      </c>
      <c r="O55">
        <v>229500</v>
      </c>
      <c r="P55">
        <v>1.5</v>
      </c>
      <c r="Q55" s="8">
        <f t="shared" si="1"/>
        <v>0.41153846153846152</v>
      </c>
      <c r="R55">
        <v>4</v>
      </c>
      <c r="S55">
        <v>2</v>
      </c>
      <c r="T55">
        <v>54</v>
      </c>
    </row>
    <row r="56" spans="1:20" x14ac:dyDescent="0.25">
      <c r="A56">
        <v>54</v>
      </c>
      <c r="B56" t="s">
        <v>82</v>
      </c>
      <c r="C56" t="s">
        <v>136</v>
      </c>
      <c r="D56" s="6" t="s">
        <v>78</v>
      </c>
      <c r="E56">
        <v>2017</v>
      </c>
      <c r="F56">
        <v>13</v>
      </c>
      <c r="G56">
        <v>5</v>
      </c>
      <c r="H56">
        <v>1</v>
      </c>
      <c r="I56">
        <v>3</v>
      </c>
      <c r="J56">
        <v>2</v>
      </c>
      <c r="K56">
        <v>10</v>
      </c>
      <c r="L56">
        <v>6</v>
      </c>
      <c r="M56">
        <v>18</v>
      </c>
      <c r="N56">
        <v>165000</v>
      </c>
      <c r="O56">
        <v>200000</v>
      </c>
      <c r="P56">
        <v>18</v>
      </c>
      <c r="Q56" s="8">
        <f t="shared" si="1"/>
        <v>-0.21212121212121213</v>
      </c>
      <c r="R56">
        <v>1</v>
      </c>
      <c r="S56">
        <v>2</v>
      </c>
      <c r="T56">
        <v>55</v>
      </c>
    </row>
    <row r="57" spans="1:20" x14ac:dyDescent="0.25">
      <c r="A57">
        <v>55</v>
      </c>
      <c r="B57" t="s">
        <v>83</v>
      </c>
      <c r="C57" t="s">
        <v>126</v>
      </c>
      <c r="D57" s="6" t="s">
        <v>166</v>
      </c>
      <c r="E57">
        <v>2014</v>
      </c>
      <c r="F57">
        <v>14</v>
      </c>
      <c r="G57">
        <v>2</v>
      </c>
      <c r="H57">
        <v>1</v>
      </c>
      <c r="I57">
        <v>16</v>
      </c>
      <c r="J57">
        <v>8</v>
      </c>
      <c r="K57">
        <v>13</v>
      </c>
      <c r="L57">
        <v>3</v>
      </c>
      <c r="M57">
        <v>4</v>
      </c>
      <c r="N57" t="s">
        <v>5</v>
      </c>
      <c r="O57" t="s">
        <v>5</v>
      </c>
      <c r="P57">
        <v>4</v>
      </c>
      <c r="Q57" s="8" t="s">
        <v>5</v>
      </c>
      <c r="R57">
        <v>1</v>
      </c>
      <c r="S57">
        <v>7</v>
      </c>
      <c r="T57">
        <v>56</v>
      </c>
    </row>
    <row r="58" spans="1:20" x14ac:dyDescent="0.25">
      <c r="A58">
        <v>56</v>
      </c>
      <c r="B58" t="s">
        <v>84</v>
      </c>
      <c r="C58" t="s">
        <v>84</v>
      </c>
      <c r="D58" s="6" t="s">
        <v>84</v>
      </c>
      <c r="E58">
        <v>2005</v>
      </c>
      <c r="F58">
        <v>14</v>
      </c>
      <c r="G58">
        <v>2</v>
      </c>
      <c r="H58">
        <v>1</v>
      </c>
      <c r="I58">
        <v>16</v>
      </c>
      <c r="J58">
        <v>8</v>
      </c>
      <c r="K58">
        <v>13</v>
      </c>
      <c r="L58">
        <v>2</v>
      </c>
      <c r="M58">
        <v>6</v>
      </c>
      <c r="N58">
        <v>15000</v>
      </c>
      <c r="O58">
        <v>17000</v>
      </c>
      <c r="P58">
        <v>6</v>
      </c>
      <c r="Q58" s="8">
        <f>((N58-O58)/N58)</f>
        <v>-0.13333333333333333</v>
      </c>
      <c r="R58">
        <v>1</v>
      </c>
      <c r="S58">
        <v>7</v>
      </c>
      <c r="T58">
        <v>58</v>
      </c>
    </row>
    <row r="59" spans="1:20" x14ac:dyDescent="0.25">
      <c r="A59">
        <v>57</v>
      </c>
      <c r="B59" t="s">
        <v>85</v>
      </c>
      <c r="C59" t="s">
        <v>54</v>
      </c>
      <c r="D59" s="6" t="s">
        <v>85</v>
      </c>
      <c r="E59">
        <v>2009</v>
      </c>
      <c r="F59">
        <v>5</v>
      </c>
      <c r="G59">
        <v>5</v>
      </c>
      <c r="H59">
        <v>2</v>
      </c>
      <c r="I59">
        <v>3</v>
      </c>
      <c r="J59">
        <v>2</v>
      </c>
      <c r="K59">
        <v>5</v>
      </c>
      <c r="L59">
        <v>4</v>
      </c>
      <c r="M59">
        <v>6</v>
      </c>
      <c r="N59">
        <v>70000</v>
      </c>
      <c r="O59">
        <v>70000</v>
      </c>
      <c r="P59">
        <v>6</v>
      </c>
      <c r="Q59" s="8">
        <f>((N59-O59)/N59)</f>
        <v>0</v>
      </c>
      <c r="R59">
        <v>1</v>
      </c>
      <c r="S59">
        <v>7</v>
      </c>
      <c r="T59">
        <v>59</v>
      </c>
    </row>
    <row r="60" spans="1:20" x14ac:dyDescent="0.25">
      <c r="A60">
        <v>58</v>
      </c>
      <c r="B60" t="s">
        <v>86</v>
      </c>
      <c r="C60" t="s">
        <v>47</v>
      </c>
      <c r="D60" s="6" t="s">
        <v>86</v>
      </c>
      <c r="E60">
        <v>2015</v>
      </c>
      <c r="F60">
        <v>11</v>
      </c>
      <c r="G60">
        <v>4</v>
      </c>
      <c r="H60">
        <v>1</v>
      </c>
      <c r="I60">
        <v>16</v>
      </c>
      <c r="J60">
        <v>11</v>
      </c>
      <c r="K60">
        <v>17</v>
      </c>
      <c r="L60">
        <v>8</v>
      </c>
      <c r="M60">
        <v>12</v>
      </c>
      <c r="N60">
        <v>5440000</v>
      </c>
      <c r="O60">
        <v>5513600</v>
      </c>
      <c r="P60">
        <v>12</v>
      </c>
      <c r="Q60" s="8">
        <f>((N60-O60)/N60)</f>
        <v>-1.3529411764705882E-2</v>
      </c>
      <c r="R60">
        <v>3</v>
      </c>
      <c r="S60">
        <v>2</v>
      </c>
      <c r="T60">
        <v>60</v>
      </c>
    </row>
    <row r="61" spans="1:20" x14ac:dyDescent="0.25">
      <c r="A61">
        <v>59</v>
      </c>
      <c r="B61" t="s">
        <v>87</v>
      </c>
      <c r="C61" t="s">
        <v>87</v>
      </c>
      <c r="D61" s="6" t="s">
        <v>87</v>
      </c>
      <c r="E61">
        <v>2017</v>
      </c>
      <c r="F61">
        <v>42</v>
      </c>
      <c r="G61">
        <v>4</v>
      </c>
      <c r="H61">
        <v>2</v>
      </c>
      <c r="I61">
        <v>3</v>
      </c>
      <c r="J61">
        <v>1</v>
      </c>
      <c r="K61">
        <v>4</v>
      </c>
      <c r="L61">
        <v>3</v>
      </c>
      <c r="M61">
        <v>3</v>
      </c>
      <c r="N61">
        <v>450000000</v>
      </c>
      <c r="O61">
        <v>450000000</v>
      </c>
      <c r="P61">
        <v>3</v>
      </c>
      <c r="Q61" s="8">
        <f>((N61-O61)/N61)</f>
        <v>0</v>
      </c>
      <c r="R61">
        <v>1</v>
      </c>
      <c r="S61">
        <v>7</v>
      </c>
      <c r="T61">
        <v>61</v>
      </c>
    </row>
    <row r="62" spans="1:20" x14ac:dyDescent="0.25">
      <c r="A62">
        <v>60</v>
      </c>
      <c r="B62" t="s">
        <v>88</v>
      </c>
      <c r="C62" t="s">
        <v>137</v>
      </c>
      <c r="D62" s="6" t="s">
        <v>167</v>
      </c>
      <c r="E62">
        <v>2007</v>
      </c>
      <c r="F62">
        <v>5</v>
      </c>
      <c r="G62">
        <v>5</v>
      </c>
      <c r="H62">
        <v>2</v>
      </c>
      <c r="I62">
        <v>3</v>
      </c>
      <c r="J62">
        <v>1</v>
      </c>
      <c r="K62">
        <v>5</v>
      </c>
      <c r="L62">
        <v>5</v>
      </c>
      <c r="M62">
        <v>6</v>
      </c>
      <c r="N62" t="s">
        <v>5</v>
      </c>
      <c r="O62" t="s">
        <v>5</v>
      </c>
      <c r="P62">
        <v>6</v>
      </c>
      <c r="Q62" s="8" t="s">
        <v>5</v>
      </c>
      <c r="R62">
        <v>1</v>
      </c>
      <c r="S62">
        <v>7</v>
      </c>
      <c r="T62">
        <v>62</v>
      </c>
    </row>
    <row r="63" spans="1:20" x14ac:dyDescent="0.25">
      <c r="A63">
        <v>61</v>
      </c>
      <c r="B63" t="s">
        <v>89</v>
      </c>
      <c r="C63" t="s">
        <v>138</v>
      </c>
      <c r="D63" s="6" t="s">
        <v>89</v>
      </c>
      <c r="E63">
        <v>2010</v>
      </c>
      <c r="F63">
        <v>16</v>
      </c>
      <c r="G63">
        <v>5</v>
      </c>
      <c r="H63">
        <v>2</v>
      </c>
      <c r="I63">
        <v>7</v>
      </c>
      <c r="J63">
        <v>2</v>
      </c>
      <c r="K63">
        <v>10</v>
      </c>
      <c r="L63">
        <v>15</v>
      </c>
      <c r="M63">
        <v>12</v>
      </c>
      <c r="N63">
        <v>10000</v>
      </c>
      <c r="O63">
        <v>10000</v>
      </c>
      <c r="P63">
        <v>12</v>
      </c>
      <c r="Q63" s="8">
        <f>((N63-O63)/N63)</f>
        <v>0</v>
      </c>
      <c r="R63">
        <v>1</v>
      </c>
      <c r="S63">
        <v>5</v>
      </c>
      <c r="T63">
        <v>63</v>
      </c>
    </row>
    <row r="64" spans="1:20" x14ac:dyDescent="0.25">
      <c r="A64">
        <v>62</v>
      </c>
      <c r="B64" t="s">
        <v>90</v>
      </c>
      <c r="C64" t="s">
        <v>118</v>
      </c>
      <c r="D64" s="6" t="s">
        <v>168</v>
      </c>
      <c r="E64">
        <v>2017</v>
      </c>
      <c r="F64">
        <v>5</v>
      </c>
      <c r="G64">
        <v>5</v>
      </c>
      <c r="H64">
        <v>2</v>
      </c>
      <c r="I64">
        <v>4</v>
      </c>
      <c r="J64">
        <v>2</v>
      </c>
      <c r="K64">
        <v>2</v>
      </c>
      <c r="L64">
        <v>2</v>
      </c>
      <c r="M64">
        <v>3</v>
      </c>
      <c r="N64" t="s">
        <v>5</v>
      </c>
      <c r="O64" t="s">
        <v>5</v>
      </c>
      <c r="P64">
        <v>3</v>
      </c>
      <c r="Q64" s="8" t="s">
        <v>5</v>
      </c>
      <c r="R64">
        <v>1</v>
      </c>
      <c r="S64">
        <v>3</v>
      </c>
      <c r="T64">
        <v>64</v>
      </c>
    </row>
    <row r="65" spans="1:20" x14ac:dyDescent="0.25">
      <c r="A65">
        <v>63</v>
      </c>
      <c r="B65" t="s">
        <v>91</v>
      </c>
      <c r="C65" t="s">
        <v>126</v>
      </c>
      <c r="D65" s="6" t="s">
        <v>165</v>
      </c>
      <c r="E65">
        <v>2013</v>
      </c>
      <c r="F65">
        <v>11</v>
      </c>
      <c r="G65">
        <v>4</v>
      </c>
      <c r="H65">
        <v>2</v>
      </c>
      <c r="I65">
        <v>9</v>
      </c>
      <c r="J65">
        <v>11</v>
      </c>
      <c r="K65">
        <v>4</v>
      </c>
      <c r="L65">
        <v>6</v>
      </c>
      <c r="M65">
        <v>8</v>
      </c>
      <c r="N65">
        <v>2500000</v>
      </c>
      <c r="O65">
        <v>2500000</v>
      </c>
      <c r="P65">
        <v>8</v>
      </c>
      <c r="Q65" s="8">
        <f>((N65-O65)/N65)</f>
        <v>0</v>
      </c>
      <c r="R65">
        <v>1</v>
      </c>
      <c r="S65">
        <v>5</v>
      </c>
      <c r="T65">
        <v>65</v>
      </c>
    </row>
    <row r="66" spans="1:20" x14ac:dyDescent="0.25">
      <c r="A66">
        <v>64</v>
      </c>
      <c r="B66" t="s">
        <v>47</v>
      </c>
      <c r="C66" t="s">
        <v>47</v>
      </c>
      <c r="D66" s="6" t="s">
        <v>47</v>
      </c>
      <c r="E66">
        <v>2016</v>
      </c>
      <c r="F66">
        <v>9</v>
      </c>
      <c r="G66">
        <v>2</v>
      </c>
      <c r="H66">
        <v>2</v>
      </c>
      <c r="I66">
        <v>16</v>
      </c>
      <c r="J66">
        <v>4</v>
      </c>
      <c r="K66">
        <v>13</v>
      </c>
      <c r="L66">
        <v>5</v>
      </c>
      <c r="M66">
        <v>8</v>
      </c>
      <c r="N66" t="s">
        <v>5</v>
      </c>
      <c r="O66" t="s">
        <v>5</v>
      </c>
      <c r="P66">
        <v>8</v>
      </c>
      <c r="Q66" s="8" t="s">
        <v>5</v>
      </c>
      <c r="R66">
        <v>1</v>
      </c>
      <c r="S66">
        <v>6</v>
      </c>
      <c r="T66">
        <v>66</v>
      </c>
    </row>
    <row r="67" spans="1:20" x14ac:dyDescent="0.25">
      <c r="A67">
        <v>65</v>
      </c>
      <c r="B67" t="s">
        <v>92</v>
      </c>
      <c r="C67" t="s">
        <v>139</v>
      </c>
      <c r="D67" s="6" t="s">
        <v>92</v>
      </c>
      <c r="E67">
        <v>2011</v>
      </c>
      <c r="F67">
        <v>17</v>
      </c>
      <c r="G67">
        <v>3</v>
      </c>
      <c r="H67">
        <v>2</v>
      </c>
      <c r="I67">
        <v>7</v>
      </c>
      <c r="J67">
        <v>3</v>
      </c>
      <c r="K67">
        <v>14</v>
      </c>
      <c r="L67">
        <v>6</v>
      </c>
      <c r="M67">
        <v>9</v>
      </c>
      <c r="N67">
        <v>500000</v>
      </c>
      <c r="O67">
        <v>500000</v>
      </c>
      <c r="P67">
        <v>9</v>
      </c>
      <c r="Q67" s="8">
        <f>((N67-O67)/N67)</f>
        <v>0</v>
      </c>
      <c r="R67">
        <v>1</v>
      </c>
      <c r="S67">
        <v>7</v>
      </c>
      <c r="T67">
        <v>67</v>
      </c>
    </row>
    <row r="68" spans="1:20" x14ac:dyDescent="0.25">
      <c r="A68">
        <v>66</v>
      </c>
      <c r="B68" t="s">
        <v>5</v>
      </c>
      <c r="C68" t="s">
        <v>5</v>
      </c>
      <c r="D68" s="6" t="s">
        <v>93</v>
      </c>
      <c r="E68">
        <v>2006</v>
      </c>
      <c r="F68">
        <v>18</v>
      </c>
      <c r="G68">
        <v>5</v>
      </c>
      <c r="H68">
        <v>2</v>
      </c>
      <c r="I68">
        <v>7</v>
      </c>
      <c r="J68">
        <v>2</v>
      </c>
      <c r="K68">
        <v>5</v>
      </c>
      <c r="L68">
        <v>12</v>
      </c>
      <c r="M68">
        <v>18</v>
      </c>
      <c r="N68" t="s">
        <v>5</v>
      </c>
      <c r="O68" t="s">
        <v>5</v>
      </c>
      <c r="P68">
        <v>18</v>
      </c>
      <c r="Q68" s="8" t="s">
        <v>5</v>
      </c>
      <c r="R68">
        <v>1</v>
      </c>
      <c r="S68">
        <v>7</v>
      </c>
      <c r="T68">
        <v>68</v>
      </c>
    </row>
    <row r="69" spans="1:20" x14ac:dyDescent="0.25">
      <c r="A69">
        <v>67</v>
      </c>
      <c r="B69" t="s">
        <v>93</v>
      </c>
      <c r="C69" t="s">
        <v>93</v>
      </c>
      <c r="D69" s="6" t="s">
        <v>93</v>
      </c>
      <c r="E69">
        <v>2006</v>
      </c>
      <c r="F69">
        <v>18</v>
      </c>
      <c r="G69">
        <v>5</v>
      </c>
      <c r="H69">
        <v>2</v>
      </c>
      <c r="I69">
        <v>7</v>
      </c>
      <c r="J69">
        <v>2</v>
      </c>
      <c r="K69">
        <v>5</v>
      </c>
      <c r="L69">
        <v>3</v>
      </c>
      <c r="M69">
        <v>6</v>
      </c>
      <c r="N69" t="s">
        <v>5</v>
      </c>
      <c r="O69" t="s">
        <v>5</v>
      </c>
      <c r="P69">
        <v>6</v>
      </c>
      <c r="Q69" s="8" t="s">
        <v>5</v>
      </c>
      <c r="R69">
        <v>1</v>
      </c>
      <c r="S69">
        <v>5</v>
      </c>
      <c r="T69">
        <v>69</v>
      </c>
    </row>
    <row r="70" spans="1:20" x14ac:dyDescent="0.25">
      <c r="A70">
        <v>68</v>
      </c>
      <c r="B70" t="s">
        <v>59</v>
      </c>
      <c r="C70" t="s">
        <v>133</v>
      </c>
      <c r="D70" s="6" t="s">
        <v>169</v>
      </c>
      <c r="E70">
        <v>2014</v>
      </c>
      <c r="F70">
        <v>7</v>
      </c>
      <c r="G70">
        <v>5</v>
      </c>
      <c r="H70">
        <v>1</v>
      </c>
      <c r="I70">
        <v>5</v>
      </c>
      <c r="J70">
        <v>6</v>
      </c>
      <c r="K70">
        <v>4</v>
      </c>
      <c r="L70">
        <v>10</v>
      </c>
      <c r="M70">
        <v>16</v>
      </c>
      <c r="N70" t="s">
        <v>5</v>
      </c>
      <c r="O70" t="s">
        <v>5</v>
      </c>
      <c r="P70">
        <v>16</v>
      </c>
      <c r="Q70" s="8" t="s">
        <v>5</v>
      </c>
      <c r="R70">
        <v>2</v>
      </c>
      <c r="S70">
        <v>2</v>
      </c>
      <c r="T70">
        <v>70</v>
      </c>
    </row>
    <row r="71" spans="1:20" x14ac:dyDescent="0.25">
      <c r="A71">
        <v>69</v>
      </c>
      <c r="B71" t="s">
        <v>5</v>
      </c>
      <c r="C71" t="s">
        <v>5</v>
      </c>
      <c r="D71" s="6" t="s">
        <v>93</v>
      </c>
      <c r="E71">
        <v>2006</v>
      </c>
      <c r="F71">
        <v>18</v>
      </c>
      <c r="G71">
        <v>5</v>
      </c>
      <c r="H71">
        <v>2</v>
      </c>
      <c r="I71">
        <v>7</v>
      </c>
      <c r="J71">
        <v>2</v>
      </c>
      <c r="K71">
        <v>4</v>
      </c>
      <c r="L71">
        <v>3</v>
      </c>
      <c r="M71">
        <v>6</v>
      </c>
      <c r="N71" t="s">
        <v>5</v>
      </c>
      <c r="O71" t="s">
        <v>5</v>
      </c>
      <c r="P71">
        <v>6</v>
      </c>
      <c r="Q71" s="8" t="s">
        <v>5</v>
      </c>
      <c r="R71">
        <v>1</v>
      </c>
      <c r="S71">
        <v>5</v>
      </c>
      <c r="T71">
        <v>71</v>
      </c>
    </row>
    <row r="72" spans="1:20" x14ac:dyDescent="0.25">
      <c r="A72">
        <v>70</v>
      </c>
      <c r="B72" t="s">
        <v>95</v>
      </c>
      <c r="C72" t="s">
        <v>140</v>
      </c>
      <c r="D72" s="6" t="s">
        <v>170</v>
      </c>
      <c r="E72">
        <v>2018</v>
      </c>
      <c r="F72">
        <v>19</v>
      </c>
      <c r="G72">
        <v>8</v>
      </c>
      <c r="H72">
        <v>2</v>
      </c>
      <c r="I72">
        <v>9</v>
      </c>
      <c r="J72">
        <v>1</v>
      </c>
      <c r="K72">
        <v>13</v>
      </c>
      <c r="L72">
        <v>18</v>
      </c>
      <c r="M72">
        <v>24</v>
      </c>
      <c r="N72" t="s">
        <v>5</v>
      </c>
      <c r="O72" t="s">
        <v>5</v>
      </c>
      <c r="P72">
        <v>24</v>
      </c>
      <c r="Q72" s="8" t="s">
        <v>5</v>
      </c>
      <c r="R72">
        <v>1</v>
      </c>
      <c r="S72">
        <v>2</v>
      </c>
      <c r="T72">
        <v>72</v>
      </c>
    </row>
    <row r="73" spans="1:20" x14ac:dyDescent="0.25">
      <c r="A73">
        <v>71</v>
      </c>
      <c r="B73" t="s">
        <v>49</v>
      </c>
      <c r="C73" t="s">
        <v>49</v>
      </c>
      <c r="D73" s="6" t="s">
        <v>49</v>
      </c>
      <c r="E73">
        <v>2018</v>
      </c>
      <c r="F73">
        <v>42</v>
      </c>
      <c r="G73">
        <v>4</v>
      </c>
      <c r="H73">
        <v>2</v>
      </c>
      <c r="I73">
        <v>7</v>
      </c>
      <c r="J73">
        <v>1</v>
      </c>
      <c r="K73">
        <v>4</v>
      </c>
      <c r="L73">
        <v>6</v>
      </c>
      <c r="M73">
        <v>6</v>
      </c>
      <c r="N73">
        <v>500000000</v>
      </c>
      <c r="O73">
        <v>500000000</v>
      </c>
      <c r="P73">
        <v>6</v>
      </c>
      <c r="Q73" s="8">
        <f>((N73-O73)/N73)</f>
        <v>0</v>
      </c>
      <c r="R73">
        <v>1</v>
      </c>
      <c r="S73">
        <v>7</v>
      </c>
      <c r="T73">
        <v>73</v>
      </c>
    </row>
    <row r="74" spans="1:20" x14ac:dyDescent="0.25">
      <c r="A74">
        <v>72</v>
      </c>
      <c r="B74" t="s">
        <v>144</v>
      </c>
      <c r="C74" t="s">
        <v>144</v>
      </c>
      <c r="D74" s="6" t="s">
        <v>144</v>
      </c>
      <c r="E74">
        <v>2013</v>
      </c>
      <c r="F74">
        <v>11</v>
      </c>
      <c r="G74">
        <v>4</v>
      </c>
      <c r="H74">
        <v>1</v>
      </c>
      <c r="I74">
        <v>16</v>
      </c>
      <c r="J74">
        <v>11</v>
      </c>
      <c r="K74">
        <v>10</v>
      </c>
      <c r="L74">
        <v>1</v>
      </c>
      <c r="M74">
        <v>2</v>
      </c>
      <c r="N74">
        <v>210000</v>
      </c>
      <c r="O74">
        <v>119700</v>
      </c>
      <c r="P74">
        <v>2</v>
      </c>
      <c r="Q74" s="8">
        <f>((N74-O74)/N74)</f>
        <v>0.43</v>
      </c>
      <c r="R74">
        <v>4</v>
      </c>
      <c r="S74">
        <v>2</v>
      </c>
      <c r="T74">
        <v>74</v>
      </c>
    </row>
    <row r="75" spans="1:20" x14ac:dyDescent="0.25">
      <c r="A75">
        <v>73</v>
      </c>
      <c r="B75" t="s">
        <v>96</v>
      </c>
      <c r="C75" t="s">
        <v>141</v>
      </c>
      <c r="D75" s="6" t="s">
        <v>96</v>
      </c>
      <c r="E75">
        <v>2011</v>
      </c>
      <c r="F75">
        <v>11</v>
      </c>
      <c r="G75">
        <v>4</v>
      </c>
      <c r="H75">
        <v>1</v>
      </c>
      <c r="I75">
        <v>8</v>
      </c>
      <c r="J75">
        <v>11</v>
      </c>
      <c r="K75">
        <v>10</v>
      </c>
      <c r="L75">
        <v>3</v>
      </c>
      <c r="M75">
        <v>4</v>
      </c>
      <c r="N75">
        <v>1275000</v>
      </c>
      <c r="O75">
        <v>1177500</v>
      </c>
      <c r="P75">
        <v>4</v>
      </c>
      <c r="Q75" s="8">
        <f>((N75-O75)/N75)</f>
        <v>7.6470588235294124E-2</v>
      </c>
      <c r="R75">
        <v>1</v>
      </c>
      <c r="S75">
        <v>2</v>
      </c>
      <c r="T75">
        <v>75</v>
      </c>
    </row>
    <row r="76" spans="1:20" x14ac:dyDescent="0.25">
      <c r="A76">
        <v>74</v>
      </c>
      <c r="B76" t="s">
        <v>97</v>
      </c>
      <c r="C76" t="s">
        <v>95</v>
      </c>
      <c r="D76" s="6" t="s">
        <v>170</v>
      </c>
      <c r="E76">
        <v>2018</v>
      </c>
      <c r="F76">
        <v>20</v>
      </c>
      <c r="G76">
        <v>5</v>
      </c>
      <c r="H76">
        <v>2</v>
      </c>
      <c r="I76">
        <v>4</v>
      </c>
      <c r="J76">
        <v>5</v>
      </c>
      <c r="K76">
        <v>14</v>
      </c>
      <c r="L76">
        <v>9</v>
      </c>
      <c r="M76">
        <v>15</v>
      </c>
      <c r="N76">
        <v>2000000</v>
      </c>
      <c r="O76">
        <v>2000000</v>
      </c>
      <c r="P76">
        <v>15</v>
      </c>
      <c r="Q76" s="8">
        <f>((N76-O76)/N76)</f>
        <v>0</v>
      </c>
      <c r="R76">
        <v>1</v>
      </c>
      <c r="S76">
        <v>2</v>
      </c>
      <c r="T76">
        <v>76</v>
      </c>
    </row>
    <row r="77" spans="1:20" x14ac:dyDescent="0.25">
      <c r="A77">
        <v>75</v>
      </c>
      <c r="B77" t="s">
        <v>47</v>
      </c>
      <c r="C77" t="s">
        <v>47</v>
      </c>
      <c r="D77" s="6" t="s">
        <v>47</v>
      </c>
      <c r="E77">
        <v>2016</v>
      </c>
      <c r="F77">
        <v>12</v>
      </c>
      <c r="G77">
        <v>5</v>
      </c>
      <c r="H77">
        <v>1</v>
      </c>
      <c r="I77">
        <v>3</v>
      </c>
      <c r="J77">
        <v>2</v>
      </c>
      <c r="K77">
        <v>12</v>
      </c>
      <c r="L77">
        <v>6</v>
      </c>
      <c r="M77">
        <v>16</v>
      </c>
      <c r="N77" t="s">
        <v>5</v>
      </c>
      <c r="O77" t="s">
        <v>5</v>
      </c>
      <c r="P77">
        <v>16</v>
      </c>
      <c r="Q77" s="8" t="s">
        <v>5</v>
      </c>
      <c r="R77">
        <v>1</v>
      </c>
      <c r="S77">
        <v>2</v>
      </c>
      <c r="T77">
        <v>77</v>
      </c>
    </row>
    <row r="78" spans="1:20" x14ac:dyDescent="0.25">
      <c r="A78">
        <v>76</v>
      </c>
      <c r="B78" t="s">
        <v>90</v>
      </c>
      <c r="C78" t="s">
        <v>5</v>
      </c>
      <c r="D78" s="6" t="s">
        <v>168</v>
      </c>
      <c r="E78">
        <v>2017</v>
      </c>
      <c r="F78">
        <v>22</v>
      </c>
      <c r="G78">
        <v>5</v>
      </c>
      <c r="H78">
        <v>2</v>
      </c>
      <c r="I78">
        <v>2</v>
      </c>
      <c r="J78">
        <v>1</v>
      </c>
      <c r="K78">
        <v>14</v>
      </c>
      <c r="L78">
        <v>8</v>
      </c>
      <c r="M78">
        <v>13</v>
      </c>
      <c r="N78">
        <v>223726</v>
      </c>
      <c r="O78" t="s">
        <v>180</v>
      </c>
      <c r="P78">
        <v>13</v>
      </c>
      <c r="Q78" s="8" t="s">
        <v>178</v>
      </c>
      <c r="R78">
        <v>1</v>
      </c>
      <c r="S78">
        <v>7</v>
      </c>
      <c r="T78">
        <v>78</v>
      </c>
    </row>
    <row r="79" spans="1:20" x14ac:dyDescent="0.25">
      <c r="A79">
        <v>77</v>
      </c>
      <c r="B79" t="s">
        <v>47</v>
      </c>
      <c r="C79" t="s">
        <v>87</v>
      </c>
      <c r="D79" s="6" t="s">
        <v>87</v>
      </c>
      <c r="E79">
        <v>2016</v>
      </c>
      <c r="F79">
        <v>22</v>
      </c>
      <c r="G79">
        <v>5</v>
      </c>
      <c r="H79">
        <v>2</v>
      </c>
      <c r="I79">
        <v>2</v>
      </c>
      <c r="J79">
        <v>1</v>
      </c>
      <c r="K79">
        <v>14</v>
      </c>
      <c r="L79">
        <v>12</v>
      </c>
      <c r="M79">
        <v>9</v>
      </c>
      <c r="N79">
        <v>1600000</v>
      </c>
      <c r="O79">
        <v>1450000</v>
      </c>
      <c r="P79">
        <v>9</v>
      </c>
      <c r="Q79" s="8">
        <f>((N79-O79)/N79)</f>
        <v>9.375E-2</v>
      </c>
      <c r="R79">
        <v>1</v>
      </c>
      <c r="S79">
        <v>7</v>
      </c>
      <c r="T79">
        <v>79</v>
      </c>
    </row>
    <row r="80" spans="1:20" x14ac:dyDescent="0.25">
      <c r="A80">
        <v>78</v>
      </c>
      <c r="B80" t="s">
        <v>48</v>
      </c>
      <c r="C80" t="s">
        <v>142</v>
      </c>
      <c r="D80" s="6" t="s">
        <v>171</v>
      </c>
      <c r="E80">
        <v>2008</v>
      </c>
      <c r="F80">
        <v>5</v>
      </c>
      <c r="G80">
        <v>5</v>
      </c>
      <c r="H80">
        <v>2</v>
      </c>
      <c r="I80">
        <v>4</v>
      </c>
      <c r="J80">
        <v>2</v>
      </c>
      <c r="K80">
        <v>2</v>
      </c>
      <c r="L80">
        <v>2</v>
      </c>
      <c r="M80">
        <v>2.5</v>
      </c>
      <c r="N80" t="s">
        <v>5</v>
      </c>
      <c r="O80" t="s">
        <v>5</v>
      </c>
      <c r="P80">
        <v>3</v>
      </c>
      <c r="Q80" s="8" t="s">
        <v>5</v>
      </c>
      <c r="R80">
        <v>1</v>
      </c>
      <c r="S80">
        <v>7</v>
      </c>
      <c r="T80">
        <v>80</v>
      </c>
    </row>
    <row r="81" spans="1:20" x14ac:dyDescent="0.25">
      <c r="A81">
        <v>79</v>
      </c>
      <c r="B81" t="s">
        <v>98</v>
      </c>
      <c r="C81" t="s">
        <v>143</v>
      </c>
      <c r="D81" s="6" t="s">
        <v>162</v>
      </c>
      <c r="E81">
        <v>2015</v>
      </c>
      <c r="F81">
        <v>2</v>
      </c>
      <c r="G81">
        <v>5</v>
      </c>
      <c r="H81">
        <v>3</v>
      </c>
      <c r="I81">
        <v>3</v>
      </c>
      <c r="J81">
        <v>3</v>
      </c>
      <c r="K81">
        <v>16</v>
      </c>
      <c r="L81">
        <v>3</v>
      </c>
      <c r="M81">
        <v>5</v>
      </c>
      <c r="N81">
        <v>34000</v>
      </c>
      <c r="O81">
        <v>34000</v>
      </c>
      <c r="P81">
        <v>5</v>
      </c>
      <c r="Q81" s="8">
        <f t="shared" ref="Q81:Q91" si="2">((N81-O81)/N81)</f>
        <v>0</v>
      </c>
      <c r="R81">
        <v>1</v>
      </c>
      <c r="S81">
        <v>7</v>
      </c>
      <c r="T81">
        <v>81</v>
      </c>
    </row>
    <row r="82" spans="1:20" x14ac:dyDescent="0.25">
      <c r="A82">
        <v>80</v>
      </c>
      <c r="B82" t="s">
        <v>99</v>
      </c>
      <c r="C82" t="s">
        <v>56</v>
      </c>
      <c r="D82" s="6" t="s">
        <v>57</v>
      </c>
      <c r="E82">
        <v>2014</v>
      </c>
      <c r="F82">
        <v>2</v>
      </c>
      <c r="G82">
        <v>5</v>
      </c>
      <c r="H82">
        <v>2</v>
      </c>
      <c r="I82">
        <v>3</v>
      </c>
      <c r="J82">
        <v>3</v>
      </c>
      <c r="K82">
        <v>14</v>
      </c>
      <c r="L82">
        <v>6</v>
      </c>
      <c r="M82">
        <v>12</v>
      </c>
      <c r="N82">
        <v>250000</v>
      </c>
      <c r="O82">
        <v>250000</v>
      </c>
      <c r="P82">
        <v>12</v>
      </c>
      <c r="Q82" s="8">
        <f t="shared" si="2"/>
        <v>0</v>
      </c>
      <c r="R82">
        <v>1</v>
      </c>
      <c r="S82">
        <v>7</v>
      </c>
      <c r="T82">
        <v>82</v>
      </c>
    </row>
    <row r="83" spans="1:20" x14ac:dyDescent="0.25">
      <c r="A83">
        <v>81</v>
      </c>
      <c r="B83" t="s">
        <v>5</v>
      </c>
      <c r="C83" t="s">
        <v>144</v>
      </c>
      <c r="D83" s="6" t="s">
        <v>144</v>
      </c>
      <c r="E83">
        <v>2013</v>
      </c>
      <c r="F83">
        <v>44</v>
      </c>
      <c r="G83">
        <v>7</v>
      </c>
      <c r="H83">
        <v>1</v>
      </c>
      <c r="I83">
        <v>17</v>
      </c>
      <c r="J83">
        <v>12</v>
      </c>
      <c r="K83">
        <v>1</v>
      </c>
      <c r="L83">
        <v>4</v>
      </c>
      <c r="M83">
        <v>5</v>
      </c>
      <c r="N83">
        <v>10000</v>
      </c>
      <c r="O83">
        <v>10000</v>
      </c>
      <c r="P83">
        <v>5</v>
      </c>
      <c r="Q83" s="8">
        <f t="shared" si="2"/>
        <v>0</v>
      </c>
      <c r="R83">
        <v>1</v>
      </c>
      <c r="S83">
        <v>6</v>
      </c>
      <c r="T83">
        <v>83</v>
      </c>
    </row>
    <row r="84" spans="1:20" x14ac:dyDescent="0.25">
      <c r="A84">
        <v>82</v>
      </c>
      <c r="B84" t="s">
        <v>100</v>
      </c>
      <c r="C84" t="s">
        <v>100</v>
      </c>
      <c r="D84" s="6" t="s">
        <v>100</v>
      </c>
      <c r="E84">
        <v>2010</v>
      </c>
      <c r="F84">
        <v>44</v>
      </c>
      <c r="G84">
        <v>7</v>
      </c>
      <c r="H84">
        <v>1</v>
      </c>
      <c r="I84">
        <v>17</v>
      </c>
      <c r="J84">
        <v>12</v>
      </c>
      <c r="K84">
        <v>14</v>
      </c>
      <c r="L84">
        <v>4</v>
      </c>
      <c r="M84">
        <v>4</v>
      </c>
      <c r="N84">
        <v>2000</v>
      </c>
      <c r="O84">
        <v>2000</v>
      </c>
      <c r="P84">
        <v>4</v>
      </c>
      <c r="Q84" s="8">
        <f t="shared" si="2"/>
        <v>0</v>
      </c>
      <c r="R84">
        <v>1</v>
      </c>
      <c r="S84">
        <v>6</v>
      </c>
      <c r="T84">
        <v>84</v>
      </c>
    </row>
    <row r="85" spans="1:20" x14ac:dyDescent="0.25">
      <c r="A85">
        <v>83</v>
      </c>
      <c r="B85" t="s">
        <v>75</v>
      </c>
      <c r="C85" t="s">
        <v>145</v>
      </c>
      <c r="D85" s="6" t="s">
        <v>65</v>
      </c>
      <c r="E85">
        <v>2009</v>
      </c>
      <c r="F85">
        <v>23</v>
      </c>
      <c r="G85">
        <v>1</v>
      </c>
      <c r="H85">
        <v>2</v>
      </c>
      <c r="I85">
        <v>16</v>
      </c>
      <c r="J85">
        <v>2</v>
      </c>
      <c r="K85">
        <v>1</v>
      </c>
      <c r="L85">
        <v>4</v>
      </c>
      <c r="M85">
        <v>12</v>
      </c>
      <c r="N85">
        <v>76000</v>
      </c>
      <c r="O85">
        <v>76000</v>
      </c>
      <c r="P85">
        <v>12</v>
      </c>
      <c r="Q85" s="8">
        <f t="shared" si="2"/>
        <v>0</v>
      </c>
      <c r="R85">
        <v>1</v>
      </c>
      <c r="S85">
        <v>6</v>
      </c>
      <c r="T85">
        <v>85</v>
      </c>
    </row>
    <row r="86" spans="1:20" x14ac:dyDescent="0.25">
      <c r="A86">
        <v>84</v>
      </c>
      <c r="B86" t="s">
        <v>97</v>
      </c>
      <c r="C86" t="s">
        <v>146</v>
      </c>
      <c r="D86" s="6" t="s">
        <v>122</v>
      </c>
      <c r="E86">
        <v>2018</v>
      </c>
      <c r="F86">
        <v>23</v>
      </c>
      <c r="G86">
        <v>1</v>
      </c>
      <c r="H86">
        <v>2</v>
      </c>
      <c r="I86">
        <v>16</v>
      </c>
      <c r="J86">
        <v>2</v>
      </c>
      <c r="K86">
        <v>1</v>
      </c>
      <c r="L86">
        <v>4</v>
      </c>
      <c r="M86">
        <v>6</v>
      </c>
      <c r="N86">
        <v>100000</v>
      </c>
      <c r="O86">
        <v>50000</v>
      </c>
      <c r="P86">
        <v>6</v>
      </c>
      <c r="Q86" s="8">
        <f t="shared" si="2"/>
        <v>0.5</v>
      </c>
      <c r="R86">
        <v>1</v>
      </c>
      <c r="S86">
        <v>6</v>
      </c>
      <c r="T86">
        <v>86</v>
      </c>
    </row>
    <row r="87" spans="1:20" x14ac:dyDescent="0.25">
      <c r="A87">
        <v>85</v>
      </c>
      <c r="B87" t="s">
        <v>101</v>
      </c>
      <c r="C87" t="s">
        <v>147</v>
      </c>
      <c r="D87" s="6" t="s">
        <v>101</v>
      </c>
      <c r="E87">
        <v>2004</v>
      </c>
      <c r="F87">
        <v>45</v>
      </c>
      <c r="G87">
        <v>7</v>
      </c>
      <c r="H87">
        <v>1</v>
      </c>
      <c r="I87">
        <v>17</v>
      </c>
      <c r="J87">
        <v>12</v>
      </c>
      <c r="K87">
        <v>10</v>
      </c>
      <c r="L87">
        <v>4</v>
      </c>
      <c r="M87">
        <v>5</v>
      </c>
      <c r="N87">
        <v>7000</v>
      </c>
      <c r="O87">
        <v>8000</v>
      </c>
      <c r="P87">
        <v>5</v>
      </c>
      <c r="Q87" s="8">
        <f t="shared" si="2"/>
        <v>-0.14285714285714285</v>
      </c>
      <c r="R87">
        <v>2</v>
      </c>
      <c r="S87">
        <v>5</v>
      </c>
      <c r="T87">
        <v>88</v>
      </c>
    </row>
    <row r="88" spans="1:20" x14ac:dyDescent="0.25">
      <c r="A88">
        <v>86</v>
      </c>
      <c r="B88" t="s">
        <v>102</v>
      </c>
      <c r="C88" t="s">
        <v>148</v>
      </c>
      <c r="D88" s="6" t="s">
        <v>172</v>
      </c>
      <c r="E88">
        <v>2002</v>
      </c>
      <c r="F88">
        <v>45</v>
      </c>
      <c r="G88">
        <v>7</v>
      </c>
      <c r="H88">
        <v>2</v>
      </c>
      <c r="I88">
        <v>17</v>
      </c>
      <c r="J88">
        <v>12</v>
      </c>
      <c r="K88">
        <v>2</v>
      </c>
      <c r="L88">
        <v>7</v>
      </c>
      <c r="M88">
        <v>10</v>
      </c>
      <c r="N88">
        <v>10000</v>
      </c>
      <c r="O88">
        <v>10000</v>
      </c>
      <c r="P88">
        <v>10</v>
      </c>
      <c r="Q88" s="8">
        <f t="shared" si="2"/>
        <v>0</v>
      </c>
      <c r="R88">
        <v>2</v>
      </c>
      <c r="S88">
        <v>5</v>
      </c>
      <c r="T88">
        <v>89</v>
      </c>
    </row>
    <row r="89" spans="1:20" x14ac:dyDescent="0.25">
      <c r="A89">
        <v>87</v>
      </c>
      <c r="B89" t="s">
        <v>103</v>
      </c>
      <c r="C89" t="s">
        <v>130</v>
      </c>
      <c r="D89" s="6" t="s">
        <v>101</v>
      </c>
      <c r="E89">
        <v>2004</v>
      </c>
      <c r="F89">
        <v>3</v>
      </c>
      <c r="G89">
        <v>5</v>
      </c>
      <c r="H89">
        <v>2</v>
      </c>
      <c r="I89">
        <v>17</v>
      </c>
      <c r="J89">
        <v>12</v>
      </c>
      <c r="K89">
        <v>10</v>
      </c>
      <c r="L89">
        <v>12</v>
      </c>
      <c r="M89">
        <v>36</v>
      </c>
      <c r="N89">
        <v>50000</v>
      </c>
      <c r="O89">
        <v>25000</v>
      </c>
      <c r="P89">
        <v>36</v>
      </c>
      <c r="Q89" s="8">
        <f t="shared" si="2"/>
        <v>0.5</v>
      </c>
      <c r="R89">
        <v>2</v>
      </c>
      <c r="S89">
        <v>7</v>
      </c>
      <c r="T89">
        <v>90</v>
      </c>
    </row>
    <row r="90" spans="1:20" x14ac:dyDescent="0.25">
      <c r="A90">
        <v>88</v>
      </c>
      <c r="B90" t="s">
        <v>104</v>
      </c>
      <c r="C90" t="s">
        <v>149</v>
      </c>
      <c r="D90" s="6" t="s">
        <v>104</v>
      </c>
      <c r="E90">
        <v>2007</v>
      </c>
      <c r="F90">
        <v>3</v>
      </c>
      <c r="G90">
        <v>5</v>
      </c>
      <c r="H90">
        <v>2</v>
      </c>
      <c r="I90">
        <v>17</v>
      </c>
      <c r="J90">
        <v>12</v>
      </c>
      <c r="K90">
        <v>2</v>
      </c>
      <c r="L90">
        <v>2</v>
      </c>
      <c r="M90">
        <v>9</v>
      </c>
      <c r="N90">
        <v>8000</v>
      </c>
      <c r="O90">
        <v>8000</v>
      </c>
      <c r="P90">
        <v>9</v>
      </c>
      <c r="Q90" s="8">
        <f t="shared" si="2"/>
        <v>0</v>
      </c>
      <c r="R90">
        <v>2</v>
      </c>
      <c r="S90">
        <v>5</v>
      </c>
      <c r="T90">
        <v>91</v>
      </c>
    </row>
    <row r="91" spans="1:20" x14ac:dyDescent="0.25">
      <c r="A91">
        <v>89</v>
      </c>
      <c r="B91" t="s">
        <v>105</v>
      </c>
      <c r="C91" t="s">
        <v>150</v>
      </c>
      <c r="D91" s="6" t="s">
        <v>173</v>
      </c>
      <c r="E91">
        <v>1997</v>
      </c>
      <c r="F91">
        <v>3</v>
      </c>
      <c r="G91">
        <v>5</v>
      </c>
      <c r="H91">
        <v>2</v>
      </c>
      <c r="I91">
        <v>17</v>
      </c>
      <c r="J91">
        <v>12</v>
      </c>
      <c r="K91">
        <v>2</v>
      </c>
      <c r="L91">
        <v>12</v>
      </c>
      <c r="M91">
        <v>48</v>
      </c>
      <c r="N91">
        <v>15000</v>
      </c>
      <c r="O91">
        <v>30000</v>
      </c>
      <c r="P91">
        <v>48</v>
      </c>
      <c r="Q91" s="8">
        <f t="shared" si="2"/>
        <v>-1</v>
      </c>
      <c r="R91">
        <v>1</v>
      </c>
      <c r="S91">
        <v>7</v>
      </c>
      <c r="T91">
        <v>92</v>
      </c>
    </row>
    <row r="92" spans="1:20" x14ac:dyDescent="0.25">
      <c r="A92">
        <v>90</v>
      </c>
      <c r="B92" t="s">
        <v>106</v>
      </c>
      <c r="C92" t="s">
        <v>83</v>
      </c>
      <c r="D92" s="6" t="s">
        <v>165</v>
      </c>
      <c r="E92">
        <v>2013</v>
      </c>
      <c r="F92">
        <v>24</v>
      </c>
      <c r="G92">
        <v>3</v>
      </c>
      <c r="H92">
        <v>1</v>
      </c>
      <c r="I92">
        <v>9</v>
      </c>
      <c r="J92">
        <v>3</v>
      </c>
      <c r="K92">
        <v>13</v>
      </c>
      <c r="L92">
        <v>6</v>
      </c>
      <c r="M92">
        <v>8</v>
      </c>
      <c r="N92" t="s">
        <v>5</v>
      </c>
      <c r="O92" t="s">
        <v>5</v>
      </c>
      <c r="P92">
        <v>8</v>
      </c>
      <c r="Q92" s="8" t="s">
        <v>5</v>
      </c>
      <c r="R92">
        <v>1</v>
      </c>
      <c r="S92">
        <v>6</v>
      </c>
      <c r="T92">
        <v>93</v>
      </c>
    </row>
    <row r="93" spans="1:20" x14ac:dyDescent="0.25">
      <c r="A93">
        <v>91</v>
      </c>
      <c r="B93" t="s">
        <v>5</v>
      </c>
      <c r="C93" t="s">
        <v>5</v>
      </c>
      <c r="D93" s="6" t="s">
        <v>47</v>
      </c>
      <c r="E93">
        <v>2016</v>
      </c>
      <c r="F93">
        <v>24</v>
      </c>
      <c r="G93">
        <v>3</v>
      </c>
      <c r="H93">
        <v>1</v>
      </c>
      <c r="I93">
        <v>9</v>
      </c>
      <c r="J93">
        <v>3</v>
      </c>
      <c r="K93">
        <v>13</v>
      </c>
      <c r="L93">
        <v>5</v>
      </c>
      <c r="M93">
        <v>24</v>
      </c>
      <c r="N93" t="s">
        <v>5</v>
      </c>
      <c r="O93" t="s">
        <v>5</v>
      </c>
      <c r="P93">
        <v>24</v>
      </c>
      <c r="Q93" s="8" t="s">
        <v>5</v>
      </c>
      <c r="R93">
        <v>1</v>
      </c>
      <c r="S93">
        <v>7</v>
      </c>
      <c r="T93">
        <v>94</v>
      </c>
    </row>
    <row r="94" spans="1:20" x14ac:dyDescent="0.25">
      <c r="A94">
        <v>92</v>
      </c>
      <c r="B94" t="s">
        <v>5</v>
      </c>
      <c r="C94" t="s">
        <v>5</v>
      </c>
      <c r="D94" s="6" t="s">
        <v>87</v>
      </c>
      <c r="E94">
        <v>2017</v>
      </c>
      <c r="F94">
        <v>27</v>
      </c>
      <c r="G94">
        <v>3</v>
      </c>
      <c r="H94">
        <v>2</v>
      </c>
      <c r="I94">
        <v>13</v>
      </c>
      <c r="J94">
        <v>2</v>
      </c>
      <c r="K94">
        <v>13</v>
      </c>
      <c r="L94">
        <v>3</v>
      </c>
      <c r="M94">
        <v>2</v>
      </c>
      <c r="N94">
        <v>60000</v>
      </c>
      <c r="O94">
        <v>40000</v>
      </c>
      <c r="P94">
        <v>2</v>
      </c>
      <c r="Q94" s="8">
        <f>((N94-O94)/N94)</f>
        <v>0.33333333333333331</v>
      </c>
      <c r="R94">
        <v>1</v>
      </c>
      <c r="S94">
        <v>7</v>
      </c>
      <c r="T94">
        <v>95</v>
      </c>
    </row>
    <row r="95" spans="1:20" x14ac:dyDescent="0.25">
      <c r="A95">
        <v>93</v>
      </c>
      <c r="B95" t="s">
        <v>5</v>
      </c>
      <c r="C95" t="s">
        <v>5</v>
      </c>
      <c r="D95" s="6" t="s">
        <v>76</v>
      </c>
      <c r="E95">
        <v>2017</v>
      </c>
      <c r="F95">
        <v>27</v>
      </c>
      <c r="G95">
        <v>3</v>
      </c>
      <c r="H95">
        <v>2</v>
      </c>
      <c r="I95">
        <v>13</v>
      </c>
      <c r="J95">
        <v>2</v>
      </c>
      <c r="K95">
        <v>13</v>
      </c>
      <c r="L95">
        <v>3</v>
      </c>
      <c r="M95">
        <v>6</v>
      </c>
      <c r="N95" t="s">
        <v>5</v>
      </c>
      <c r="O95" t="s">
        <v>5</v>
      </c>
      <c r="P95">
        <v>6</v>
      </c>
      <c r="Q95" s="8" t="s">
        <v>5</v>
      </c>
      <c r="R95">
        <v>1</v>
      </c>
      <c r="S95">
        <v>5</v>
      </c>
      <c r="T95">
        <v>96</v>
      </c>
    </row>
    <row r="96" spans="1:20" x14ac:dyDescent="0.25">
      <c r="A96">
        <v>94</v>
      </c>
      <c r="B96" t="s">
        <v>5</v>
      </c>
      <c r="C96" t="s">
        <v>5</v>
      </c>
      <c r="D96" s="6" t="s">
        <v>59</v>
      </c>
      <c r="E96">
        <v>2014</v>
      </c>
      <c r="F96">
        <v>26</v>
      </c>
      <c r="G96">
        <v>8</v>
      </c>
      <c r="H96">
        <v>1</v>
      </c>
      <c r="I96">
        <v>9</v>
      </c>
      <c r="J96">
        <v>2</v>
      </c>
      <c r="K96">
        <v>13</v>
      </c>
      <c r="L96">
        <v>9</v>
      </c>
      <c r="M96">
        <v>13</v>
      </c>
      <c r="N96" t="s">
        <v>5</v>
      </c>
      <c r="O96" t="s">
        <v>5</v>
      </c>
      <c r="P96">
        <v>13</v>
      </c>
      <c r="Q96" s="8" t="s">
        <v>5</v>
      </c>
      <c r="R96">
        <v>1</v>
      </c>
      <c r="S96">
        <v>5</v>
      </c>
      <c r="T96">
        <v>97</v>
      </c>
    </row>
    <row r="97" spans="1:20" x14ac:dyDescent="0.25">
      <c r="A97">
        <v>95</v>
      </c>
      <c r="B97" t="s">
        <v>56</v>
      </c>
      <c r="C97" t="s">
        <v>132</v>
      </c>
      <c r="D97" s="6" t="s">
        <v>45</v>
      </c>
      <c r="E97">
        <v>2016</v>
      </c>
      <c r="F97">
        <v>7</v>
      </c>
      <c r="G97">
        <v>5</v>
      </c>
      <c r="H97">
        <v>6</v>
      </c>
      <c r="I97">
        <v>6</v>
      </c>
      <c r="J97">
        <v>9</v>
      </c>
      <c r="K97">
        <v>4</v>
      </c>
      <c r="L97">
        <v>4</v>
      </c>
      <c r="M97">
        <v>10</v>
      </c>
      <c r="N97">
        <v>300000</v>
      </c>
      <c r="O97">
        <v>300000</v>
      </c>
      <c r="P97">
        <v>10</v>
      </c>
      <c r="Q97" s="8">
        <f>((N97-O97)/N97)</f>
        <v>0</v>
      </c>
      <c r="R97">
        <v>4</v>
      </c>
      <c r="S97">
        <v>2</v>
      </c>
      <c r="T97">
        <v>98</v>
      </c>
    </row>
    <row r="98" spans="1:20" x14ac:dyDescent="0.25">
      <c r="A98">
        <v>96</v>
      </c>
      <c r="B98" t="s">
        <v>93</v>
      </c>
      <c r="C98" t="s">
        <v>93</v>
      </c>
      <c r="D98" s="6" t="s">
        <v>93</v>
      </c>
      <c r="E98">
        <v>2006</v>
      </c>
      <c r="F98">
        <v>31</v>
      </c>
      <c r="G98">
        <v>5</v>
      </c>
      <c r="H98">
        <v>1</v>
      </c>
      <c r="I98">
        <v>2</v>
      </c>
      <c r="J98">
        <v>2</v>
      </c>
      <c r="K98">
        <v>5</v>
      </c>
      <c r="L98">
        <v>6</v>
      </c>
      <c r="M98">
        <v>12</v>
      </c>
      <c r="N98">
        <v>60000</v>
      </c>
      <c r="O98">
        <v>60000</v>
      </c>
      <c r="P98">
        <v>12</v>
      </c>
      <c r="Q98" s="8">
        <f>((N98-O98)/N98)</f>
        <v>0</v>
      </c>
      <c r="R98">
        <v>1</v>
      </c>
      <c r="S98">
        <v>7</v>
      </c>
      <c r="T98">
        <v>99</v>
      </c>
    </row>
    <row r="99" spans="1:20" x14ac:dyDescent="0.25">
      <c r="A99">
        <v>97</v>
      </c>
      <c r="B99" t="s">
        <v>5</v>
      </c>
      <c r="C99" t="s">
        <v>73</v>
      </c>
      <c r="D99" s="6" t="s">
        <v>107</v>
      </c>
      <c r="E99">
        <v>2019</v>
      </c>
      <c r="F99">
        <v>32</v>
      </c>
      <c r="G99">
        <v>5</v>
      </c>
      <c r="H99">
        <v>1</v>
      </c>
      <c r="I99">
        <v>2</v>
      </c>
      <c r="J99">
        <v>1</v>
      </c>
      <c r="K99">
        <v>15</v>
      </c>
      <c r="L99">
        <v>1</v>
      </c>
      <c r="M99">
        <v>1</v>
      </c>
      <c r="N99">
        <v>45000</v>
      </c>
      <c r="O99">
        <v>55000</v>
      </c>
      <c r="P99">
        <v>1</v>
      </c>
      <c r="Q99" s="8">
        <f>((N99-O99)/N99)</f>
        <v>-0.22222222222222221</v>
      </c>
      <c r="R99">
        <v>1</v>
      </c>
      <c r="S99">
        <v>5</v>
      </c>
      <c r="T99">
        <v>100</v>
      </c>
    </row>
    <row r="100" spans="1:20" x14ac:dyDescent="0.25">
      <c r="A100">
        <v>98</v>
      </c>
      <c r="B100" t="s">
        <v>107</v>
      </c>
      <c r="C100" t="s">
        <v>151</v>
      </c>
      <c r="D100" s="6" t="s">
        <v>73</v>
      </c>
      <c r="E100">
        <v>2019</v>
      </c>
      <c r="F100">
        <v>28</v>
      </c>
      <c r="G100">
        <v>5</v>
      </c>
      <c r="H100">
        <v>2</v>
      </c>
      <c r="I100">
        <v>2</v>
      </c>
      <c r="J100">
        <v>1</v>
      </c>
      <c r="K100">
        <v>10</v>
      </c>
      <c r="L100">
        <v>4</v>
      </c>
      <c r="M100">
        <v>8</v>
      </c>
      <c r="N100" t="s">
        <v>5</v>
      </c>
      <c r="O100" t="s">
        <v>5</v>
      </c>
      <c r="P100">
        <v>8</v>
      </c>
      <c r="Q100" s="8" t="s">
        <v>5</v>
      </c>
      <c r="R100">
        <v>1</v>
      </c>
      <c r="S100">
        <v>2</v>
      </c>
      <c r="T100">
        <v>101</v>
      </c>
    </row>
    <row r="101" spans="1:20" x14ac:dyDescent="0.25">
      <c r="A101">
        <v>99</v>
      </c>
      <c r="B101" t="s">
        <v>60</v>
      </c>
      <c r="C101" t="s">
        <v>60</v>
      </c>
      <c r="D101" s="6" t="s">
        <v>60</v>
      </c>
      <c r="E101">
        <v>2018</v>
      </c>
      <c r="F101">
        <v>33</v>
      </c>
      <c r="G101">
        <v>8</v>
      </c>
      <c r="H101">
        <v>2</v>
      </c>
      <c r="I101">
        <v>16</v>
      </c>
      <c r="J101">
        <v>11</v>
      </c>
      <c r="K101">
        <v>13</v>
      </c>
      <c r="L101">
        <v>6</v>
      </c>
      <c r="M101">
        <v>5.5</v>
      </c>
      <c r="N101" t="s">
        <v>5</v>
      </c>
      <c r="O101" t="s">
        <v>5</v>
      </c>
      <c r="P101">
        <v>5.5</v>
      </c>
      <c r="Q101" s="8" t="s">
        <v>5</v>
      </c>
      <c r="R101">
        <v>1</v>
      </c>
      <c r="S101">
        <v>7</v>
      </c>
      <c r="T101">
        <v>102</v>
      </c>
    </row>
    <row r="102" spans="1:20" x14ac:dyDescent="0.25">
      <c r="A102">
        <v>100</v>
      </c>
      <c r="B102" t="s">
        <v>108</v>
      </c>
      <c r="C102" t="s">
        <v>152</v>
      </c>
      <c r="D102" s="6" t="s">
        <v>5</v>
      </c>
      <c r="E102">
        <v>2019</v>
      </c>
      <c r="F102">
        <v>29</v>
      </c>
      <c r="G102">
        <v>5</v>
      </c>
      <c r="H102">
        <v>3</v>
      </c>
      <c r="I102">
        <v>1</v>
      </c>
      <c r="J102">
        <v>1</v>
      </c>
      <c r="K102">
        <v>10</v>
      </c>
      <c r="L102">
        <v>3</v>
      </c>
      <c r="M102">
        <v>1</v>
      </c>
      <c r="N102" t="s">
        <v>5</v>
      </c>
      <c r="O102" t="s">
        <v>5</v>
      </c>
      <c r="P102">
        <v>1</v>
      </c>
      <c r="Q102" s="8" t="s">
        <v>5</v>
      </c>
      <c r="R102">
        <v>1</v>
      </c>
      <c r="S102">
        <v>2</v>
      </c>
      <c r="T102">
        <v>103</v>
      </c>
    </row>
    <row r="103" spans="1:20" x14ac:dyDescent="0.25">
      <c r="A103">
        <v>101</v>
      </c>
      <c r="B103" t="s">
        <v>47</v>
      </c>
      <c r="C103" t="s">
        <v>5</v>
      </c>
      <c r="D103" s="6" t="s">
        <v>174</v>
      </c>
      <c r="E103">
        <v>2016</v>
      </c>
      <c r="F103">
        <v>30</v>
      </c>
      <c r="G103">
        <v>5</v>
      </c>
      <c r="H103">
        <v>1</v>
      </c>
      <c r="I103">
        <v>1</v>
      </c>
      <c r="J103">
        <v>1</v>
      </c>
      <c r="K103">
        <v>10</v>
      </c>
      <c r="L103">
        <v>1</v>
      </c>
      <c r="M103">
        <v>2</v>
      </c>
      <c r="N103" t="s">
        <v>5</v>
      </c>
      <c r="O103" t="s">
        <v>5</v>
      </c>
      <c r="P103">
        <v>2</v>
      </c>
      <c r="Q103" s="8" t="s">
        <v>5</v>
      </c>
      <c r="R103">
        <v>1</v>
      </c>
      <c r="S103">
        <v>6</v>
      </c>
      <c r="T103">
        <v>104</v>
      </c>
    </row>
    <row r="104" spans="1:20" x14ac:dyDescent="0.25">
      <c r="A104">
        <v>102</v>
      </c>
      <c r="B104" t="s">
        <v>5</v>
      </c>
      <c r="C104" t="s">
        <v>5</v>
      </c>
      <c r="D104" s="6" t="s">
        <v>175</v>
      </c>
      <c r="E104">
        <v>2005</v>
      </c>
      <c r="F104">
        <v>18</v>
      </c>
      <c r="G104">
        <v>5</v>
      </c>
      <c r="H104">
        <v>2</v>
      </c>
      <c r="I104">
        <v>7</v>
      </c>
      <c r="J104">
        <v>2</v>
      </c>
      <c r="K104">
        <v>13</v>
      </c>
      <c r="L104">
        <v>3</v>
      </c>
      <c r="M104">
        <v>4</v>
      </c>
      <c r="N104" t="s">
        <v>5</v>
      </c>
      <c r="O104" t="s">
        <v>5</v>
      </c>
      <c r="P104">
        <v>4</v>
      </c>
      <c r="Q104" s="8" t="s">
        <v>5</v>
      </c>
      <c r="R104">
        <v>2</v>
      </c>
      <c r="S104">
        <v>5</v>
      </c>
      <c r="T104">
        <v>105</v>
      </c>
    </row>
    <row r="105" spans="1:20" x14ac:dyDescent="0.25">
      <c r="A105">
        <v>103</v>
      </c>
      <c r="B105" t="s">
        <v>5</v>
      </c>
      <c r="C105" t="s">
        <v>47</v>
      </c>
      <c r="D105" s="6" t="s">
        <v>47</v>
      </c>
      <c r="E105">
        <v>2016</v>
      </c>
      <c r="F105">
        <v>9</v>
      </c>
      <c r="G105">
        <v>3</v>
      </c>
      <c r="H105">
        <v>1</v>
      </c>
      <c r="I105">
        <v>16</v>
      </c>
      <c r="J105">
        <v>4</v>
      </c>
      <c r="K105">
        <v>13</v>
      </c>
      <c r="L105">
        <v>6</v>
      </c>
      <c r="M105">
        <v>8</v>
      </c>
      <c r="N105" t="s">
        <v>5</v>
      </c>
      <c r="O105" t="s">
        <v>5</v>
      </c>
      <c r="P105">
        <v>8</v>
      </c>
      <c r="Q105" s="8" t="s">
        <v>5</v>
      </c>
      <c r="R105">
        <v>1</v>
      </c>
      <c r="S105">
        <v>6</v>
      </c>
      <c r="T105">
        <v>106</v>
      </c>
    </row>
    <row r="106" spans="1:20" x14ac:dyDescent="0.25">
      <c r="A106">
        <v>104</v>
      </c>
      <c r="B106" t="s">
        <v>109</v>
      </c>
      <c r="C106" t="s">
        <v>153</v>
      </c>
      <c r="D106" s="6" t="s">
        <v>5</v>
      </c>
      <c r="E106">
        <v>1994</v>
      </c>
      <c r="F106">
        <v>35</v>
      </c>
      <c r="G106">
        <v>5</v>
      </c>
      <c r="H106">
        <v>2</v>
      </c>
      <c r="I106">
        <v>4</v>
      </c>
      <c r="J106">
        <v>2</v>
      </c>
      <c r="K106">
        <v>3</v>
      </c>
      <c r="L106">
        <v>9</v>
      </c>
      <c r="M106">
        <v>15</v>
      </c>
      <c r="N106">
        <v>1200000</v>
      </c>
      <c r="O106" t="s">
        <v>180</v>
      </c>
      <c r="P106">
        <v>15</v>
      </c>
      <c r="Q106" s="8" t="s">
        <v>178</v>
      </c>
      <c r="R106">
        <v>1</v>
      </c>
      <c r="S106">
        <v>1</v>
      </c>
      <c r="T106">
        <v>107</v>
      </c>
    </row>
    <row r="107" spans="1:20" x14ac:dyDescent="0.25">
      <c r="A107">
        <v>105</v>
      </c>
      <c r="B107" t="s">
        <v>110</v>
      </c>
      <c r="C107" t="s">
        <v>5</v>
      </c>
      <c r="D107" s="6" t="s">
        <v>5</v>
      </c>
      <c r="E107">
        <v>1993</v>
      </c>
      <c r="F107">
        <v>35</v>
      </c>
      <c r="G107">
        <v>5</v>
      </c>
      <c r="H107">
        <v>2</v>
      </c>
      <c r="I107">
        <v>4</v>
      </c>
      <c r="J107">
        <v>2</v>
      </c>
      <c r="K107">
        <v>3</v>
      </c>
      <c r="L107">
        <v>9</v>
      </c>
      <c r="M107">
        <v>15</v>
      </c>
      <c r="N107">
        <v>1200000</v>
      </c>
      <c r="O107" t="s">
        <v>180</v>
      </c>
      <c r="P107">
        <v>15</v>
      </c>
      <c r="Q107" s="8" t="s">
        <v>178</v>
      </c>
      <c r="R107">
        <v>1</v>
      </c>
      <c r="S107">
        <v>1</v>
      </c>
      <c r="T107">
        <v>108</v>
      </c>
    </row>
    <row r="108" spans="1:20" x14ac:dyDescent="0.25">
      <c r="A108">
        <v>106</v>
      </c>
      <c r="B108" t="s">
        <v>111</v>
      </c>
      <c r="C108" t="s">
        <v>102</v>
      </c>
      <c r="D108" s="6" t="s">
        <v>5</v>
      </c>
      <c r="E108">
        <v>2001</v>
      </c>
      <c r="F108">
        <v>6</v>
      </c>
      <c r="G108">
        <v>5</v>
      </c>
      <c r="H108">
        <v>2</v>
      </c>
      <c r="I108">
        <v>1</v>
      </c>
      <c r="J108">
        <v>1</v>
      </c>
      <c r="K108">
        <v>3</v>
      </c>
      <c r="L108">
        <v>9</v>
      </c>
      <c r="M108">
        <v>9</v>
      </c>
      <c r="N108">
        <v>18000000</v>
      </c>
      <c r="O108" t="s">
        <v>180</v>
      </c>
      <c r="P108">
        <v>9</v>
      </c>
      <c r="Q108" s="8" t="s">
        <v>178</v>
      </c>
      <c r="R108">
        <v>1</v>
      </c>
      <c r="S108">
        <v>1</v>
      </c>
      <c r="T108">
        <v>109</v>
      </c>
    </row>
    <row r="109" spans="1:20" x14ac:dyDescent="0.25">
      <c r="A109">
        <v>107</v>
      </c>
      <c r="B109" t="s">
        <v>112</v>
      </c>
      <c r="C109" t="s">
        <v>148</v>
      </c>
      <c r="D109" s="6" t="s">
        <v>5</v>
      </c>
      <c r="E109">
        <v>2002</v>
      </c>
      <c r="F109">
        <v>6</v>
      </c>
      <c r="G109">
        <v>5</v>
      </c>
      <c r="H109">
        <v>2</v>
      </c>
      <c r="I109">
        <v>3</v>
      </c>
      <c r="J109">
        <v>1</v>
      </c>
      <c r="K109">
        <v>3</v>
      </c>
      <c r="L109">
        <v>9</v>
      </c>
      <c r="M109">
        <v>9</v>
      </c>
      <c r="N109">
        <v>2200000</v>
      </c>
      <c r="O109" t="s">
        <v>180</v>
      </c>
      <c r="P109">
        <v>10</v>
      </c>
      <c r="Q109" s="8" t="s">
        <v>178</v>
      </c>
      <c r="R109">
        <v>1</v>
      </c>
      <c r="S109">
        <v>1</v>
      </c>
      <c r="T109">
        <v>110</v>
      </c>
    </row>
    <row r="110" spans="1:20" x14ac:dyDescent="0.25">
      <c r="A110">
        <v>108</v>
      </c>
      <c r="B110" t="s">
        <v>113</v>
      </c>
      <c r="C110" t="s">
        <v>154</v>
      </c>
      <c r="D110" s="6" t="s">
        <v>176</v>
      </c>
      <c r="E110">
        <v>1998</v>
      </c>
      <c r="F110">
        <v>35</v>
      </c>
      <c r="G110">
        <v>5</v>
      </c>
      <c r="H110">
        <v>2</v>
      </c>
      <c r="I110">
        <v>4</v>
      </c>
      <c r="J110">
        <v>2</v>
      </c>
      <c r="K110">
        <v>3</v>
      </c>
      <c r="L110">
        <v>12</v>
      </c>
      <c r="M110">
        <v>12</v>
      </c>
      <c r="N110">
        <v>320000</v>
      </c>
      <c r="O110" t="s">
        <v>180</v>
      </c>
      <c r="P110">
        <v>12</v>
      </c>
      <c r="Q110" s="8" t="s">
        <v>178</v>
      </c>
      <c r="R110">
        <v>1</v>
      </c>
      <c r="S110">
        <v>1</v>
      </c>
      <c r="T110">
        <v>111</v>
      </c>
    </row>
    <row r="111" spans="1:20" x14ac:dyDescent="0.25">
      <c r="A111">
        <v>109</v>
      </c>
      <c r="B111" t="s">
        <v>74</v>
      </c>
      <c r="C111" t="s">
        <v>131</v>
      </c>
      <c r="D111" s="6" t="s">
        <v>5</v>
      </c>
      <c r="E111">
        <v>2018</v>
      </c>
      <c r="F111">
        <v>6</v>
      </c>
      <c r="G111">
        <v>5</v>
      </c>
      <c r="H111">
        <v>2</v>
      </c>
      <c r="I111">
        <v>2</v>
      </c>
      <c r="J111">
        <v>1</v>
      </c>
      <c r="K111">
        <v>3</v>
      </c>
      <c r="L111">
        <v>9</v>
      </c>
      <c r="M111">
        <v>9</v>
      </c>
      <c r="N111">
        <v>350000</v>
      </c>
      <c r="O111" t="s">
        <v>180</v>
      </c>
      <c r="P111">
        <v>9</v>
      </c>
      <c r="Q111" s="8" t="s">
        <v>178</v>
      </c>
      <c r="R111">
        <v>1</v>
      </c>
      <c r="S111">
        <v>1</v>
      </c>
      <c r="T111">
        <v>112</v>
      </c>
    </row>
    <row r="112" spans="1:20" x14ac:dyDescent="0.25">
      <c r="A112">
        <v>110</v>
      </c>
      <c r="B112" t="s">
        <v>114</v>
      </c>
      <c r="C112" t="s">
        <v>155</v>
      </c>
      <c r="D112" s="6" t="s">
        <v>177</v>
      </c>
      <c r="E112">
        <v>1997</v>
      </c>
      <c r="F112">
        <v>35</v>
      </c>
      <c r="G112">
        <v>5</v>
      </c>
      <c r="H112">
        <v>2</v>
      </c>
      <c r="I112">
        <v>4</v>
      </c>
      <c r="J112">
        <v>2</v>
      </c>
      <c r="K112">
        <v>3</v>
      </c>
      <c r="L112">
        <v>12</v>
      </c>
      <c r="M112">
        <v>9</v>
      </c>
      <c r="N112">
        <v>600000</v>
      </c>
      <c r="O112" t="s">
        <v>180</v>
      </c>
      <c r="P112">
        <v>9</v>
      </c>
      <c r="Q112" s="8" t="s">
        <v>178</v>
      </c>
      <c r="R112">
        <v>1</v>
      </c>
      <c r="S112">
        <v>1</v>
      </c>
      <c r="T112">
        <v>113</v>
      </c>
    </row>
    <row r="113" spans="1:20" x14ac:dyDescent="0.25">
      <c r="A113">
        <v>111</v>
      </c>
      <c r="B113" t="s">
        <v>115</v>
      </c>
      <c r="C113" t="s">
        <v>156</v>
      </c>
      <c r="D113" s="6" t="s">
        <v>5</v>
      </c>
      <c r="E113">
        <v>2001</v>
      </c>
      <c r="F113">
        <v>6</v>
      </c>
      <c r="G113">
        <v>5</v>
      </c>
      <c r="H113">
        <v>2</v>
      </c>
      <c r="I113">
        <v>3</v>
      </c>
      <c r="J113">
        <v>1</v>
      </c>
      <c r="K113">
        <v>3</v>
      </c>
      <c r="L113">
        <v>9</v>
      </c>
      <c r="M113">
        <v>12</v>
      </c>
      <c r="N113">
        <v>9000000</v>
      </c>
      <c r="O113" t="s">
        <v>180</v>
      </c>
      <c r="P113">
        <v>12</v>
      </c>
      <c r="Q113" s="8" t="s">
        <v>178</v>
      </c>
      <c r="R113">
        <v>1</v>
      </c>
      <c r="S113">
        <v>1</v>
      </c>
      <c r="T113">
        <v>114</v>
      </c>
    </row>
    <row r="114" spans="1:20" x14ac:dyDescent="0.25">
      <c r="A114">
        <v>112</v>
      </c>
      <c r="B114" t="s">
        <v>79</v>
      </c>
      <c r="C114" t="s">
        <v>90</v>
      </c>
      <c r="D114" s="6" t="s">
        <v>79</v>
      </c>
      <c r="E114">
        <v>2017</v>
      </c>
      <c r="F114">
        <v>33</v>
      </c>
      <c r="G114">
        <v>8</v>
      </c>
      <c r="H114">
        <v>1</v>
      </c>
      <c r="I114">
        <v>16</v>
      </c>
      <c r="J114">
        <v>11</v>
      </c>
      <c r="K114">
        <v>13</v>
      </c>
      <c r="L114">
        <v>5</v>
      </c>
      <c r="M114">
        <v>6</v>
      </c>
      <c r="N114" t="s">
        <v>5</v>
      </c>
      <c r="O114" t="s">
        <v>5</v>
      </c>
      <c r="P114">
        <v>6</v>
      </c>
      <c r="Q114" s="8" t="s">
        <v>5</v>
      </c>
      <c r="R114">
        <v>1</v>
      </c>
      <c r="S114">
        <v>7</v>
      </c>
      <c r="T114">
        <v>115</v>
      </c>
    </row>
    <row r="115" spans="1:20" x14ac:dyDescent="0.25">
      <c r="A115">
        <v>113</v>
      </c>
      <c r="B115" t="s">
        <v>60</v>
      </c>
      <c r="C115" t="s">
        <v>151</v>
      </c>
      <c r="D115" s="6" t="s">
        <v>146</v>
      </c>
      <c r="E115">
        <v>2018</v>
      </c>
      <c r="F115">
        <v>36</v>
      </c>
      <c r="G115">
        <v>5</v>
      </c>
      <c r="H115">
        <v>7</v>
      </c>
      <c r="I115">
        <v>6</v>
      </c>
      <c r="J115">
        <v>7</v>
      </c>
      <c r="K115">
        <v>3</v>
      </c>
      <c r="L115">
        <v>7</v>
      </c>
      <c r="M115">
        <v>11</v>
      </c>
      <c r="N115" t="s">
        <v>5</v>
      </c>
      <c r="O115" t="s">
        <v>5</v>
      </c>
      <c r="P115">
        <v>11</v>
      </c>
      <c r="Q115" s="8" t="s">
        <v>5</v>
      </c>
      <c r="R115">
        <v>1</v>
      </c>
      <c r="S115">
        <v>1</v>
      </c>
      <c r="T115">
        <v>116</v>
      </c>
    </row>
    <row r="116" spans="1:20" x14ac:dyDescent="0.25">
      <c r="A116">
        <v>114</v>
      </c>
      <c r="B116" t="s">
        <v>116</v>
      </c>
      <c r="C116" t="s">
        <v>107</v>
      </c>
      <c r="D116" s="6" t="s">
        <v>116</v>
      </c>
      <c r="E116">
        <v>2019</v>
      </c>
      <c r="F116">
        <v>37</v>
      </c>
      <c r="G116">
        <v>5</v>
      </c>
      <c r="H116">
        <v>2</v>
      </c>
      <c r="I116">
        <v>7</v>
      </c>
      <c r="J116">
        <v>2</v>
      </c>
      <c r="K116">
        <v>10</v>
      </c>
      <c r="L116">
        <v>3</v>
      </c>
      <c r="M116">
        <v>7</v>
      </c>
      <c r="N116" t="s">
        <v>5</v>
      </c>
      <c r="O116" t="s">
        <v>5</v>
      </c>
      <c r="P116">
        <v>7</v>
      </c>
      <c r="Q116" s="8" t="s">
        <v>5</v>
      </c>
      <c r="R116">
        <v>4</v>
      </c>
      <c r="S116">
        <v>2</v>
      </c>
      <c r="T116">
        <v>117</v>
      </c>
    </row>
    <row r="117" spans="1:20" x14ac:dyDescent="0.25">
      <c r="A117">
        <v>115</v>
      </c>
      <c r="B117" t="s">
        <v>117</v>
      </c>
      <c r="C117" t="s">
        <v>157</v>
      </c>
      <c r="D117" s="6" t="s">
        <v>134</v>
      </c>
      <c r="E117">
        <v>2017</v>
      </c>
      <c r="F117">
        <v>39</v>
      </c>
      <c r="G117">
        <v>6</v>
      </c>
      <c r="H117">
        <v>1</v>
      </c>
      <c r="I117">
        <v>16</v>
      </c>
      <c r="J117">
        <v>11</v>
      </c>
      <c r="K117">
        <v>13</v>
      </c>
      <c r="L117">
        <v>8</v>
      </c>
      <c r="M117">
        <v>14</v>
      </c>
      <c r="N117" t="s">
        <v>5</v>
      </c>
      <c r="O117" t="s">
        <v>5</v>
      </c>
      <c r="P117">
        <v>14</v>
      </c>
      <c r="Q117" s="8" t="s">
        <v>5</v>
      </c>
      <c r="R117">
        <v>1</v>
      </c>
      <c r="S117">
        <v>7</v>
      </c>
      <c r="T117">
        <v>119</v>
      </c>
    </row>
    <row r="118" spans="1:20" x14ac:dyDescent="0.25">
      <c r="A118">
        <v>116</v>
      </c>
      <c r="B118" t="s">
        <v>118</v>
      </c>
      <c r="C118" t="s">
        <v>95</v>
      </c>
      <c r="D118" s="6" t="s">
        <v>168</v>
      </c>
      <c r="E118">
        <v>2018</v>
      </c>
      <c r="F118">
        <v>38</v>
      </c>
      <c r="G118">
        <v>1</v>
      </c>
      <c r="H118">
        <v>2</v>
      </c>
      <c r="I118">
        <v>16</v>
      </c>
      <c r="J118">
        <v>1</v>
      </c>
      <c r="K118">
        <v>13</v>
      </c>
      <c r="L118">
        <v>2</v>
      </c>
      <c r="M118">
        <v>3</v>
      </c>
      <c r="N118" t="s">
        <v>5</v>
      </c>
      <c r="O118" t="s">
        <v>5</v>
      </c>
      <c r="P118">
        <v>3</v>
      </c>
      <c r="Q118" s="8" t="s">
        <v>5</v>
      </c>
      <c r="R118">
        <v>4</v>
      </c>
      <c r="S118">
        <v>7</v>
      </c>
      <c r="T118">
        <v>120</v>
      </c>
    </row>
    <row r="119" spans="1:20" x14ac:dyDescent="0.25">
      <c r="A119">
        <v>117</v>
      </c>
      <c r="B119" t="s">
        <v>119</v>
      </c>
      <c r="C119" t="s">
        <v>158</v>
      </c>
      <c r="D119" s="6" t="s">
        <v>119</v>
      </c>
      <c r="E119">
        <v>1998</v>
      </c>
      <c r="F119">
        <v>4</v>
      </c>
      <c r="G119">
        <v>4</v>
      </c>
      <c r="H119">
        <v>1</v>
      </c>
      <c r="I119">
        <v>3</v>
      </c>
      <c r="J119">
        <v>3</v>
      </c>
      <c r="K119">
        <v>3</v>
      </c>
      <c r="L119">
        <v>6</v>
      </c>
      <c r="M119">
        <v>18</v>
      </c>
      <c r="N119">
        <v>100000</v>
      </c>
      <c r="O119">
        <v>100000</v>
      </c>
      <c r="P119">
        <v>18</v>
      </c>
      <c r="Q119" s="8">
        <f>((N119-O119)/N119)</f>
        <v>0</v>
      </c>
      <c r="R119">
        <v>1</v>
      </c>
      <c r="S119">
        <v>1</v>
      </c>
      <c r="T119">
        <v>121</v>
      </c>
    </row>
    <row r="120" spans="1:20" x14ac:dyDescent="0.25">
      <c r="A120">
        <v>118</v>
      </c>
      <c r="B120" t="s">
        <v>5</v>
      </c>
      <c r="C120" t="s">
        <v>5</v>
      </c>
      <c r="D120" s="6" t="s">
        <v>94</v>
      </c>
      <c r="E120">
        <v>2006</v>
      </c>
      <c r="F120">
        <v>14</v>
      </c>
      <c r="G120">
        <v>2</v>
      </c>
      <c r="H120">
        <v>2</v>
      </c>
      <c r="I120">
        <v>16</v>
      </c>
      <c r="J120">
        <v>6</v>
      </c>
      <c r="K120">
        <v>13</v>
      </c>
      <c r="L120">
        <v>2</v>
      </c>
      <c r="M120">
        <v>5</v>
      </c>
      <c r="N120" t="s">
        <v>5</v>
      </c>
      <c r="O120" t="s">
        <v>5</v>
      </c>
      <c r="P120">
        <v>5</v>
      </c>
      <c r="Q120" s="8" t="s">
        <v>5</v>
      </c>
      <c r="R120">
        <v>1</v>
      </c>
      <c r="S120">
        <v>5</v>
      </c>
      <c r="T120">
        <v>125</v>
      </c>
    </row>
    <row r="121" spans="1:20" x14ac:dyDescent="0.25">
      <c r="A121">
        <v>119</v>
      </c>
      <c r="B121" t="s">
        <v>120</v>
      </c>
      <c r="C121" t="s">
        <v>82</v>
      </c>
      <c r="D121" s="6" t="s">
        <v>5</v>
      </c>
      <c r="E121">
        <v>2016</v>
      </c>
      <c r="F121">
        <v>43</v>
      </c>
      <c r="G121">
        <v>6</v>
      </c>
      <c r="H121">
        <v>1</v>
      </c>
      <c r="I121">
        <v>16</v>
      </c>
      <c r="J121">
        <v>11</v>
      </c>
      <c r="K121">
        <v>13</v>
      </c>
      <c r="L121">
        <v>3</v>
      </c>
      <c r="M121">
        <v>12</v>
      </c>
      <c r="N121" t="s">
        <v>5</v>
      </c>
      <c r="O121" t="s">
        <v>5</v>
      </c>
      <c r="P121">
        <v>12</v>
      </c>
      <c r="Q121" s="8" t="s">
        <v>5</v>
      </c>
      <c r="R121">
        <v>2</v>
      </c>
      <c r="S121">
        <v>7</v>
      </c>
      <c r="T121">
        <v>126</v>
      </c>
    </row>
    <row r="122" spans="1:20" x14ac:dyDescent="0.25">
      <c r="A122">
        <v>120</v>
      </c>
      <c r="B122" t="s">
        <v>47</v>
      </c>
      <c r="C122" t="s">
        <v>47</v>
      </c>
      <c r="D122" s="6" t="s">
        <v>47</v>
      </c>
      <c r="E122">
        <v>2016</v>
      </c>
      <c r="F122">
        <v>14</v>
      </c>
      <c r="G122">
        <v>2</v>
      </c>
      <c r="H122">
        <v>4</v>
      </c>
      <c r="I122">
        <v>16</v>
      </c>
      <c r="J122">
        <v>4</v>
      </c>
      <c r="K122">
        <v>4</v>
      </c>
      <c r="L122">
        <v>12</v>
      </c>
      <c r="M122">
        <v>36</v>
      </c>
      <c r="N122">
        <v>400000</v>
      </c>
      <c r="O122">
        <v>1000000</v>
      </c>
      <c r="P122">
        <v>36</v>
      </c>
      <c r="Q122" s="8">
        <f>((N122-O122)/N122)</f>
        <v>-1.5</v>
      </c>
      <c r="R122">
        <v>1</v>
      </c>
      <c r="S122">
        <v>7</v>
      </c>
      <c r="T122">
        <v>127</v>
      </c>
    </row>
  </sheetData>
  <mergeCells count="13">
    <mergeCell ref="B1:E1"/>
    <mergeCell ref="A1:A2"/>
    <mergeCell ref="K1:K2"/>
    <mergeCell ref="L1:L2"/>
    <mergeCell ref="M1:M2"/>
    <mergeCell ref="R1:R2"/>
    <mergeCell ref="S1:S2"/>
    <mergeCell ref="F1:F2"/>
    <mergeCell ref="G1:G2"/>
    <mergeCell ref="H1:H2"/>
    <mergeCell ref="I1:I2"/>
    <mergeCell ref="J1:J2"/>
    <mergeCell ref="N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D7" sqref="D7"/>
    </sheetView>
  </sheetViews>
  <sheetFormatPr defaultRowHeight="15" x14ac:dyDescent="0.25"/>
  <cols>
    <col min="2" max="2" width="22.28515625" customWidth="1"/>
    <col min="3" max="4" width="23.28515625" customWidth="1"/>
    <col min="5" max="5" width="16" customWidth="1"/>
    <col min="6" max="6" width="21.140625" style="17" customWidth="1"/>
  </cols>
  <sheetData>
    <row r="1" spans="1:6" ht="15" customHeight="1" x14ac:dyDescent="0.25">
      <c r="A1" s="53" t="s">
        <v>0</v>
      </c>
      <c r="B1" s="58" t="s">
        <v>203</v>
      </c>
      <c r="C1" s="58"/>
      <c r="D1" s="58"/>
      <c r="E1" s="53" t="s">
        <v>359</v>
      </c>
      <c r="F1" s="52" t="s">
        <v>204</v>
      </c>
    </row>
    <row r="2" spans="1:6" s="5" customFormat="1" ht="15.75" x14ac:dyDescent="0.25">
      <c r="A2" s="53"/>
      <c r="B2" s="23" t="s">
        <v>205</v>
      </c>
      <c r="C2" s="23" t="s">
        <v>206</v>
      </c>
      <c r="D2" s="23" t="s">
        <v>403</v>
      </c>
      <c r="E2" s="53"/>
      <c r="F2" s="52"/>
    </row>
    <row r="3" spans="1:6" x14ac:dyDescent="0.25">
      <c r="A3">
        <v>1</v>
      </c>
      <c r="B3" s="12">
        <v>80</v>
      </c>
      <c r="C3" s="12">
        <v>20</v>
      </c>
      <c r="D3" s="11">
        <f>B3+C3</f>
        <v>100</v>
      </c>
      <c r="E3">
        <v>2</v>
      </c>
      <c r="F3" s="17" t="s">
        <v>178</v>
      </c>
    </row>
    <row r="4" spans="1:6" x14ac:dyDescent="0.25">
      <c r="A4">
        <v>2</v>
      </c>
      <c r="B4" s="3">
        <v>11</v>
      </c>
      <c r="C4" s="3">
        <v>8</v>
      </c>
      <c r="D4" s="11">
        <f t="shared" ref="D4:D67" si="0">B4+C4</f>
        <v>19</v>
      </c>
      <c r="E4">
        <v>2</v>
      </c>
      <c r="F4" s="17" t="s">
        <v>178</v>
      </c>
    </row>
    <row r="5" spans="1:6" x14ac:dyDescent="0.25">
      <c r="A5">
        <v>3</v>
      </c>
      <c r="B5" s="3">
        <v>64</v>
      </c>
      <c r="C5" s="4">
        <v>0</v>
      </c>
      <c r="D5" s="11">
        <f t="shared" si="0"/>
        <v>64</v>
      </c>
      <c r="E5">
        <v>3</v>
      </c>
      <c r="F5" s="17">
        <v>50</v>
      </c>
    </row>
    <row r="6" spans="1:6" x14ac:dyDescent="0.25">
      <c r="A6">
        <v>4</v>
      </c>
      <c r="B6" s="3">
        <v>150</v>
      </c>
      <c r="C6" s="3">
        <v>96</v>
      </c>
      <c r="D6" s="11">
        <f t="shared" si="0"/>
        <v>246</v>
      </c>
      <c r="E6">
        <v>5</v>
      </c>
      <c r="F6" s="17">
        <v>70</v>
      </c>
    </row>
    <row r="7" spans="1:6" x14ac:dyDescent="0.25">
      <c r="A7">
        <v>5</v>
      </c>
      <c r="B7" s="3">
        <v>310</v>
      </c>
      <c r="C7" s="3">
        <v>110</v>
      </c>
      <c r="D7" s="11">
        <f t="shared" si="0"/>
        <v>420</v>
      </c>
      <c r="E7">
        <v>5</v>
      </c>
      <c r="F7" s="17">
        <v>120</v>
      </c>
    </row>
    <row r="8" spans="1:6" x14ac:dyDescent="0.25">
      <c r="A8">
        <v>6</v>
      </c>
      <c r="B8" s="3">
        <v>110</v>
      </c>
      <c r="C8" s="3">
        <v>67</v>
      </c>
      <c r="D8" s="11">
        <f t="shared" si="0"/>
        <v>177</v>
      </c>
      <c r="E8">
        <v>5</v>
      </c>
      <c r="F8" s="17">
        <v>76</v>
      </c>
    </row>
    <row r="9" spans="1:6" x14ac:dyDescent="0.25">
      <c r="A9">
        <v>7</v>
      </c>
      <c r="B9" s="3">
        <v>20</v>
      </c>
      <c r="C9" s="3">
        <v>34</v>
      </c>
      <c r="D9" s="11">
        <f t="shared" si="0"/>
        <v>54</v>
      </c>
      <c r="E9">
        <v>5</v>
      </c>
      <c r="F9" s="17">
        <v>5</v>
      </c>
    </row>
    <row r="10" spans="1:6" x14ac:dyDescent="0.25">
      <c r="A10">
        <v>8</v>
      </c>
      <c r="B10" s="3">
        <v>40</v>
      </c>
      <c r="C10" s="3">
        <v>31</v>
      </c>
      <c r="D10" s="11">
        <f t="shared" si="0"/>
        <v>71</v>
      </c>
      <c r="E10">
        <v>5</v>
      </c>
      <c r="F10" s="17">
        <v>50</v>
      </c>
    </row>
    <row r="11" spans="1:6" x14ac:dyDescent="0.25">
      <c r="A11">
        <v>9</v>
      </c>
      <c r="B11" s="3">
        <v>10</v>
      </c>
      <c r="C11" s="3">
        <v>4</v>
      </c>
      <c r="D11" s="11">
        <f t="shared" si="0"/>
        <v>14</v>
      </c>
      <c r="E11">
        <v>5</v>
      </c>
      <c r="F11" s="17">
        <v>5</v>
      </c>
    </row>
    <row r="12" spans="1:6" x14ac:dyDescent="0.25">
      <c r="A12">
        <v>10</v>
      </c>
      <c r="B12" s="3">
        <v>65</v>
      </c>
      <c r="C12" s="3">
        <v>270</v>
      </c>
      <c r="D12" s="11">
        <f t="shared" si="0"/>
        <v>335</v>
      </c>
      <c r="E12">
        <v>4</v>
      </c>
      <c r="F12" s="17">
        <v>6</v>
      </c>
    </row>
    <row r="13" spans="1:6" x14ac:dyDescent="0.25">
      <c r="A13">
        <v>11</v>
      </c>
      <c r="B13" s="4" t="s">
        <v>5</v>
      </c>
      <c r="C13" s="4" t="s">
        <v>5</v>
      </c>
      <c r="D13" s="11" t="s">
        <v>5</v>
      </c>
      <c r="E13">
        <v>1</v>
      </c>
      <c r="F13" s="17">
        <v>17500</v>
      </c>
    </row>
    <row r="14" spans="1:6" x14ac:dyDescent="0.25">
      <c r="A14">
        <v>12</v>
      </c>
      <c r="B14" s="3">
        <v>26</v>
      </c>
      <c r="C14" s="3">
        <v>10</v>
      </c>
      <c r="D14" s="11">
        <f t="shared" si="0"/>
        <v>36</v>
      </c>
      <c r="E14">
        <v>2</v>
      </c>
      <c r="F14" s="17" t="s">
        <v>5</v>
      </c>
    </row>
    <row r="15" spans="1:6" x14ac:dyDescent="0.25">
      <c r="A15">
        <v>13</v>
      </c>
      <c r="B15" s="3">
        <v>13</v>
      </c>
      <c r="C15" s="3">
        <v>17</v>
      </c>
      <c r="D15" s="11">
        <f t="shared" si="0"/>
        <v>30</v>
      </c>
      <c r="E15">
        <v>2</v>
      </c>
      <c r="F15" s="17" t="s">
        <v>178</v>
      </c>
    </row>
    <row r="16" spans="1:6" x14ac:dyDescent="0.25">
      <c r="A16">
        <v>14</v>
      </c>
      <c r="B16" s="3">
        <v>178</v>
      </c>
      <c r="C16" s="3">
        <v>231</v>
      </c>
      <c r="D16" s="11">
        <f t="shared" si="0"/>
        <v>409</v>
      </c>
      <c r="E16">
        <v>2</v>
      </c>
      <c r="F16" s="17" t="s">
        <v>178</v>
      </c>
    </row>
    <row r="17" spans="1:6" x14ac:dyDescent="0.25">
      <c r="A17">
        <v>15</v>
      </c>
      <c r="B17" s="3">
        <v>18</v>
      </c>
      <c r="C17" s="3">
        <v>12</v>
      </c>
      <c r="D17" s="11">
        <f t="shared" si="0"/>
        <v>30</v>
      </c>
      <c r="E17">
        <v>2</v>
      </c>
      <c r="F17" s="17" t="s">
        <v>178</v>
      </c>
    </row>
    <row r="18" spans="1:6" x14ac:dyDescent="0.25">
      <c r="A18">
        <v>16</v>
      </c>
      <c r="B18" s="3">
        <v>52</v>
      </c>
      <c r="C18" s="3">
        <v>111</v>
      </c>
      <c r="D18" s="11">
        <f t="shared" si="0"/>
        <v>163</v>
      </c>
      <c r="E18">
        <v>2</v>
      </c>
      <c r="F18" s="17" t="s">
        <v>178</v>
      </c>
    </row>
    <row r="19" spans="1:6" x14ac:dyDescent="0.25">
      <c r="A19">
        <v>17</v>
      </c>
      <c r="B19" s="3">
        <v>25</v>
      </c>
      <c r="C19" s="3">
        <v>66</v>
      </c>
      <c r="D19" s="11">
        <f t="shared" si="0"/>
        <v>91</v>
      </c>
      <c r="E19">
        <v>2</v>
      </c>
      <c r="F19" s="17" t="s">
        <v>178</v>
      </c>
    </row>
    <row r="20" spans="1:6" x14ac:dyDescent="0.25">
      <c r="A20">
        <v>18</v>
      </c>
      <c r="B20" s="3">
        <v>22</v>
      </c>
      <c r="C20" s="3">
        <v>38</v>
      </c>
      <c r="D20" s="11">
        <f t="shared" si="0"/>
        <v>60</v>
      </c>
      <c r="E20">
        <v>2</v>
      </c>
      <c r="F20" s="17" t="s">
        <v>178</v>
      </c>
    </row>
    <row r="21" spans="1:6" x14ac:dyDescent="0.25">
      <c r="A21">
        <v>19</v>
      </c>
      <c r="B21" s="3">
        <v>119</v>
      </c>
      <c r="C21" s="3">
        <v>253</v>
      </c>
      <c r="D21" s="11">
        <f t="shared" si="0"/>
        <v>372</v>
      </c>
      <c r="E21">
        <v>2</v>
      </c>
      <c r="F21" s="17" t="s">
        <v>178</v>
      </c>
    </row>
    <row r="22" spans="1:6" x14ac:dyDescent="0.25">
      <c r="A22">
        <v>20</v>
      </c>
      <c r="B22" s="3">
        <v>102</v>
      </c>
      <c r="C22" s="3">
        <v>70</v>
      </c>
      <c r="D22" s="11">
        <f t="shared" si="0"/>
        <v>172</v>
      </c>
      <c r="E22">
        <v>2</v>
      </c>
      <c r="F22" s="17" t="s">
        <v>178</v>
      </c>
    </row>
    <row r="23" spans="1:6" x14ac:dyDescent="0.25">
      <c r="A23">
        <v>21</v>
      </c>
      <c r="B23" s="3">
        <v>500</v>
      </c>
      <c r="C23" s="3">
        <v>600</v>
      </c>
      <c r="D23" s="11">
        <f t="shared" si="0"/>
        <v>1100</v>
      </c>
      <c r="E23">
        <v>1</v>
      </c>
      <c r="F23" s="17">
        <v>160236</v>
      </c>
    </row>
    <row r="24" spans="1:6" x14ac:dyDescent="0.25">
      <c r="A24">
        <v>22</v>
      </c>
      <c r="B24" s="3">
        <v>150</v>
      </c>
      <c r="C24" s="3">
        <v>200</v>
      </c>
      <c r="D24" s="11">
        <f t="shared" si="0"/>
        <v>350</v>
      </c>
      <c r="E24">
        <v>2</v>
      </c>
      <c r="F24" s="17" t="s">
        <v>178</v>
      </c>
    </row>
    <row r="25" spans="1:6" x14ac:dyDescent="0.25">
      <c r="A25">
        <v>23</v>
      </c>
      <c r="B25" s="3">
        <v>30</v>
      </c>
      <c r="C25" s="3">
        <v>20</v>
      </c>
      <c r="D25" s="11">
        <f t="shared" si="0"/>
        <v>50</v>
      </c>
      <c r="E25">
        <v>2</v>
      </c>
      <c r="F25" s="17" t="s">
        <v>178</v>
      </c>
    </row>
    <row r="26" spans="1:6" x14ac:dyDescent="0.25">
      <c r="A26">
        <v>24</v>
      </c>
      <c r="B26" s="3">
        <v>150</v>
      </c>
      <c r="C26" s="3">
        <v>200</v>
      </c>
      <c r="D26" s="11">
        <f t="shared" si="0"/>
        <v>350</v>
      </c>
      <c r="E26">
        <v>2</v>
      </c>
      <c r="F26" s="17" t="s">
        <v>178</v>
      </c>
    </row>
    <row r="27" spans="1:6" x14ac:dyDescent="0.25">
      <c r="A27">
        <v>25</v>
      </c>
      <c r="B27" s="3">
        <v>25</v>
      </c>
      <c r="C27" s="3">
        <v>25</v>
      </c>
      <c r="D27" s="11">
        <v>50</v>
      </c>
      <c r="E27">
        <v>2</v>
      </c>
      <c r="F27" s="17" t="s">
        <v>178</v>
      </c>
    </row>
    <row r="28" spans="1:6" x14ac:dyDescent="0.25">
      <c r="A28">
        <v>26</v>
      </c>
      <c r="B28" s="3">
        <v>50</v>
      </c>
      <c r="C28" s="3">
        <v>30</v>
      </c>
      <c r="D28" s="11">
        <f t="shared" si="0"/>
        <v>80</v>
      </c>
      <c r="E28">
        <v>2</v>
      </c>
      <c r="F28" s="17" t="s">
        <v>178</v>
      </c>
    </row>
    <row r="29" spans="1:6" x14ac:dyDescent="0.25">
      <c r="A29">
        <v>27</v>
      </c>
      <c r="B29" s="3">
        <v>130</v>
      </c>
      <c r="C29" s="3">
        <v>70</v>
      </c>
      <c r="D29" s="11">
        <f t="shared" si="0"/>
        <v>200</v>
      </c>
      <c r="E29">
        <v>2</v>
      </c>
      <c r="F29" s="17" t="s">
        <v>178</v>
      </c>
    </row>
    <row r="30" spans="1:6" x14ac:dyDescent="0.25">
      <c r="A30">
        <v>28</v>
      </c>
      <c r="B30" s="3">
        <v>180</v>
      </c>
      <c r="C30" s="3">
        <v>50</v>
      </c>
      <c r="D30" s="11">
        <f t="shared" si="0"/>
        <v>230</v>
      </c>
      <c r="E30">
        <v>2</v>
      </c>
      <c r="F30" s="17" t="s">
        <v>178</v>
      </c>
    </row>
    <row r="31" spans="1:6" x14ac:dyDescent="0.25">
      <c r="A31">
        <v>29</v>
      </c>
      <c r="B31" s="3">
        <v>80</v>
      </c>
      <c r="C31" s="3">
        <v>140</v>
      </c>
      <c r="D31" s="11">
        <f t="shared" si="0"/>
        <v>220</v>
      </c>
      <c r="E31">
        <v>2</v>
      </c>
      <c r="F31" s="17" t="s">
        <v>178</v>
      </c>
    </row>
    <row r="32" spans="1:6" x14ac:dyDescent="0.25">
      <c r="A32">
        <v>30</v>
      </c>
      <c r="B32" s="3">
        <v>55</v>
      </c>
      <c r="C32" s="3">
        <v>15</v>
      </c>
      <c r="D32" s="11">
        <f t="shared" si="0"/>
        <v>70</v>
      </c>
      <c r="E32">
        <v>2</v>
      </c>
      <c r="F32" s="17" t="s">
        <v>178</v>
      </c>
    </row>
    <row r="33" spans="1:6" x14ac:dyDescent="0.25">
      <c r="A33">
        <v>31</v>
      </c>
      <c r="B33" s="3">
        <v>25</v>
      </c>
      <c r="C33" s="3">
        <v>15</v>
      </c>
      <c r="D33" s="11">
        <f t="shared" si="0"/>
        <v>40</v>
      </c>
      <c r="E33">
        <v>2</v>
      </c>
      <c r="F33" s="17" t="s">
        <v>178</v>
      </c>
    </row>
    <row r="34" spans="1:6" x14ac:dyDescent="0.25">
      <c r="A34">
        <v>32</v>
      </c>
      <c r="B34" s="3">
        <v>37</v>
      </c>
      <c r="C34" s="3">
        <v>25</v>
      </c>
      <c r="D34" s="11">
        <f t="shared" si="0"/>
        <v>62</v>
      </c>
      <c r="E34">
        <v>2</v>
      </c>
      <c r="F34" s="17" t="s">
        <v>178</v>
      </c>
    </row>
    <row r="35" spans="1:6" x14ac:dyDescent="0.25">
      <c r="A35">
        <v>33</v>
      </c>
      <c r="B35" s="3">
        <v>441</v>
      </c>
      <c r="C35" s="3">
        <v>70</v>
      </c>
      <c r="D35" s="11">
        <f t="shared" si="0"/>
        <v>511</v>
      </c>
      <c r="E35">
        <v>2</v>
      </c>
      <c r="F35" s="17" t="s">
        <v>178</v>
      </c>
    </row>
    <row r="36" spans="1:6" x14ac:dyDescent="0.25">
      <c r="A36">
        <v>34</v>
      </c>
      <c r="B36" s="3">
        <v>50</v>
      </c>
      <c r="C36" s="3">
        <v>26</v>
      </c>
      <c r="D36" s="11">
        <f t="shared" si="0"/>
        <v>76</v>
      </c>
      <c r="E36">
        <v>2</v>
      </c>
      <c r="F36" s="17" t="s">
        <v>178</v>
      </c>
    </row>
    <row r="37" spans="1:6" x14ac:dyDescent="0.25">
      <c r="A37">
        <v>35</v>
      </c>
      <c r="B37" s="3">
        <v>5</v>
      </c>
      <c r="C37" s="3">
        <v>2</v>
      </c>
      <c r="D37" s="11">
        <f t="shared" si="0"/>
        <v>7</v>
      </c>
      <c r="E37">
        <v>5</v>
      </c>
      <c r="F37" s="17">
        <v>55</v>
      </c>
    </row>
    <row r="38" spans="1:6" x14ac:dyDescent="0.25">
      <c r="A38">
        <v>36</v>
      </c>
      <c r="B38" s="3">
        <v>50</v>
      </c>
      <c r="C38" s="3">
        <v>10</v>
      </c>
      <c r="D38" s="11">
        <f t="shared" si="0"/>
        <v>60</v>
      </c>
      <c r="E38">
        <v>2</v>
      </c>
      <c r="F38" s="17" t="s">
        <v>178</v>
      </c>
    </row>
    <row r="39" spans="1:6" x14ac:dyDescent="0.25">
      <c r="A39">
        <v>37</v>
      </c>
      <c r="B39" s="3">
        <v>180</v>
      </c>
      <c r="C39" s="3">
        <v>350</v>
      </c>
      <c r="D39" s="11">
        <f t="shared" si="0"/>
        <v>530</v>
      </c>
      <c r="E39">
        <v>2</v>
      </c>
      <c r="F39" s="17" t="s">
        <v>178</v>
      </c>
    </row>
    <row r="40" spans="1:6" x14ac:dyDescent="0.25">
      <c r="A40">
        <v>38</v>
      </c>
      <c r="B40" s="3">
        <v>200</v>
      </c>
      <c r="C40" s="3">
        <v>150</v>
      </c>
      <c r="D40" s="11">
        <f t="shared" si="0"/>
        <v>350</v>
      </c>
      <c r="E40">
        <v>2</v>
      </c>
      <c r="F40" s="17" t="s">
        <v>178</v>
      </c>
    </row>
    <row r="41" spans="1:6" x14ac:dyDescent="0.25">
      <c r="A41">
        <v>39</v>
      </c>
      <c r="B41" s="3">
        <v>150</v>
      </c>
      <c r="C41" s="3">
        <v>230</v>
      </c>
      <c r="D41" s="11">
        <f t="shared" si="0"/>
        <v>380</v>
      </c>
      <c r="E41">
        <v>2</v>
      </c>
      <c r="F41" s="17" t="s">
        <v>178</v>
      </c>
    </row>
    <row r="42" spans="1:6" x14ac:dyDescent="0.25">
      <c r="A42">
        <v>40</v>
      </c>
      <c r="B42" s="3">
        <v>46</v>
      </c>
      <c r="C42" s="3">
        <v>24</v>
      </c>
      <c r="D42" s="11">
        <f t="shared" si="0"/>
        <v>70</v>
      </c>
      <c r="E42">
        <v>2</v>
      </c>
      <c r="F42" s="17" t="s">
        <v>178</v>
      </c>
    </row>
    <row r="43" spans="1:6" x14ac:dyDescent="0.25">
      <c r="A43">
        <v>41</v>
      </c>
      <c r="B43" s="3">
        <v>20</v>
      </c>
      <c r="C43" s="3">
        <v>10</v>
      </c>
      <c r="D43" s="11">
        <f t="shared" si="0"/>
        <v>30</v>
      </c>
      <c r="E43">
        <v>2</v>
      </c>
      <c r="F43" s="17" t="s">
        <v>178</v>
      </c>
    </row>
    <row r="44" spans="1:6" x14ac:dyDescent="0.25">
      <c r="A44">
        <v>42</v>
      </c>
      <c r="B44" s="3">
        <v>150</v>
      </c>
      <c r="C44" s="3">
        <v>200</v>
      </c>
      <c r="D44" s="11">
        <f t="shared" si="0"/>
        <v>350</v>
      </c>
      <c r="E44">
        <v>2</v>
      </c>
      <c r="F44" s="17" t="s">
        <v>178</v>
      </c>
    </row>
    <row r="45" spans="1:6" x14ac:dyDescent="0.25">
      <c r="A45">
        <v>43</v>
      </c>
      <c r="B45" s="3">
        <v>350</v>
      </c>
      <c r="C45" s="3">
        <v>83</v>
      </c>
      <c r="D45" s="11">
        <f t="shared" si="0"/>
        <v>433</v>
      </c>
      <c r="E45">
        <v>4</v>
      </c>
      <c r="F45" s="17">
        <v>22</v>
      </c>
    </row>
    <row r="46" spans="1:6" x14ac:dyDescent="0.25">
      <c r="A46">
        <v>44</v>
      </c>
      <c r="B46" s="3">
        <v>30</v>
      </c>
      <c r="C46" s="4">
        <v>0</v>
      </c>
      <c r="D46" s="11">
        <f t="shared" si="0"/>
        <v>30</v>
      </c>
      <c r="E46">
        <v>2</v>
      </c>
      <c r="F46" s="17" t="s">
        <v>178</v>
      </c>
    </row>
    <row r="47" spans="1:6" x14ac:dyDescent="0.25">
      <c r="A47">
        <v>45</v>
      </c>
      <c r="B47" s="3">
        <v>90</v>
      </c>
      <c r="C47" s="3">
        <v>40</v>
      </c>
      <c r="D47" s="11">
        <f t="shared" si="0"/>
        <v>130</v>
      </c>
      <c r="E47">
        <v>2</v>
      </c>
      <c r="F47" s="17" t="s">
        <v>178</v>
      </c>
    </row>
    <row r="48" spans="1:6" x14ac:dyDescent="0.25">
      <c r="A48">
        <v>46</v>
      </c>
      <c r="B48" s="3">
        <v>10</v>
      </c>
      <c r="C48" s="3">
        <v>5</v>
      </c>
      <c r="D48" s="11">
        <f t="shared" si="0"/>
        <v>15</v>
      </c>
      <c r="E48">
        <v>2</v>
      </c>
      <c r="F48" s="17" t="s">
        <v>178</v>
      </c>
    </row>
    <row r="49" spans="1:6" x14ac:dyDescent="0.25">
      <c r="A49">
        <v>47</v>
      </c>
      <c r="B49" s="3">
        <v>44</v>
      </c>
      <c r="C49" s="3">
        <v>7</v>
      </c>
      <c r="D49" s="11">
        <f t="shared" si="0"/>
        <v>51</v>
      </c>
      <c r="E49">
        <v>2</v>
      </c>
      <c r="F49" s="17" t="s">
        <v>178</v>
      </c>
    </row>
    <row r="50" spans="1:6" x14ac:dyDescent="0.25">
      <c r="A50">
        <v>48</v>
      </c>
      <c r="B50" s="3">
        <v>27</v>
      </c>
      <c r="C50" s="3">
        <v>15</v>
      </c>
      <c r="D50" s="11">
        <f t="shared" si="0"/>
        <v>42</v>
      </c>
      <c r="E50">
        <v>2</v>
      </c>
      <c r="F50" s="17" t="s">
        <v>178</v>
      </c>
    </row>
    <row r="51" spans="1:6" x14ac:dyDescent="0.25">
      <c r="A51">
        <v>49</v>
      </c>
      <c r="B51" s="3">
        <v>75</v>
      </c>
      <c r="C51" s="3">
        <v>120</v>
      </c>
      <c r="D51" s="11">
        <f t="shared" si="0"/>
        <v>195</v>
      </c>
      <c r="E51">
        <v>2</v>
      </c>
      <c r="F51" s="17" t="s">
        <v>178</v>
      </c>
    </row>
    <row r="52" spans="1:6" x14ac:dyDescent="0.25">
      <c r="A52">
        <v>50</v>
      </c>
      <c r="B52" s="3">
        <v>75</v>
      </c>
      <c r="C52" s="3">
        <v>120</v>
      </c>
      <c r="D52" s="11">
        <f t="shared" si="0"/>
        <v>195</v>
      </c>
      <c r="E52">
        <v>2</v>
      </c>
      <c r="F52" s="17" t="s">
        <v>178</v>
      </c>
    </row>
    <row r="53" spans="1:6" x14ac:dyDescent="0.25">
      <c r="A53">
        <v>51</v>
      </c>
      <c r="B53" s="3">
        <v>50</v>
      </c>
      <c r="C53" s="3">
        <v>30</v>
      </c>
      <c r="D53" s="11">
        <f t="shared" si="0"/>
        <v>80</v>
      </c>
      <c r="E53">
        <v>2</v>
      </c>
      <c r="F53" s="17" t="s">
        <v>178</v>
      </c>
    </row>
    <row r="54" spans="1:6" x14ac:dyDescent="0.25">
      <c r="A54">
        <v>52</v>
      </c>
      <c r="B54" s="3">
        <v>170</v>
      </c>
      <c r="C54" s="3">
        <v>250</v>
      </c>
      <c r="D54" s="11">
        <f t="shared" si="0"/>
        <v>420</v>
      </c>
      <c r="E54">
        <v>2</v>
      </c>
      <c r="F54" s="17" t="s">
        <v>178</v>
      </c>
    </row>
    <row r="55" spans="1:6" x14ac:dyDescent="0.25">
      <c r="A55">
        <v>53</v>
      </c>
      <c r="B55" s="3">
        <v>75</v>
      </c>
      <c r="C55" s="3">
        <v>120</v>
      </c>
      <c r="D55" s="11">
        <f t="shared" si="0"/>
        <v>195</v>
      </c>
      <c r="E55">
        <v>2</v>
      </c>
      <c r="F55" s="17" t="s">
        <v>178</v>
      </c>
    </row>
    <row r="56" spans="1:6" x14ac:dyDescent="0.25">
      <c r="A56">
        <v>54</v>
      </c>
      <c r="B56" s="3">
        <v>276</v>
      </c>
      <c r="C56" s="3">
        <v>57</v>
      </c>
      <c r="D56" s="11">
        <f t="shared" si="0"/>
        <v>333</v>
      </c>
      <c r="E56">
        <v>2</v>
      </c>
      <c r="F56" s="17" t="s">
        <v>178</v>
      </c>
    </row>
    <row r="57" spans="1:6" x14ac:dyDescent="0.25">
      <c r="A57">
        <v>55</v>
      </c>
      <c r="B57" s="3">
        <v>8</v>
      </c>
      <c r="C57" s="3">
        <v>5</v>
      </c>
      <c r="D57" s="11">
        <f t="shared" si="0"/>
        <v>13</v>
      </c>
      <c r="E57">
        <v>2</v>
      </c>
      <c r="F57" s="17" t="s">
        <v>178</v>
      </c>
    </row>
    <row r="58" spans="1:6" x14ac:dyDescent="0.25">
      <c r="A58">
        <v>56</v>
      </c>
      <c r="B58" s="3">
        <v>5</v>
      </c>
      <c r="C58" s="3">
        <v>4</v>
      </c>
      <c r="D58" s="11">
        <f t="shared" si="0"/>
        <v>9</v>
      </c>
      <c r="E58">
        <v>2</v>
      </c>
      <c r="F58" s="17" t="s">
        <v>178</v>
      </c>
    </row>
    <row r="59" spans="1:6" x14ac:dyDescent="0.25">
      <c r="A59">
        <v>57</v>
      </c>
      <c r="B59" s="3">
        <v>50</v>
      </c>
      <c r="C59" s="3">
        <v>45</v>
      </c>
      <c r="D59" s="11">
        <f t="shared" si="0"/>
        <v>95</v>
      </c>
      <c r="E59">
        <v>2</v>
      </c>
      <c r="F59" s="17" t="s">
        <v>178</v>
      </c>
    </row>
    <row r="60" spans="1:6" x14ac:dyDescent="0.25">
      <c r="A60">
        <v>58</v>
      </c>
      <c r="B60" s="3">
        <v>190</v>
      </c>
      <c r="C60" s="3">
        <v>350</v>
      </c>
      <c r="D60" s="11">
        <f t="shared" si="0"/>
        <v>540</v>
      </c>
      <c r="E60">
        <v>2</v>
      </c>
      <c r="F60" s="17" t="s">
        <v>178</v>
      </c>
    </row>
    <row r="61" spans="1:6" x14ac:dyDescent="0.25">
      <c r="A61">
        <v>59</v>
      </c>
      <c r="B61" s="3">
        <v>33</v>
      </c>
      <c r="C61" s="3">
        <v>10</v>
      </c>
      <c r="D61" s="11">
        <f t="shared" si="0"/>
        <v>43</v>
      </c>
      <c r="E61">
        <v>5</v>
      </c>
      <c r="F61" s="17" t="s">
        <v>178</v>
      </c>
    </row>
    <row r="62" spans="1:6" x14ac:dyDescent="0.25">
      <c r="A62">
        <v>60</v>
      </c>
      <c r="B62" s="3">
        <v>25</v>
      </c>
      <c r="C62" s="3">
        <v>12</v>
      </c>
      <c r="D62" s="11">
        <f t="shared" si="0"/>
        <v>37</v>
      </c>
      <c r="E62">
        <v>2</v>
      </c>
      <c r="F62" s="17" t="s">
        <v>178</v>
      </c>
    </row>
    <row r="63" spans="1:6" x14ac:dyDescent="0.25">
      <c r="A63">
        <v>61</v>
      </c>
      <c r="B63" s="3">
        <v>11</v>
      </c>
      <c r="C63" s="3">
        <v>15</v>
      </c>
      <c r="D63" s="11">
        <f t="shared" si="0"/>
        <v>26</v>
      </c>
      <c r="E63">
        <v>2</v>
      </c>
      <c r="F63" s="17" t="s">
        <v>178</v>
      </c>
    </row>
    <row r="64" spans="1:6" x14ac:dyDescent="0.25">
      <c r="A64">
        <v>62</v>
      </c>
      <c r="B64" s="3">
        <v>15</v>
      </c>
      <c r="C64" s="3">
        <v>2</v>
      </c>
      <c r="D64" s="11">
        <f t="shared" si="0"/>
        <v>17</v>
      </c>
      <c r="E64">
        <v>2</v>
      </c>
      <c r="F64" s="17" t="s">
        <v>178</v>
      </c>
    </row>
    <row r="65" spans="1:6" x14ac:dyDescent="0.25">
      <c r="A65">
        <v>63</v>
      </c>
      <c r="B65" s="3">
        <v>7</v>
      </c>
      <c r="C65" s="3">
        <v>3</v>
      </c>
      <c r="D65" s="11">
        <f t="shared" si="0"/>
        <v>10</v>
      </c>
      <c r="E65">
        <v>2</v>
      </c>
      <c r="F65" s="17" t="s">
        <v>178</v>
      </c>
    </row>
    <row r="66" spans="1:6" x14ac:dyDescent="0.25">
      <c r="A66">
        <v>64</v>
      </c>
      <c r="B66" s="3">
        <v>40</v>
      </c>
      <c r="C66" s="3">
        <v>30</v>
      </c>
      <c r="D66" s="11">
        <f t="shared" si="0"/>
        <v>70</v>
      </c>
      <c r="E66">
        <v>2</v>
      </c>
      <c r="F66" s="17" t="s">
        <v>178</v>
      </c>
    </row>
    <row r="67" spans="1:6" x14ac:dyDescent="0.25">
      <c r="A67">
        <v>65</v>
      </c>
      <c r="B67" s="3">
        <v>160</v>
      </c>
      <c r="C67" s="3">
        <v>120</v>
      </c>
      <c r="D67" s="11">
        <f t="shared" si="0"/>
        <v>280</v>
      </c>
      <c r="E67">
        <v>2</v>
      </c>
      <c r="F67" s="17" t="s">
        <v>178</v>
      </c>
    </row>
    <row r="68" spans="1:6" x14ac:dyDescent="0.25">
      <c r="A68">
        <v>66</v>
      </c>
      <c r="B68" s="3">
        <v>8</v>
      </c>
      <c r="C68" s="3">
        <v>6</v>
      </c>
      <c r="D68" s="11">
        <f t="shared" ref="D68:D122" si="1">B68+C68</f>
        <v>14</v>
      </c>
      <c r="E68">
        <v>2</v>
      </c>
      <c r="F68" s="17" t="s">
        <v>178</v>
      </c>
    </row>
    <row r="69" spans="1:6" x14ac:dyDescent="0.25">
      <c r="A69">
        <v>67</v>
      </c>
      <c r="B69" s="3">
        <v>30</v>
      </c>
      <c r="C69" s="3">
        <v>10</v>
      </c>
      <c r="D69" s="11">
        <f t="shared" si="1"/>
        <v>40</v>
      </c>
      <c r="E69">
        <v>2</v>
      </c>
      <c r="F69" s="17" t="s">
        <v>178</v>
      </c>
    </row>
    <row r="70" spans="1:6" x14ac:dyDescent="0.25">
      <c r="A70">
        <v>68</v>
      </c>
      <c r="B70" s="3">
        <v>150</v>
      </c>
      <c r="C70" s="3">
        <v>100</v>
      </c>
      <c r="D70" s="11">
        <v>250</v>
      </c>
      <c r="E70">
        <v>2</v>
      </c>
      <c r="F70" s="17" t="s">
        <v>178</v>
      </c>
    </row>
    <row r="71" spans="1:6" x14ac:dyDescent="0.25">
      <c r="A71">
        <v>69</v>
      </c>
      <c r="B71" s="3">
        <v>20</v>
      </c>
      <c r="C71" s="3">
        <v>10</v>
      </c>
      <c r="D71" s="11">
        <f t="shared" si="1"/>
        <v>30</v>
      </c>
      <c r="E71">
        <v>2</v>
      </c>
      <c r="F71" s="17" t="s">
        <v>178</v>
      </c>
    </row>
    <row r="72" spans="1:6" x14ac:dyDescent="0.25">
      <c r="A72">
        <v>70</v>
      </c>
      <c r="B72" s="4" t="s">
        <v>5</v>
      </c>
      <c r="C72" s="4" t="s">
        <v>5</v>
      </c>
      <c r="D72" s="11" t="s">
        <v>5</v>
      </c>
      <c r="E72">
        <v>2</v>
      </c>
      <c r="F72" s="17" t="s">
        <v>178</v>
      </c>
    </row>
    <row r="73" spans="1:6" x14ac:dyDescent="0.25">
      <c r="A73">
        <v>71</v>
      </c>
      <c r="B73" s="3">
        <v>28</v>
      </c>
      <c r="C73" s="3">
        <v>15</v>
      </c>
      <c r="D73" s="11">
        <f t="shared" si="1"/>
        <v>43</v>
      </c>
      <c r="E73">
        <v>2</v>
      </c>
      <c r="F73" s="17" t="s">
        <v>178</v>
      </c>
    </row>
    <row r="74" spans="1:6" x14ac:dyDescent="0.25">
      <c r="A74">
        <v>72</v>
      </c>
      <c r="B74" s="3">
        <v>75</v>
      </c>
      <c r="C74" s="3">
        <v>120</v>
      </c>
      <c r="D74" s="11">
        <f t="shared" si="1"/>
        <v>195</v>
      </c>
      <c r="E74">
        <v>2</v>
      </c>
      <c r="F74" s="17" t="s">
        <v>178</v>
      </c>
    </row>
    <row r="75" spans="1:6" x14ac:dyDescent="0.25">
      <c r="A75">
        <v>73</v>
      </c>
      <c r="B75" s="3">
        <v>145</v>
      </c>
      <c r="C75" s="3">
        <v>235</v>
      </c>
      <c r="D75" s="11">
        <f t="shared" si="1"/>
        <v>380</v>
      </c>
      <c r="E75">
        <v>2</v>
      </c>
      <c r="F75" s="17" t="s">
        <v>178</v>
      </c>
    </row>
    <row r="76" spans="1:6" x14ac:dyDescent="0.25">
      <c r="A76">
        <v>74</v>
      </c>
      <c r="B76" s="3">
        <v>600</v>
      </c>
      <c r="C76" s="3">
        <v>200</v>
      </c>
      <c r="D76" s="11">
        <f t="shared" si="1"/>
        <v>800</v>
      </c>
      <c r="E76">
        <v>2</v>
      </c>
      <c r="F76" s="17" t="s">
        <v>178</v>
      </c>
    </row>
    <row r="77" spans="1:6" x14ac:dyDescent="0.25">
      <c r="A77">
        <v>75</v>
      </c>
      <c r="B77" s="3">
        <v>100</v>
      </c>
      <c r="C77" s="3">
        <v>45</v>
      </c>
      <c r="D77" s="11">
        <f t="shared" si="1"/>
        <v>145</v>
      </c>
      <c r="E77">
        <v>4</v>
      </c>
      <c r="F77" s="17">
        <v>7</v>
      </c>
    </row>
    <row r="78" spans="1:6" x14ac:dyDescent="0.25">
      <c r="A78">
        <v>76</v>
      </c>
      <c r="B78" s="3">
        <v>120</v>
      </c>
      <c r="C78" s="3">
        <v>120</v>
      </c>
      <c r="D78" s="11">
        <f t="shared" si="1"/>
        <v>240</v>
      </c>
      <c r="E78">
        <v>2</v>
      </c>
      <c r="F78" s="17" t="s">
        <v>178</v>
      </c>
    </row>
    <row r="79" spans="1:6" x14ac:dyDescent="0.25">
      <c r="A79">
        <v>77</v>
      </c>
      <c r="B79" s="3">
        <v>50</v>
      </c>
      <c r="C79" s="3">
        <v>67</v>
      </c>
      <c r="D79" s="11">
        <f t="shared" si="1"/>
        <v>117</v>
      </c>
      <c r="E79">
        <v>2</v>
      </c>
      <c r="F79" s="17" t="s">
        <v>178</v>
      </c>
    </row>
    <row r="80" spans="1:6" x14ac:dyDescent="0.25">
      <c r="A80">
        <v>78</v>
      </c>
      <c r="B80" s="3">
        <v>45</v>
      </c>
      <c r="C80" s="3">
        <v>22</v>
      </c>
      <c r="D80" s="11">
        <f t="shared" si="1"/>
        <v>67</v>
      </c>
      <c r="E80">
        <v>2</v>
      </c>
      <c r="F80" s="17" t="s">
        <v>178</v>
      </c>
    </row>
    <row r="81" spans="1:6" x14ac:dyDescent="0.25">
      <c r="A81">
        <v>79</v>
      </c>
      <c r="B81" s="3">
        <v>15</v>
      </c>
      <c r="C81" s="3">
        <v>14</v>
      </c>
      <c r="D81" s="11">
        <f t="shared" si="1"/>
        <v>29</v>
      </c>
      <c r="E81">
        <v>2</v>
      </c>
      <c r="F81" s="17" t="s">
        <v>178</v>
      </c>
    </row>
    <row r="82" spans="1:6" x14ac:dyDescent="0.25">
      <c r="A82">
        <v>80</v>
      </c>
      <c r="B82" s="3">
        <v>3</v>
      </c>
      <c r="C82" s="3">
        <v>100</v>
      </c>
      <c r="D82" s="11">
        <f t="shared" si="1"/>
        <v>103</v>
      </c>
      <c r="E82">
        <v>2</v>
      </c>
      <c r="F82" s="17" t="s">
        <v>178</v>
      </c>
    </row>
    <row r="83" spans="1:6" x14ac:dyDescent="0.25">
      <c r="A83">
        <v>81</v>
      </c>
      <c r="B83" s="3">
        <v>300</v>
      </c>
      <c r="C83" s="3">
        <v>170</v>
      </c>
      <c r="D83" s="11">
        <f t="shared" si="1"/>
        <v>470</v>
      </c>
      <c r="E83">
        <v>2</v>
      </c>
      <c r="F83" s="17" t="s">
        <v>178</v>
      </c>
    </row>
    <row r="84" spans="1:6" x14ac:dyDescent="0.25">
      <c r="A84">
        <v>82</v>
      </c>
      <c r="B84" s="3">
        <v>250</v>
      </c>
      <c r="C84" s="3">
        <v>100</v>
      </c>
      <c r="D84" s="11">
        <f t="shared" si="1"/>
        <v>350</v>
      </c>
      <c r="E84">
        <v>2</v>
      </c>
      <c r="F84" s="17" t="s">
        <v>178</v>
      </c>
    </row>
    <row r="85" spans="1:6" x14ac:dyDescent="0.25">
      <c r="A85">
        <v>83</v>
      </c>
      <c r="B85" s="3">
        <v>13</v>
      </c>
      <c r="C85" s="3">
        <v>5</v>
      </c>
      <c r="D85" s="11">
        <f t="shared" si="1"/>
        <v>18</v>
      </c>
      <c r="E85">
        <v>2</v>
      </c>
      <c r="F85" s="17" t="s">
        <v>178</v>
      </c>
    </row>
    <row r="86" spans="1:6" x14ac:dyDescent="0.25">
      <c r="A86">
        <v>84</v>
      </c>
      <c r="B86" s="3">
        <v>40</v>
      </c>
      <c r="C86" s="3">
        <v>50</v>
      </c>
      <c r="D86" s="11">
        <f t="shared" si="1"/>
        <v>90</v>
      </c>
      <c r="E86">
        <v>2</v>
      </c>
      <c r="F86" s="17" t="s">
        <v>178</v>
      </c>
    </row>
    <row r="87" spans="1:6" x14ac:dyDescent="0.25">
      <c r="A87">
        <v>85</v>
      </c>
      <c r="B87" s="3">
        <v>45</v>
      </c>
      <c r="C87" s="3">
        <v>120</v>
      </c>
      <c r="D87" s="11">
        <f t="shared" si="1"/>
        <v>165</v>
      </c>
      <c r="E87">
        <v>2</v>
      </c>
      <c r="F87" s="17" t="s">
        <v>178</v>
      </c>
    </row>
    <row r="88" spans="1:6" x14ac:dyDescent="0.25">
      <c r="A88">
        <v>86</v>
      </c>
      <c r="B88" s="3">
        <v>60</v>
      </c>
      <c r="C88" s="3">
        <v>150</v>
      </c>
      <c r="D88" s="11">
        <f t="shared" si="1"/>
        <v>210</v>
      </c>
      <c r="E88">
        <v>2</v>
      </c>
      <c r="F88" s="17" t="s">
        <v>178</v>
      </c>
    </row>
    <row r="89" spans="1:6" x14ac:dyDescent="0.25">
      <c r="A89">
        <v>87</v>
      </c>
      <c r="B89" s="3">
        <v>200</v>
      </c>
      <c r="C89" s="3">
        <v>500</v>
      </c>
      <c r="D89" s="11">
        <f t="shared" si="1"/>
        <v>700</v>
      </c>
      <c r="E89">
        <v>2</v>
      </c>
      <c r="F89" s="17" t="s">
        <v>178</v>
      </c>
    </row>
    <row r="90" spans="1:6" x14ac:dyDescent="0.25">
      <c r="A90">
        <v>88</v>
      </c>
      <c r="B90" s="3">
        <v>40</v>
      </c>
      <c r="C90" s="3">
        <v>100</v>
      </c>
      <c r="D90" s="11">
        <f t="shared" si="1"/>
        <v>140</v>
      </c>
      <c r="E90">
        <v>2</v>
      </c>
      <c r="F90" s="17" t="s">
        <v>178</v>
      </c>
    </row>
    <row r="91" spans="1:6" x14ac:dyDescent="0.25">
      <c r="A91">
        <v>89</v>
      </c>
      <c r="B91" s="3">
        <v>60</v>
      </c>
      <c r="C91" s="3">
        <v>200</v>
      </c>
      <c r="D91" s="11">
        <f t="shared" si="1"/>
        <v>260</v>
      </c>
      <c r="E91">
        <v>2</v>
      </c>
      <c r="F91" s="17" t="s">
        <v>178</v>
      </c>
    </row>
    <row r="92" spans="1:6" x14ac:dyDescent="0.25">
      <c r="A92">
        <v>90</v>
      </c>
      <c r="B92" s="3">
        <v>15</v>
      </c>
      <c r="C92" s="3">
        <v>5</v>
      </c>
      <c r="D92" s="11">
        <f t="shared" si="1"/>
        <v>20</v>
      </c>
      <c r="E92">
        <v>2</v>
      </c>
      <c r="F92" s="17" t="s">
        <v>178</v>
      </c>
    </row>
    <row r="93" spans="1:6" x14ac:dyDescent="0.25">
      <c r="A93">
        <v>91</v>
      </c>
      <c r="B93" s="3">
        <v>7</v>
      </c>
      <c r="C93" s="3">
        <v>5</v>
      </c>
      <c r="D93" s="11">
        <f t="shared" si="1"/>
        <v>12</v>
      </c>
      <c r="E93">
        <v>2</v>
      </c>
      <c r="F93" s="17" t="s">
        <v>178</v>
      </c>
    </row>
    <row r="94" spans="1:6" x14ac:dyDescent="0.25">
      <c r="A94">
        <v>92</v>
      </c>
      <c r="B94" s="3">
        <v>4</v>
      </c>
      <c r="C94" s="3">
        <v>5</v>
      </c>
      <c r="D94" s="11">
        <f t="shared" si="1"/>
        <v>9</v>
      </c>
      <c r="E94">
        <v>2</v>
      </c>
      <c r="F94" s="17" t="s">
        <v>178</v>
      </c>
    </row>
    <row r="95" spans="1:6" x14ac:dyDescent="0.25">
      <c r="A95">
        <v>93</v>
      </c>
      <c r="B95" s="3">
        <v>10</v>
      </c>
      <c r="C95" s="3">
        <v>10</v>
      </c>
      <c r="D95" s="11">
        <f t="shared" si="1"/>
        <v>20</v>
      </c>
      <c r="E95">
        <v>2</v>
      </c>
      <c r="F95" s="17" t="s">
        <v>178</v>
      </c>
    </row>
    <row r="96" spans="1:6" x14ac:dyDescent="0.25">
      <c r="A96">
        <v>94</v>
      </c>
      <c r="B96" s="3">
        <v>10</v>
      </c>
      <c r="C96" s="3">
        <v>15</v>
      </c>
      <c r="D96" s="11">
        <f t="shared" si="1"/>
        <v>25</v>
      </c>
      <c r="E96">
        <v>2</v>
      </c>
      <c r="F96" s="17" t="s">
        <v>178</v>
      </c>
    </row>
    <row r="97" spans="1:6" x14ac:dyDescent="0.25">
      <c r="A97">
        <v>95</v>
      </c>
      <c r="B97" s="3">
        <v>700</v>
      </c>
      <c r="C97" s="3">
        <v>1000</v>
      </c>
      <c r="D97" s="11">
        <f t="shared" si="1"/>
        <v>1700</v>
      </c>
      <c r="E97">
        <v>2</v>
      </c>
      <c r="F97" s="17" t="s">
        <v>178</v>
      </c>
    </row>
    <row r="98" spans="1:6" x14ac:dyDescent="0.25">
      <c r="A98">
        <v>96</v>
      </c>
      <c r="B98" s="3">
        <v>120</v>
      </c>
      <c r="C98" s="3">
        <v>50</v>
      </c>
      <c r="D98" s="11">
        <f t="shared" si="1"/>
        <v>170</v>
      </c>
      <c r="E98">
        <v>2</v>
      </c>
      <c r="F98" s="17" t="s">
        <v>178</v>
      </c>
    </row>
    <row r="99" spans="1:6" x14ac:dyDescent="0.25">
      <c r="A99">
        <v>97</v>
      </c>
      <c r="B99" s="3">
        <v>25</v>
      </c>
      <c r="C99" s="3">
        <v>10</v>
      </c>
      <c r="D99" s="11">
        <f t="shared" si="1"/>
        <v>35</v>
      </c>
      <c r="E99">
        <v>2</v>
      </c>
      <c r="F99" s="17" t="s">
        <v>178</v>
      </c>
    </row>
    <row r="100" spans="1:6" x14ac:dyDescent="0.25">
      <c r="A100">
        <v>98</v>
      </c>
      <c r="B100" s="3">
        <v>50</v>
      </c>
      <c r="C100" s="3">
        <v>48</v>
      </c>
      <c r="D100" s="11">
        <f t="shared" si="1"/>
        <v>98</v>
      </c>
      <c r="E100">
        <v>2</v>
      </c>
      <c r="F100" s="17" t="s">
        <v>178</v>
      </c>
    </row>
    <row r="101" spans="1:6" x14ac:dyDescent="0.25">
      <c r="A101">
        <v>99</v>
      </c>
      <c r="B101" s="3">
        <v>19</v>
      </c>
      <c r="C101" s="3">
        <v>13</v>
      </c>
      <c r="D101" s="11">
        <f t="shared" si="1"/>
        <v>32</v>
      </c>
      <c r="E101">
        <v>2</v>
      </c>
      <c r="F101" s="17" t="s">
        <v>178</v>
      </c>
    </row>
    <row r="102" spans="1:6" x14ac:dyDescent="0.25">
      <c r="A102">
        <v>100</v>
      </c>
      <c r="B102" s="3">
        <v>53</v>
      </c>
      <c r="C102" s="3">
        <v>35</v>
      </c>
      <c r="D102" s="11">
        <f t="shared" si="1"/>
        <v>88</v>
      </c>
      <c r="E102">
        <v>2</v>
      </c>
      <c r="F102" s="17" t="s">
        <v>178</v>
      </c>
    </row>
    <row r="103" spans="1:6" x14ac:dyDescent="0.25">
      <c r="A103">
        <v>101</v>
      </c>
      <c r="B103" s="3">
        <v>30</v>
      </c>
      <c r="C103" s="3">
        <v>7</v>
      </c>
      <c r="D103" s="11">
        <f t="shared" si="1"/>
        <v>37</v>
      </c>
      <c r="E103">
        <v>2</v>
      </c>
      <c r="F103" s="17" t="s">
        <v>178</v>
      </c>
    </row>
    <row r="104" spans="1:6" x14ac:dyDescent="0.25">
      <c r="A104">
        <v>102</v>
      </c>
      <c r="B104" s="3">
        <v>12</v>
      </c>
      <c r="C104" s="3">
        <v>10</v>
      </c>
      <c r="D104" s="11">
        <f t="shared" si="1"/>
        <v>22</v>
      </c>
      <c r="E104">
        <v>2</v>
      </c>
      <c r="F104" s="17" t="s">
        <v>178</v>
      </c>
    </row>
    <row r="105" spans="1:6" x14ac:dyDescent="0.25">
      <c r="A105">
        <v>103</v>
      </c>
      <c r="B105" s="3">
        <v>50</v>
      </c>
      <c r="C105" s="3">
        <v>20</v>
      </c>
      <c r="D105" s="11">
        <f t="shared" si="1"/>
        <v>70</v>
      </c>
      <c r="E105">
        <v>2</v>
      </c>
      <c r="F105" s="17" t="s">
        <v>178</v>
      </c>
    </row>
    <row r="106" spans="1:6" x14ac:dyDescent="0.25">
      <c r="A106">
        <v>104</v>
      </c>
      <c r="B106" s="3">
        <v>150</v>
      </c>
      <c r="C106" s="3">
        <v>300</v>
      </c>
      <c r="D106" s="11">
        <f t="shared" si="1"/>
        <v>450</v>
      </c>
      <c r="E106">
        <v>2</v>
      </c>
      <c r="F106" s="17" t="s">
        <v>178</v>
      </c>
    </row>
    <row r="107" spans="1:6" x14ac:dyDescent="0.25">
      <c r="A107">
        <v>105</v>
      </c>
      <c r="B107" s="3">
        <v>150</v>
      </c>
      <c r="C107" s="3">
        <v>300</v>
      </c>
      <c r="D107" s="11">
        <f t="shared" si="1"/>
        <v>450</v>
      </c>
      <c r="E107">
        <v>2</v>
      </c>
      <c r="F107" s="17" t="s">
        <v>178</v>
      </c>
    </row>
    <row r="108" spans="1:6" x14ac:dyDescent="0.25">
      <c r="A108">
        <v>106</v>
      </c>
      <c r="B108" s="3">
        <v>250</v>
      </c>
      <c r="C108" s="3">
        <v>400</v>
      </c>
      <c r="D108" s="11">
        <f t="shared" si="1"/>
        <v>650</v>
      </c>
      <c r="E108">
        <v>2</v>
      </c>
      <c r="F108" s="17" t="s">
        <v>178</v>
      </c>
    </row>
    <row r="109" spans="1:6" x14ac:dyDescent="0.25">
      <c r="A109">
        <v>107</v>
      </c>
      <c r="B109" s="3">
        <v>250</v>
      </c>
      <c r="C109" s="3">
        <v>400</v>
      </c>
      <c r="D109" s="11">
        <f t="shared" si="1"/>
        <v>650</v>
      </c>
      <c r="E109">
        <v>2</v>
      </c>
      <c r="F109" s="17" t="s">
        <v>178</v>
      </c>
    </row>
    <row r="110" spans="1:6" x14ac:dyDescent="0.25">
      <c r="A110">
        <v>108</v>
      </c>
      <c r="B110" s="3">
        <v>150</v>
      </c>
      <c r="C110" s="3">
        <v>300</v>
      </c>
      <c r="D110" s="11">
        <f t="shared" si="1"/>
        <v>450</v>
      </c>
      <c r="E110">
        <v>2</v>
      </c>
      <c r="F110" s="17" t="s">
        <v>178</v>
      </c>
    </row>
    <row r="111" spans="1:6" x14ac:dyDescent="0.25">
      <c r="A111">
        <v>109</v>
      </c>
      <c r="B111" s="3">
        <v>350</v>
      </c>
      <c r="C111" s="3">
        <v>400</v>
      </c>
      <c r="D111" s="11">
        <f t="shared" si="1"/>
        <v>750</v>
      </c>
      <c r="E111">
        <v>2</v>
      </c>
      <c r="F111" s="17" t="s">
        <v>178</v>
      </c>
    </row>
    <row r="112" spans="1:6" x14ac:dyDescent="0.25">
      <c r="A112">
        <v>110</v>
      </c>
      <c r="B112" s="3">
        <v>150</v>
      </c>
      <c r="C112" s="3">
        <v>300</v>
      </c>
      <c r="D112" s="11">
        <f t="shared" si="1"/>
        <v>450</v>
      </c>
      <c r="E112">
        <v>2</v>
      </c>
      <c r="F112" s="17" t="s">
        <v>178</v>
      </c>
    </row>
    <row r="113" spans="1:6" x14ac:dyDescent="0.25">
      <c r="A113">
        <v>111</v>
      </c>
      <c r="B113" s="3">
        <v>250</v>
      </c>
      <c r="C113" s="3">
        <v>400</v>
      </c>
      <c r="D113" s="11">
        <f t="shared" si="1"/>
        <v>650</v>
      </c>
      <c r="E113">
        <v>2</v>
      </c>
      <c r="F113" s="17" t="s">
        <v>178</v>
      </c>
    </row>
    <row r="114" spans="1:6" x14ac:dyDescent="0.25">
      <c r="A114">
        <v>112</v>
      </c>
      <c r="B114" s="3">
        <v>10</v>
      </c>
      <c r="C114" s="3">
        <v>8</v>
      </c>
      <c r="D114" s="11">
        <f t="shared" si="1"/>
        <v>18</v>
      </c>
      <c r="E114">
        <v>2</v>
      </c>
      <c r="F114" s="17" t="s">
        <v>178</v>
      </c>
    </row>
    <row r="115" spans="1:6" x14ac:dyDescent="0.25">
      <c r="A115">
        <v>113</v>
      </c>
      <c r="B115" s="3">
        <v>200</v>
      </c>
      <c r="C115" s="3">
        <v>300</v>
      </c>
      <c r="D115" s="11">
        <f t="shared" si="1"/>
        <v>500</v>
      </c>
      <c r="E115">
        <v>2</v>
      </c>
      <c r="F115" s="17" t="s">
        <v>178</v>
      </c>
    </row>
    <row r="116" spans="1:6" x14ac:dyDescent="0.25">
      <c r="A116">
        <v>114</v>
      </c>
      <c r="B116" s="3">
        <v>100</v>
      </c>
      <c r="C116" s="3">
        <v>25</v>
      </c>
      <c r="D116" s="11">
        <f t="shared" si="1"/>
        <v>125</v>
      </c>
      <c r="E116">
        <v>2</v>
      </c>
      <c r="F116" s="17" t="s">
        <v>178</v>
      </c>
    </row>
    <row r="117" spans="1:6" x14ac:dyDescent="0.25">
      <c r="A117">
        <v>115</v>
      </c>
      <c r="B117" s="3">
        <v>100</v>
      </c>
      <c r="C117" s="3">
        <v>80</v>
      </c>
      <c r="D117" s="11">
        <f t="shared" si="1"/>
        <v>180</v>
      </c>
      <c r="E117">
        <v>2</v>
      </c>
      <c r="F117" s="17" t="s">
        <v>178</v>
      </c>
    </row>
    <row r="118" spans="1:6" x14ac:dyDescent="0.25">
      <c r="A118">
        <v>116</v>
      </c>
      <c r="B118" s="3">
        <v>50</v>
      </c>
      <c r="C118" s="3">
        <v>15</v>
      </c>
      <c r="D118" s="11">
        <f t="shared" si="1"/>
        <v>65</v>
      </c>
      <c r="E118">
        <v>2</v>
      </c>
      <c r="F118" s="17" t="s">
        <v>178</v>
      </c>
    </row>
    <row r="119" spans="1:6" x14ac:dyDescent="0.25">
      <c r="A119">
        <v>117</v>
      </c>
      <c r="B119" s="3">
        <v>20</v>
      </c>
      <c r="C119" s="3">
        <v>30</v>
      </c>
      <c r="D119" s="11">
        <f t="shared" si="1"/>
        <v>50</v>
      </c>
      <c r="E119">
        <v>2</v>
      </c>
      <c r="F119" s="17" t="s">
        <v>178</v>
      </c>
    </row>
    <row r="120" spans="1:6" x14ac:dyDescent="0.25">
      <c r="A120">
        <v>118</v>
      </c>
      <c r="B120" s="3">
        <v>7</v>
      </c>
      <c r="C120" s="3">
        <v>4</v>
      </c>
      <c r="D120" s="11">
        <f t="shared" si="1"/>
        <v>11</v>
      </c>
      <c r="E120">
        <v>2</v>
      </c>
      <c r="F120" s="17" t="s">
        <v>178</v>
      </c>
    </row>
    <row r="121" spans="1:6" x14ac:dyDescent="0.25">
      <c r="A121">
        <v>119</v>
      </c>
      <c r="B121" s="3">
        <v>62</v>
      </c>
      <c r="C121" s="3">
        <v>5</v>
      </c>
      <c r="D121" s="11">
        <f t="shared" si="1"/>
        <v>67</v>
      </c>
      <c r="E121">
        <v>2</v>
      </c>
      <c r="F121" s="17" t="s">
        <v>178</v>
      </c>
    </row>
    <row r="122" spans="1:6" x14ac:dyDescent="0.25">
      <c r="A122">
        <v>120</v>
      </c>
      <c r="B122" s="3">
        <v>7</v>
      </c>
      <c r="C122" s="3">
        <v>5</v>
      </c>
      <c r="D122" s="11">
        <f t="shared" si="1"/>
        <v>12</v>
      </c>
      <c r="E122">
        <v>2</v>
      </c>
      <c r="F122" s="17" t="s">
        <v>178</v>
      </c>
    </row>
  </sheetData>
  <mergeCells count="4">
    <mergeCell ref="B1:D1"/>
    <mergeCell ref="E1:E2"/>
    <mergeCell ref="F1:F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selection activeCell="I3" sqref="I3"/>
    </sheetView>
  </sheetViews>
  <sheetFormatPr defaultRowHeight="15" x14ac:dyDescent="0.25"/>
  <cols>
    <col min="2" max="2" width="13.28515625" style="35" customWidth="1"/>
    <col min="3" max="3" width="12.42578125" style="35" customWidth="1"/>
    <col min="4" max="4" width="12.28515625" style="35" customWidth="1"/>
    <col min="5" max="5" width="15.140625" style="35" customWidth="1"/>
    <col min="6" max="6" width="16" customWidth="1"/>
    <col min="7" max="7" width="14.7109375" customWidth="1"/>
    <col min="8" max="8" width="23.85546875" style="35" customWidth="1"/>
    <col min="9" max="9" width="18.7109375" customWidth="1"/>
  </cols>
  <sheetData>
    <row r="1" spans="1:9" x14ac:dyDescent="0.25">
      <c r="A1" s="53" t="s">
        <v>0</v>
      </c>
      <c r="B1" s="59" t="s">
        <v>299</v>
      </c>
      <c r="C1" s="59"/>
      <c r="D1" s="59"/>
      <c r="E1" s="59"/>
      <c r="F1" s="59"/>
      <c r="G1" s="59"/>
      <c r="H1" s="60" t="s">
        <v>325</v>
      </c>
      <c r="I1" s="60"/>
    </row>
    <row r="2" spans="1:9" s="13" customFormat="1" ht="15.75" x14ac:dyDescent="0.25">
      <c r="A2" s="53"/>
      <c r="B2" s="34" t="s">
        <v>297</v>
      </c>
      <c r="C2" s="34" t="s">
        <v>302</v>
      </c>
      <c r="D2" s="34" t="s">
        <v>226</v>
      </c>
      <c r="E2" s="34" t="s">
        <v>300</v>
      </c>
      <c r="F2" s="14" t="s">
        <v>301</v>
      </c>
      <c r="G2" s="14" t="s">
        <v>404</v>
      </c>
      <c r="H2" s="34" t="s">
        <v>259</v>
      </c>
      <c r="I2" s="16" t="s">
        <v>405</v>
      </c>
    </row>
    <row r="3" spans="1:9" x14ac:dyDescent="0.25">
      <c r="A3">
        <v>1</v>
      </c>
      <c r="B3" s="35">
        <v>2</v>
      </c>
      <c r="C3" s="35">
        <v>6</v>
      </c>
      <c r="D3" s="35">
        <v>6</v>
      </c>
      <c r="E3" s="35">
        <v>8</v>
      </c>
      <c r="F3">
        <f>E3*22</f>
        <v>176</v>
      </c>
      <c r="G3">
        <f t="shared" ref="G3:G34" si="0">(B3*D3+(((C3-D3)*(50/100))*B3))*F3</f>
        <v>2112</v>
      </c>
      <c r="H3" s="35">
        <v>3</v>
      </c>
      <c r="I3">
        <f t="shared" ref="I3:I34" si="1">((H3*D3)+((C3-D3)*(50/100)*H3))*F3</f>
        <v>3168</v>
      </c>
    </row>
    <row r="4" spans="1:9" x14ac:dyDescent="0.25">
      <c r="A4">
        <v>2</v>
      </c>
      <c r="B4" s="35">
        <v>2</v>
      </c>
      <c r="C4" s="35">
        <v>3</v>
      </c>
      <c r="D4" s="35">
        <v>3</v>
      </c>
      <c r="E4" s="35">
        <v>8</v>
      </c>
      <c r="F4">
        <f t="shared" ref="F4:F67" si="2">E4*22</f>
        <v>176</v>
      </c>
      <c r="G4">
        <f t="shared" si="0"/>
        <v>1056</v>
      </c>
      <c r="H4" s="35">
        <v>3</v>
      </c>
      <c r="I4">
        <f t="shared" si="1"/>
        <v>1584</v>
      </c>
    </row>
    <row r="5" spans="1:9" x14ac:dyDescent="0.25">
      <c r="A5">
        <v>3</v>
      </c>
      <c r="B5" s="35">
        <v>3</v>
      </c>
      <c r="C5" s="35">
        <v>6</v>
      </c>
      <c r="D5" s="35">
        <v>6</v>
      </c>
      <c r="E5" s="35">
        <v>8</v>
      </c>
      <c r="F5">
        <f t="shared" si="2"/>
        <v>176</v>
      </c>
      <c r="G5">
        <f t="shared" si="0"/>
        <v>3168</v>
      </c>
      <c r="H5" s="35">
        <v>5</v>
      </c>
      <c r="I5">
        <f t="shared" si="1"/>
        <v>5280</v>
      </c>
    </row>
    <row r="6" spans="1:9" x14ac:dyDescent="0.25">
      <c r="A6">
        <v>4</v>
      </c>
      <c r="B6" s="35">
        <v>6</v>
      </c>
      <c r="C6" s="35">
        <v>6</v>
      </c>
      <c r="D6" s="35">
        <v>4</v>
      </c>
      <c r="E6" s="35">
        <v>8</v>
      </c>
      <c r="F6">
        <f t="shared" si="2"/>
        <v>176</v>
      </c>
      <c r="G6">
        <f t="shared" si="0"/>
        <v>5280</v>
      </c>
      <c r="H6" s="35">
        <v>6</v>
      </c>
      <c r="I6">
        <f t="shared" si="1"/>
        <v>5280</v>
      </c>
    </row>
    <row r="7" spans="1:9" x14ac:dyDescent="0.25">
      <c r="A7">
        <v>5</v>
      </c>
      <c r="B7" s="35">
        <v>12</v>
      </c>
      <c r="C7" s="35">
        <v>9</v>
      </c>
      <c r="D7" s="35">
        <v>9</v>
      </c>
      <c r="E7" s="35">
        <v>8</v>
      </c>
      <c r="F7">
        <f t="shared" si="2"/>
        <v>176</v>
      </c>
      <c r="G7">
        <f t="shared" si="0"/>
        <v>19008</v>
      </c>
      <c r="H7" s="35">
        <v>24</v>
      </c>
      <c r="I7">
        <f t="shared" si="1"/>
        <v>38016</v>
      </c>
    </row>
    <row r="8" spans="1:9" x14ac:dyDescent="0.25">
      <c r="A8">
        <v>6</v>
      </c>
      <c r="B8" s="35">
        <v>6</v>
      </c>
      <c r="C8" s="35">
        <v>7</v>
      </c>
      <c r="D8" s="35">
        <v>7</v>
      </c>
      <c r="E8" s="35">
        <v>8</v>
      </c>
      <c r="F8">
        <f t="shared" si="2"/>
        <v>176</v>
      </c>
      <c r="G8">
        <f t="shared" si="0"/>
        <v>7392</v>
      </c>
      <c r="H8" s="35">
        <v>8</v>
      </c>
      <c r="I8">
        <f t="shared" si="1"/>
        <v>9856</v>
      </c>
    </row>
    <row r="9" spans="1:9" x14ac:dyDescent="0.25">
      <c r="A9">
        <v>7</v>
      </c>
      <c r="B9" s="35">
        <v>6</v>
      </c>
      <c r="C9" s="35">
        <v>5</v>
      </c>
      <c r="D9" s="35">
        <v>5</v>
      </c>
      <c r="E9" s="35">
        <v>8</v>
      </c>
      <c r="F9">
        <f t="shared" si="2"/>
        <v>176</v>
      </c>
      <c r="G9">
        <f t="shared" si="0"/>
        <v>5280</v>
      </c>
      <c r="H9" s="35">
        <v>9</v>
      </c>
      <c r="I9">
        <f t="shared" si="1"/>
        <v>7920</v>
      </c>
    </row>
    <row r="10" spans="1:9" x14ac:dyDescent="0.25">
      <c r="A10">
        <v>8</v>
      </c>
      <c r="B10" s="35">
        <v>4</v>
      </c>
      <c r="C10" s="35">
        <v>5</v>
      </c>
      <c r="D10" s="35">
        <v>5</v>
      </c>
      <c r="E10" s="35">
        <v>10</v>
      </c>
      <c r="F10">
        <f t="shared" si="2"/>
        <v>220</v>
      </c>
      <c r="G10">
        <f t="shared" si="0"/>
        <v>4400</v>
      </c>
      <c r="H10" s="35">
        <v>4</v>
      </c>
      <c r="I10">
        <f t="shared" si="1"/>
        <v>4400</v>
      </c>
    </row>
    <row r="11" spans="1:9" x14ac:dyDescent="0.25">
      <c r="A11">
        <v>9</v>
      </c>
      <c r="B11" s="35">
        <v>6</v>
      </c>
      <c r="C11" s="35">
        <v>4</v>
      </c>
      <c r="D11" s="35">
        <v>4</v>
      </c>
      <c r="E11" s="35">
        <v>8</v>
      </c>
      <c r="F11">
        <f t="shared" si="2"/>
        <v>176</v>
      </c>
      <c r="G11">
        <f t="shared" si="0"/>
        <v>4224</v>
      </c>
      <c r="H11" s="35">
        <v>6</v>
      </c>
      <c r="I11">
        <f t="shared" si="1"/>
        <v>4224</v>
      </c>
    </row>
    <row r="12" spans="1:9" x14ac:dyDescent="0.25">
      <c r="A12">
        <v>10</v>
      </c>
      <c r="B12" s="35">
        <v>12</v>
      </c>
      <c r="C12" s="35">
        <v>4</v>
      </c>
      <c r="D12" s="35">
        <v>3</v>
      </c>
      <c r="E12" s="35">
        <v>7</v>
      </c>
      <c r="F12">
        <f t="shared" si="2"/>
        <v>154</v>
      </c>
      <c r="G12">
        <f t="shared" si="0"/>
        <v>6468</v>
      </c>
      <c r="H12" s="35">
        <v>45</v>
      </c>
      <c r="I12">
        <f t="shared" si="1"/>
        <v>24255</v>
      </c>
    </row>
    <row r="13" spans="1:9" x14ac:dyDescent="0.25">
      <c r="A13">
        <v>11</v>
      </c>
      <c r="B13" s="35">
        <v>9</v>
      </c>
      <c r="C13" s="35">
        <v>7</v>
      </c>
      <c r="D13" s="35">
        <v>3</v>
      </c>
      <c r="E13" s="35">
        <v>9</v>
      </c>
      <c r="F13">
        <f t="shared" si="2"/>
        <v>198</v>
      </c>
      <c r="G13">
        <f t="shared" si="0"/>
        <v>8910</v>
      </c>
      <c r="H13" s="35">
        <v>36</v>
      </c>
      <c r="I13">
        <f t="shared" si="1"/>
        <v>35640</v>
      </c>
    </row>
    <row r="14" spans="1:9" x14ac:dyDescent="0.25">
      <c r="A14">
        <v>12</v>
      </c>
      <c r="B14" s="35">
        <v>6</v>
      </c>
      <c r="C14" s="35">
        <v>4</v>
      </c>
      <c r="D14" s="35">
        <v>4</v>
      </c>
      <c r="E14" s="35">
        <v>10</v>
      </c>
      <c r="F14">
        <f t="shared" si="2"/>
        <v>220</v>
      </c>
      <c r="G14">
        <f t="shared" si="0"/>
        <v>5280</v>
      </c>
      <c r="H14" s="35">
        <v>9</v>
      </c>
      <c r="I14">
        <f t="shared" si="1"/>
        <v>7920</v>
      </c>
    </row>
    <row r="15" spans="1:9" x14ac:dyDescent="0.25">
      <c r="A15">
        <v>13</v>
      </c>
      <c r="B15" s="35">
        <v>2</v>
      </c>
      <c r="C15" s="35">
        <v>3</v>
      </c>
      <c r="D15" s="35">
        <v>2</v>
      </c>
      <c r="E15" s="35">
        <v>8</v>
      </c>
      <c r="F15">
        <f t="shared" si="2"/>
        <v>176</v>
      </c>
      <c r="G15">
        <f t="shared" si="0"/>
        <v>880</v>
      </c>
      <c r="H15" s="35">
        <v>4</v>
      </c>
      <c r="I15">
        <f t="shared" si="1"/>
        <v>1760</v>
      </c>
    </row>
    <row r="16" spans="1:9" x14ac:dyDescent="0.25">
      <c r="A16">
        <v>14</v>
      </c>
      <c r="B16" s="35">
        <v>3</v>
      </c>
      <c r="C16" s="35">
        <v>5</v>
      </c>
      <c r="D16" s="35">
        <v>2</v>
      </c>
      <c r="E16" s="35">
        <v>8</v>
      </c>
      <c r="F16">
        <f t="shared" si="2"/>
        <v>176</v>
      </c>
      <c r="G16">
        <f t="shared" si="0"/>
        <v>1848</v>
      </c>
      <c r="H16" s="35">
        <v>5</v>
      </c>
      <c r="I16">
        <f t="shared" si="1"/>
        <v>3080</v>
      </c>
    </row>
    <row r="17" spans="1:9" x14ac:dyDescent="0.25">
      <c r="A17">
        <v>15</v>
      </c>
      <c r="B17" s="35">
        <v>3</v>
      </c>
      <c r="C17" s="35">
        <v>4</v>
      </c>
      <c r="D17" s="35">
        <v>2</v>
      </c>
      <c r="E17" s="35">
        <v>8</v>
      </c>
      <c r="F17">
        <f t="shared" si="2"/>
        <v>176</v>
      </c>
      <c r="G17">
        <f t="shared" si="0"/>
        <v>1584</v>
      </c>
      <c r="H17" s="35">
        <v>4</v>
      </c>
      <c r="I17">
        <f t="shared" si="1"/>
        <v>2112</v>
      </c>
    </row>
    <row r="18" spans="1:9" x14ac:dyDescent="0.25">
      <c r="A18">
        <v>16</v>
      </c>
      <c r="B18" s="35">
        <v>2.5</v>
      </c>
      <c r="C18" s="35">
        <v>4</v>
      </c>
      <c r="D18" s="35">
        <v>2</v>
      </c>
      <c r="E18" s="35">
        <v>8</v>
      </c>
      <c r="F18">
        <f t="shared" si="2"/>
        <v>176</v>
      </c>
      <c r="G18">
        <f t="shared" si="0"/>
        <v>1320</v>
      </c>
      <c r="H18" s="35">
        <v>5</v>
      </c>
      <c r="I18">
        <f t="shared" si="1"/>
        <v>2640</v>
      </c>
    </row>
    <row r="19" spans="1:9" x14ac:dyDescent="0.25">
      <c r="A19">
        <v>17</v>
      </c>
      <c r="B19" s="35">
        <v>2</v>
      </c>
      <c r="C19" s="35">
        <v>4</v>
      </c>
      <c r="D19" s="35">
        <v>1</v>
      </c>
      <c r="E19" s="35">
        <v>8</v>
      </c>
      <c r="F19">
        <f t="shared" si="2"/>
        <v>176</v>
      </c>
      <c r="G19">
        <f t="shared" si="0"/>
        <v>880</v>
      </c>
      <c r="H19" s="35">
        <v>4</v>
      </c>
      <c r="I19">
        <f t="shared" si="1"/>
        <v>1760</v>
      </c>
    </row>
    <row r="20" spans="1:9" x14ac:dyDescent="0.25">
      <c r="A20">
        <v>18</v>
      </c>
      <c r="B20" s="35">
        <v>1</v>
      </c>
      <c r="C20" s="35">
        <v>2</v>
      </c>
      <c r="D20" s="35">
        <v>1</v>
      </c>
      <c r="E20" s="35">
        <v>8</v>
      </c>
      <c r="F20">
        <f t="shared" si="2"/>
        <v>176</v>
      </c>
      <c r="G20">
        <f t="shared" si="0"/>
        <v>264</v>
      </c>
      <c r="H20" s="35">
        <v>1.5</v>
      </c>
      <c r="I20">
        <f t="shared" si="1"/>
        <v>396</v>
      </c>
    </row>
    <row r="21" spans="1:9" x14ac:dyDescent="0.25">
      <c r="A21">
        <v>19</v>
      </c>
      <c r="B21" s="35">
        <v>4.5</v>
      </c>
      <c r="C21" s="35">
        <v>7</v>
      </c>
      <c r="D21" s="35">
        <v>0</v>
      </c>
      <c r="E21" s="35">
        <v>8</v>
      </c>
      <c r="F21">
        <f t="shared" si="2"/>
        <v>176</v>
      </c>
      <c r="G21">
        <f t="shared" si="0"/>
        <v>2772</v>
      </c>
      <c r="H21" s="35">
        <v>9</v>
      </c>
      <c r="I21">
        <f t="shared" si="1"/>
        <v>5544</v>
      </c>
    </row>
    <row r="22" spans="1:9" x14ac:dyDescent="0.25">
      <c r="A22">
        <v>20</v>
      </c>
      <c r="B22" s="35">
        <v>4</v>
      </c>
      <c r="C22" s="35">
        <v>2</v>
      </c>
      <c r="D22" s="35">
        <v>0</v>
      </c>
      <c r="E22" s="35">
        <v>8</v>
      </c>
      <c r="F22">
        <f t="shared" si="2"/>
        <v>176</v>
      </c>
      <c r="G22">
        <f t="shared" si="0"/>
        <v>704</v>
      </c>
      <c r="H22" s="35">
        <v>7</v>
      </c>
      <c r="I22">
        <f t="shared" si="1"/>
        <v>1232</v>
      </c>
    </row>
    <row r="23" spans="1:9" x14ac:dyDescent="0.25">
      <c r="A23">
        <v>21</v>
      </c>
      <c r="B23" s="35">
        <v>6</v>
      </c>
      <c r="C23" s="35">
        <v>48</v>
      </c>
      <c r="D23" s="35">
        <v>48</v>
      </c>
      <c r="E23" s="35">
        <v>8</v>
      </c>
      <c r="F23">
        <f t="shared" si="2"/>
        <v>176</v>
      </c>
      <c r="G23">
        <f t="shared" si="0"/>
        <v>50688</v>
      </c>
      <c r="H23" s="35">
        <v>9</v>
      </c>
      <c r="I23">
        <f t="shared" si="1"/>
        <v>76032</v>
      </c>
    </row>
    <row r="24" spans="1:9" x14ac:dyDescent="0.25">
      <c r="A24">
        <v>22</v>
      </c>
      <c r="B24" s="35">
        <v>4</v>
      </c>
      <c r="C24" s="35">
        <v>6</v>
      </c>
      <c r="D24" s="35">
        <v>6</v>
      </c>
      <c r="E24" s="35">
        <v>12</v>
      </c>
      <c r="F24">
        <f t="shared" si="2"/>
        <v>264</v>
      </c>
      <c r="G24">
        <f t="shared" si="0"/>
        <v>6336</v>
      </c>
      <c r="H24" s="35">
        <v>6</v>
      </c>
      <c r="I24">
        <f t="shared" si="1"/>
        <v>9504</v>
      </c>
    </row>
    <row r="25" spans="1:9" x14ac:dyDescent="0.25">
      <c r="A25">
        <v>23</v>
      </c>
      <c r="B25" s="35">
        <v>3</v>
      </c>
      <c r="C25" s="35">
        <v>3</v>
      </c>
      <c r="D25" s="35">
        <v>3</v>
      </c>
      <c r="E25" s="35">
        <v>8</v>
      </c>
      <c r="F25">
        <f t="shared" si="2"/>
        <v>176</v>
      </c>
      <c r="G25">
        <f t="shared" si="0"/>
        <v>1584</v>
      </c>
      <c r="H25" s="35">
        <v>5</v>
      </c>
      <c r="I25">
        <f t="shared" si="1"/>
        <v>2640</v>
      </c>
    </row>
    <row r="26" spans="1:9" x14ac:dyDescent="0.25">
      <c r="A26">
        <v>24</v>
      </c>
      <c r="B26" s="35">
        <v>4</v>
      </c>
      <c r="C26" s="35">
        <v>6</v>
      </c>
      <c r="D26" s="35">
        <v>6</v>
      </c>
      <c r="E26" s="35">
        <v>12</v>
      </c>
      <c r="F26">
        <f t="shared" si="2"/>
        <v>264</v>
      </c>
      <c r="G26">
        <f t="shared" si="0"/>
        <v>6336</v>
      </c>
      <c r="H26" s="35">
        <v>4</v>
      </c>
      <c r="I26">
        <f t="shared" si="1"/>
        <v>6336</v>
      </c>
    </row>
    <row r="27" spans="1:9" x14ac:dyDescent="0.25">
      <c r="A27">
        <v>25</v>
      </c>
      <c r="B27" s="35">
        <v>12</v>
      </c>
      <c r="C27" s="35">
        <v>6</v>
      </c>
      <c r="D27" s="35">
        <v>2</v>
      </c>
      <c r="E27" s="35">
        <v>6</v>
      </c>
      <c r="F27">
        <f t="shared" si="2"/>
        <v>132</v>
      </c>
      <c r="G27">
        <f t="shared" si="0"/>
        <v>6336</v>
      </c>
      <c r="H27" s="35">
        <v>25</v>
      </c>
      <c r="I27">
        <f t="shared" si="1"/>
        <v>13200</v>
      </c>
    </row>
    <row r="28" spans="1:9" x14ac:dyDescent="0.25">
      <c r="A28">
        <v>26</v>
      </c>
      <c r="B28" s="35">
        <v>1</v>
      </c>
      <c r="C28" s="35">
        <v>2</v>
      </c>
      <c r="D28" s="35">
        <v>1</v>
      </c>
      <c r="E28" s="35">
        <v>8</v>
      </c>
      <c r="F28">
        <f t="shared" si="2"/>
        <v>176</v>
      </c>
      <c r="G28">
        <f t="shared" si="0"/>
        <v>264</v>
      </c>
      <c r="H28" s="35">
        <v>3</v>
      </c>
      <c r="I28">
        <f t="shared" si="1"/>
        <v>792</v>
      </c>
    </row>
    <row r="29" spans="1:9" x14ac:dyDescent="0.25">
      <c r="A29">
        <v>27</v>
      </c>
      <c r="B29" s="35">
        <v>3</v>
      </c>
      <c r="C29" s="35">
        <v>4</v>
      </c>
      <c r="D29" s="35">
        <v>1</v>
      </c>
      <c r="E29" s="35">
        <v>7</v>
      </c>
      <c r="F29">
        <f t="shared" si="2"/>
        <v>154</v>
      </c>
      <c r="G29">
        <f t="shared" si="0"/>
        <v>1155</v>
      </c>
      <c r="H29" s="35">
        <v>3</v>
      </c>
      <c r="I29">
        <f t="shared" si="1"/>
        <v>1155</v>
      </c>
    </row>
    <row r="30" spans="1:9" x14ac:dyDescent="0.25">
      <c r="A30">
        <v>28</v>
      </c>
      <c r="B30" s="35">
        <v>5</v>
      </c>
      <c r="C30" s="35">
        <v>2</v>
      </c>
      <c r="D30" s="35">
        <v>2</v>
      </c>
      <c r="E30" s="35">
        <v>5</v>
      </c>
      <c r="F30">
        <f t="shared" si="2"/>
        <v>110</v>
      </c>
      <c r="G30">
        <f t="shared" si="0"/>
        <v>1100</v>
      </c>
      <c r="H30" s="35">
        <v>5</v>
      </c>
      <c r="I30">
        <f t="shared" si="1"/>
        <v>1100</v>
      </c>
    </row>
    <row r="31" spans="1:9" x14ac:dyDescent="0.25">
      <c r="A31">
        <v>29</v>
      </c>
      <c r="B31" s="35">
        <v>5</v>
      </c>
      <c r="C31" s="35">
        <v>2</v>
      </c>
      <c r="D31" s="35">
        <v>0</v>
      </c>
      <c r="E31" s="35">
        <v>10</v>
      </c>
      <c r="F31">
        <f t="shared" si="2"/>
        <v>220</v>
      </c>
      <c r="G31">
        <f t="shared" si="0"/>
        <v>1100</v>
      </c>
      <c r="H31" s="35">
        <v>24</v>
      </c>
      <c r="I31">
        <f t="shared" si="1"/>
        <v>5280</v>
      </c>
    </row>
    <row r="32" spans="1:9" x14ac:dyDescent="0.25">
      <c r="A32">
        <v>30</v>
      </c>
      <c r="B32" s="35">
        <v>20</v>
      </c>
      <c r="C32" s="35">
        <v>2</v>
      </c>
      <c r="D32" s="35">
        <v>1</v>
      </c>
      <c r="E32" s="35">
        <v>8</v>
      </c>
      <c r="F32">
        <f t="shared" si="2"/>
        <v>176</v>
      </c>
      <c r="G32">
        <f t="shared" si="0"/>
        <v>5280</v>
      </c>
      <c r="H32" s="35">
        <v>22</v>
      </c>
      <c r="I32">
        <f t="shared" si="1"/>
        <v>5808</v>
      </c>
    </row>
    <row r="33" spans="1:9" x14ac:dyDescent="0.25">
      <c r="A33">
        <v>31</v>
      </c>
      <c r="B33" s="35">
        <v>3</v>
      </c>
      <c r="C33" s="35">
        <v>2</v>
      </c>
      <c r="D33" s="35">
        <v>1</v>
      </c>
      <c r="E33" s="35">
        <v>5</v>
      </c>
      <c r="F33">
        <f t="shared" si="2"/>
        <v>110</v>
      </c>
      <c r="G33">
        <f t="shared" si="0"/>
        <v>495</v>
      </c>
      <c r="H33" s="35">
        <v>7</v>
      </c>
      <c r="I33">
        <f t="shared" si="1"/>
        <v>1155</v>
      </c>
    </row>
    <row r="34" spans="1:9" x14ac:dyDescent="0.25">
      <c r="A34">
        <v>32</v>
      </c>
      <c r="B34" s="35">
        <v>7</v>
      </c>
      <c r="C34" s="35">
        <v>1</v>
      </c>
      <c r="D34" s="35">
        <v>0</v>
      </c>
      <c r="E34" s="35">
        <v>8</v>
      </c>
      <c r="F34">
        <f t="shared" si="2"/>
        <v>176</v>
      </c>
      <c r="G34">
        <f t="shared" si="0"/>
        <v>616</v>
      </c>
      <c r="H34" s="35">
        <v>18</v>
      </c>
      <c r="I34">
        <f t="shared" si="1"/>
        <v>1584</v>
      </c>
    </row>
    <row r="35" spans="1:9" x14ac:dyDescent="0.25">
      <c r="A35">
        <v>33</v>
      </c>
      <c r="B35" s="35">
        <v>7</v>
      </c>
      <c r="C35" s="35">
        <v>10</v>
      </c>
      <c r="D35" s="35">
        <v>5</v>
      </c>
      <c r="E35" s="35">
        <v>8</v>
      </c>
      <c r="F35">
        <f t="shared" si="2"/>
        <v>176</v>
      </c>
      <c r="G35">
        <f t="shared" ref="G35:G66" si="3">(B35*D35+(((C35-D35)*(50/100))*B35))*F35</f>
        <v>9240</v>
      </c>
      <c r="H35" s="35">
        <v>22</v>
      </c>
      <c r="I35">
        <f t="shared" ref="I35:I66" si="4">((H35*D35)+((C35-D35)*(50/100)*H35))*F35</f>
        <v>29040</v>
      </c>
    </row>
    <row r="36" spans="1:9" x14ac:dyDescent="0.25">
      <c r="A36">
        <v>34</v>
      </c>
      <c r="B36" s="35">
        <v>4</v>
      </c>
      <c r="C36" s="35">
        <v>3</v>
      </c>
      <c r="D36" s="35">
        <v>3</v>
      </c>
      <c r="E36" s="35">
        <v>8</v>
      </c>
      <c r="F36">
        <f t="shared" si="2"/>
        <v>176</v>
      </c>
      <c r="G36">
        <f t="shared" si="3"/>
        <v>2112</v>
      </c>
      <c r="H36" s="35">
        <v>12</v>
      </c>
      <c r="I36">
        <f t="shared" si="4"/>
        <v>6336</v>
      </c>
    </row>
    <row r="37" spans="1:9" x14ac:dyDescent="0.25">
      <c r="A37">
        <v>35</v>
      </c>
      <c r="B37" s="35">
        <v>6</v>
      </c>
      <c r="C37" s="35">
        <v>3</v>
      </c>
      <c r="D37" s="35">
        <v>3</v>
      </c>
      <c r="E37" s="35">
        <v>4</v>
      </c>
      <c r="F37">
        <f t="shared" si="2"/>
        <v>88</v>
      </c>
      <c r="G37">
        <f t="shared" si="3"/>
        <v>1584</v>
      </c>
      <c r="H37" s="35">
        <v>12</v>
      </c>
      <c r="I37">
        <f t="shared" si="4"/>
        <v>3168</v>
      </c>
    </row>
    <row r="38" spans="1:9" x14ac:dyDescent="0.25">
      <c r="A38">
        <v>36</v>
      </c>
      <c r="B38" s="35">
        <v>4</v>
      </c>
      <c r="C38" s="35">
        <v>2</v>
      </c>
      <c r="D38" s="35">
        <v>1</v>
      </c>
      <c r="E38" s="35">
        <v>8</v>
      </c>
      <c r="F38">
        <f t="shared" si="2"/>
        <v>176</v>
      </c>
      <c r="G38">
        <f t="shared" si="3"/>
        <v>1056</v>
      </c>
      <c r="H38" s="35">
        <v>4</v>
      </c>
      <c r="I38">
        <f t="shared" si="4"/>
        <v>1056</v>
      </c>
    </row>
    <row r="39" spans="1:9" x14ac:dyDescent="0.25">
      <c r="A39">
        <v>37</v>
      </c>
      <c r="B39" s="35">
        <v>12</v>
      </c>
      <c r="C39" s="35">
        <v>12</v>
      </c>
      <c r="D39" s="35">
        <v>12</v>
      </c>
      <c r="E39" s="35">
        <v>8</v>
      </c>
      <c r="F39">
        <f t="shared" si="2"/>
        <v>176</v>
      </c>
      <c r="G39">
        <f t="shared" si="3"/>
        <v>25344</v>
      </c>
      <c r="H39" s="35">
        <v>18</v>
      </c>
      <c r="I39">
        <f t="shared" si="4"/>
        <v>38016</v>
      </c>
    </row>
    <row r="40" spans="1:9" x14ac:dyDescent="0.25">
      <c r="A40">
        <v>38</v>
      </c>
      <c r="B40" s="35">
        <v>6</v>
      </c>
      <c r="C40" s="35">
        <v>9</v>
      </c>
      <c r="D40" s="35">
        <v>8</v>
      </c>
      <c r="E40" s="35">
        <v>8</v>
      </c>
      <c r="F40">
        <f t="shared" si="2"/>
        <v>176</v>
      </c>
      <c r="G40">
        <f t="shared" si="3"/>
        <v>8976</v>
      </c>
      <c r="H40" s="35">
        <v>6</v>
      </c>
      <c r="I40">
        <f t="shared" si="4"/>
        <v>8976</v>
      </c>
    </row>
    <row r="41" spans="1:9" x14ac:dyDescent="0.25">
      <c r="A41">
        <v>39</v>
      </c>
      <c r="B41" s="35">
        <v>6</v>
      </c>
      <c r="C41" s="35">
        <v>10</v>
      </c>
      <c r="D41" s="35">
        <v>10</v>
      </c>
      <c r="E41" s="35">
        <v>8</v>
      </c>
      <c r="F41">
        <f t="shared" si="2"/>
        <v>176</v>
      </c>
      <c r="G41">
        <f t="shared" si="3"/>
        <v>10560</v>
      </c>
      <c r="H41" s="35">
        <v>12</v>
      </c>
      <c r="I41">
        <f t="shared" si="4"/>
        <v>21120</v>
      </c>
    </row>
    <row r="42" spans="1:9" x14ac:dyDescent="0.25">
      <c r="A42">
        <v>40</v>
      </c>
      <c r="B42" s="35">
        <v>2</v>
      </c>
      <c r="C42" s="35">
        <v>3</v>
      </c>
      <c r="D42" s="35">
        <v>3</v>
      </c>
      <c r="E42" s="35">
        <v>8</v>
      </c>
      <c r="F42">
        <f t="shared" si="2"/>
        <v>176</v>
      </c>
      <c r="G42">
        <f t="shared" si="3"/>
        <v>1056</v>
      </c>
      <c r="H42" s="35">
        <v>24</v>
      </c>
      <c r="I42">
        <f t="shared" si="4"/>
        <v>12672</v>
      </c>
    </row>
    <row r="43" spans="1:9" x14ac:dyDescent="0.25">
      <c r="A43">
        <v>41</v>
      </c>
      <c r="B43" s="35">
        <v>12</v>
      </c>
      <c r="C43" s="35">
        <v>5</v>
      </c>
      <c r="D43" s="35">
        <v>0</v>
      </c>
      <c r="E43" s="35">
        <v>8</v>
      </c>
      <c r="F43">
        <f t="shared" si="2"/>
        <v>176</v>
      </c>
      <c r="G43">
        <f t="shared" si="3"/>
        <v>5280</v>
      </c>
      <c r="H43" s="35">
        <v>36</v>
      </c>
      <c r="I43">
        <f t="shared" si="4"/>
        <v>15840</v>
      </c>
    </row>
    <row r="44" spans="1:9" x14ac:dyDescent="0.25">
      <c r="A44">
        <v>42</v>
      </c>
      <c r="B44" s="35">
        <v>3</v>
      </c>
      <c r="C44" s="35">
        <v>6</v>
      </c>
      <c r="D44" s="35">
        <v>6</v>
      </c>
      <c r="E44" s="35">
        <v>12</v>
      </c>
      <c r="F44">
        <f t="shared" si="2"/>
        <v>264</v>
      </c>
      <c r="G44">
        <f t="shared" si="3"/>
        <v>4752</v>
      </c>
      <c r="H44" s="35">
        <v>5</v>
      </c>
      <c r="I44">
        <f t="shared" si="4"/>
        <v>7920</v>
      </c>
    </row>
    <row r="45" spans="1:9" x14ac:dyDescent="0.25">
      <c r="A45">
        <v>43</v>
      </c>
      <c r="B45" s="35">
        <v>6</v>
      </c>
      <c r="C45" s="35">
        <v>2</v>
      </c>
      <c r="D45" s="35">
        <v>0</v>
      </c>
      <c r="E45" s="35">
        <v>8</v>
      </c>
      <c r="F45">
        <f t="shared" si="2"/>
        <v>176</v>
      </c>
      <c r="G45">
        <f t="shared" si="3"/>
        <v>1056</v>
      </c>
      <c r="H45" s="35">
        <v>7</v>
      </c>
      <c r="I45">
        <f t="shared" si="4"/>
        <v>1232</v>
      </c>
    </row>
    <row r="46" spans="1:9" x14ac:dyDescent="0.25">
      <c r="A46">
        <v>44</v>
      </c>
      <c r="B46" s="35">
        <v>7</v>
      </c>
      <c r="C46" s="35">
        <v>4</v>
      </c>
      <c r="D46" s="35">
        <v>4</v>
      </c>
      <c r="E46" s="35">
        <v>5</v>
      </c>
      <c r="F46">
        <f t="shared" si="2"/>
        <v>110</v>
      </c>
      <c r="G46">
        <f t="shared" si="3"/>
        <v>3080</v>
      </c>
      <c r="H46" s="35">
        <v>7</v>
      </c>
      <c r="I46">
        <f t="shared" si="4"/>
        <v>3080</v>
      </c>
    </row>
    <row r="47" spans="1:9" x14ac:dyDescent="0.25">
      <c r="A47">
        <v>45</v>
      </c>
      <c r="B47" s="35">
        <v>3</v>
      </c>
      <c r="C47" s="35">
        <v>5</v>
      </c>
      <c r="D47" s="35">
        <v>5</v>
      </c>
      <c r="E47" s="35">
        <v>5</v>
      </c>
      <c r="F47">
        <f t="shared" si="2"/>
        <v>110</v>
      </c>
      <c r="G47">
        <f t="shared" si="3"/>
        <v>1650</v>
      </c>
      <c r="H47" s="35">
        <v>6</v>
      </c>
      <c r="I47">
        <f t="shared" si="4"/>
        <v>3300</v>
      </c>
    </row>
    <row r="48" spans="1:9" x14ac:dyDescent="0.25">
      <c r="A48">
        <v>46</v>
      </c>
      <c r="B48" s="35">
        <v>6</v>
      </c>
      <c r="C48" s="35">
        <v>5</v>
      </c>
      <c r="D48" s="35">
        <v>5</v>
      </c>
      <c r="E48" s="35">
        <v>7</v>
      </c>
      <c r="F48">
        <f t="shared" si="2"/>
        <v>154</v>
      </c>
      <c r="G48">
        <f t="shared" si="3"/>
        <v>4620</v>
      </c>
      <c r="H48" s="35">
        <v>12</v>
      </c>
      <c r="I48">
        <f t="shared" si="4"/>
        <v>9240</v>
      </c>
    </row>
    <row r="49" spans="1:9" x14ac:dyDescent="0.25">
      <c r="A49">
        <v>47</v>
      </c>
      <c r="B49" s="35">
        <v>6</v>
      </c>
      <c r="C49" s="35">
        <v>12</v>
      </c>
      <c r="D49" s="35">
        <v>12</v>
      </c>
      <c r="E49" s="35">
        <v>7</v>
      </c>
      <c r="F49">
        <f t="shared" si="2"/>
        <v>154</v>
      </c>
      <c r="G49">
        <f t="shared" si="3"/>
        <v>11088</v>
      </c>
      <c r="H49" s="35">
        <v>11</v>
      </c>
      <c r="I49">
        <f t="shared" si="4"/>
        <v>20328</v>
      </c>
    </row>
    <row r="50" spans="1:9" x14ac:dyDescent="0.25">
      <c r="A50">
        <v>48</v>
      </c>
      <c r="B50" s="35">
        <v>4</v>
      </c>
      <c r="C50" s="35">
        <v>6</v>
      </c>
      <c r="D50" s="35">
        <v>6</v>
      </c>
      <c r="E50" s="35">
        <v>7</v>
      </c>
      <c r="F50">
        <f t="shared" si="2"/>
        <v>154</v>
      </c>
      <c r="G50">
        <f t="shared" si="3"/>
        <v>3696</v>
      </c>
      <c r="H50" s="35">
        <v>6</v>
      </c>
      <c r="I50">
        <f t="shared" si="4"/>
        <v>5544</v>
      </c>
    </row>
    <row r="51" spans="1:9" x14ac:dyDescent="0.25">
      <c r="A51">
        <v>49</v>
      </c>
      <c r="B51" s="35">
        <v>0.25</v>
      </c>
      <c r="C51" s="35">
        <v>6</v>
      </c>
      <c r="D51" s="35">
        <v>6</v>
      </c>
      <c r="E51" s="35">
        <v>14</v>
      </c>
      <c r="F51">
        <f t="shared" si="2"/>
        <v>308</v>
      </c>
      <c r="G51">
        <f t="shared" si="3"/>
        <v>462</v>
      </c>
      <c r="H51" s="35">
        <v>0.5</v>
      </c>
      <c r="I51">
        <f t="shared" si="4"/>
        <v>924</v>
      </c>
    </row>
    <row r="52" spans="1:9" x14ac:dyDescent="0.25">
      <c r="A52">
        <v>50</v>
      </c>
      <c r="B52" s="35">
        <v>0.25</v>
      </c>
      <c r="C52" s="35">
        <v>6</v>
      </c>
      <c r="D52" s="35">
        <v>6</v>
      </c>
      <c r="E52" s="35">
        <v>14</v>
      </c>
      <c r="F52">
        <f t="shared" si="2"/>
        <v>308</v>
      </c>
      <c r="G52">
        <f t="shared" si="3"/>
        <v>462</v>
      </c>
      <c r="H52" s="35">
        <v>0.5</v>
      </c>
      <c r="I52">
        <f t="shared" si="4"/>
        <v>924</v>
      </c>
    </row>
    <row r="53" spans="1:9" x14ac:dyDescent="0.25">
      <c r="A53">
        <v>51</v>
      </c>
      <c r="B53" s="35">
        <v>3</v>
      </c>
      <c r="C53" s="35">
        <v>3</v>
      </c>
      <c r="D53" s="35">
        <v>3</v>
      </c>
      <c r="E53" s="35">
        <v>8</v>
      </c>
      <c r="F53">
        <f t="shared" si="2"/>
        <v>176</v>
      </c>
      <c r="G53">
        <f t="shared" si="3"/>
        <v>1584</v>
      </c>
      <c r="H53" s="35">
        <v>11</v>
      </c>
      <c r="I53">
        <f t="shared" si="4"/>
        <v>5808</v>
      </c>
    </row>
    <row r="54" spans="1:9" x14ac:dyDescent="0.25">
      <c r="A54">
        <v>52</v>
      </c>
      <c r="B54" s="35">
        <v>7</v>
      </c>
      <c r="C54" s="35">
        <v>4</v>
      </c>
      <c r="D54" s="35">
        <v>4</v>
      </c>
      <c r="E54" s="35">
        <v>8</v>
      </c>
      <c r="F54">
        <f t="shared" si="2"/>
        <v>176</v>
      </c>
      <c r="G54">
        <f t="shared" si="3"/>
        <v>4928</v>
      </c>
      <c r="H54" s="35">
        <v>12</v>
      </c>
      <c r="I54">
        <f t="shared" si="4"/>
        <v>8448</v>
      </c>
    </row>
    <row r="55" spans="1:9" x14ac:dyDescent="0.25">
      <c r="A55">
        <v>53</v>
      </c>
      <c r="B55" s="35">
        <v>1</v>
      </c>
      <c r="C55" s="35">
        <v>6</v>
      </c>
      <c r="D55" s="35">
        <v>4</v>
      </c>
      <c r="E55" s="35">
        <v>14</v>
      </c>
      <c r="F55">
        <f t="shared" si="2"/>
        <v>308</v>
      </c>
      <c r="G55">
        <f t="shared" si="3"/>
        <v>1540</v>
      </c>
      <c r="H55" s="35">
        <v>1.5</v>
      </c>
      <c r="I55">
        <f t="shared" si="4"/>
        <v>2310</v>
      </c>
    </row>
    <row r="56" spans="1:9" x14ac:dyDescent="0.25">
      <c r="A56">
        <v>54</v>
      </c>
      <c r="B56" s="35">
        <v>6</v>
      </c>
      <c r="C56" s="35">
        <v>3</v>
      </c>
      <c r="D56" s="35">
        <v>0</v>
      </c>
      <c r="E56" s="35">
        <v>8</v>
      </c>
      <c r="F56">
        <f t="shared" si="2"/>
        <v>176</v>
      </c>
      <c r="G56">
        <f t="shared" si="3"/>
        <v>1584</v>
      </c>
      <c r="H56" s="35">
        <v>18</v>
      </c>
      <c r="I56">
        <f t="shared" si="4"/>
        <v>4752</v>
      </c>
    </row>
    <row r="57" spans="1:9" x14ac:dyDescent="0.25">
      <c r="A57">
        <v>55</v>
      </c>
      <c r="B57" s="35">
        <v>3</v>
      </c>
      <c r="C57" s="35">
        <v>2</v>
      </c>
      <c r="D57" s="35">
        <v>2</v>
      </c>
      <c r="E57" s="35">
        <v>8</v>
      </c>
      <c r="F57">
        <f t="shared" si="2"/>
        <v>176</v>
      </c>
      <c r="G57">
        <f t="shared" si="3"/>
        <v>1056</v>
      </c>
      <c r="H57" s="35">
        <v>4</v>
      </c>
      <c r="I57">
        <f t="shared" si="4"/>
        <v>1408</v>
      </c>
    </row>
    <row r="58" spans="1:9" x14ac:dyDescent="0.25">
      <c r="A58">
        <v>56</v>
      </c>
      <c r="B58" s="35">
        <v>2</v>
      </c>
      <c r="C58" s="35">
        <v>5</v>
      </c>
      <c r="D58" s="35">
        <v>1</v>
      </c>
      <c r="E58" s="35">
        <v>8</v>
      </c>
      <c r="F58">
        <f t="shared" si="2"/>
        <v>176</v>
      </c>
      <c r="G58">
        <f t="shared" si="3"/>
        <v>1056</v>
      </c>
      <c r="H58" s="35">
        <v>6</v>
      </c>
      <c r="I58">
        <f t="shared" si="4"/>
        <v>3168</v>
      </c>
    </row>
    <row r="59" spans="1:9" x14ac:dyDescent="0.25">
      <c r="A59">
        <v>57</v>
      </c>
      <c r="B59" s="35">
        <v>4</v>
      </c>
      <c r="C59" s="35">
        <v>2</v>
      </c>
      <c r="D59" s="35">
        <v>1</v>
      </c>
      <c r="E59" s="35">
        <v>8</v>
      </c>
      <c r="F59">
        <f t="shared" si="2"/>
        <v>176</v>
      </c>
      <c r="G59">
        <f t="shared" si="3"/>
        <v>1056</v>
      </c>
      <c r="H59" s="35">
        <v>6</v>
      </c>
      <c r="I59">
        <f t="shared" si="4"/>
        <v>1584</v>
      </c>
    </row>
    <row r="60" spans="1:9" x14ac:dyDescent="0.25">
      <c r="A60">
        <v>58</v>
      </c>
      <c r="B60" s="35">
        <v>8</v>
      </c>
      <c r="C60" s="35">
        <v>4</v>
      </c>
      <c r="D60" s="35">
        <v>4</v>
      </c>
      <c r="E60" s="35">
        <v>8</v>
      </c>
      <c r="F60">
        <f t="shared" si="2"/>
        <v>176</v>
      </c>
      <c r="G60">
        <f t="shared" si="3"/>
        <v>5632</v>
      </c>
      <c r="H60" s="35">
        <v>12</v>
      </c>
      <c r="I60">
        <f t="shared" si="4"/>
        <v>8448</v>
      </c>
    </row>
    <row r="61" spans="1:9" x14ac:dyDescent="0.25">
      <c r="A61">
        <v>59</v>
      </c>
      <c r="B61" s="35">
        <v>3</v>
      </c>
      <c r="C61" s="35">
        <v>4</v>
      </c>
      <c r="D61" s="35">
        <v>4</v>
      </c>
      <c r="E61" s="35">
        <v>8</v>
      </c>
      <c r="F61">
        <f t="shared" si="2"/>
        <v>176</v>
      </c>
      <c r="G61">
        <f t="shared" si="3"/>
        <v>2112</v>
      </c>
      <c r="H61" s="35">
        <v>3</v>
      </c>
      <c r="I61">
        <f t="shared" si="4"/>
        <v>2112</v>
      </c>
    </row>
    <row r="62" spans="1:9" x14ac:dyDescent="0.25">
      <c r="A62">
        <v>60</v>
      </c>
      <c r="B62" s="35">
        <v>5</v>
      </c>
      <c r="C62" s="35">
        <v>1</v>
      </c>
      <c r="D62" s="35">
        <v>1</v>
      </c>
      <c r="E62" s="35">
        <v>8</v>
      </c>
      <c r="F62">
        <f t="shared" si="2"/>
        <v>176</v>
      </c>
      <c r="G62">
        <f t="shared" si="3"/>
        <v>880</v>
      </c>
      <c r="H62" s="35">
        <v>6</v>
      </c>
      <c r="I62">
        <f t="shared" si="4"/>
        <v>1056</v>
      </c>
    </row>
    <row r="63" spans="1:9" x14ac:dyDescent="0.25">
      <c r="A63">
        <v>61</v>
      </c>
      <c r="B63" s="35">
        <v>15</v>
      </c>
      <c r="C63" s="35">
        <v>4</v>
      </c>
      <c r="D63" s="35">
        <v>2</v>
      </c>
      <c r="E63" s="35">
        <v>8</v>
      </c>
      <c r="F63">
        <f t="shared" si="2"/>
        <v>176</v>
      </c>
      <c r="G63">
        <f t="shared" si="3"/>
        <v>7920</v>
      </c>
      <c r="H63" s="35">
        <v>12</v>
      </c>
      <c r="I63">
        <f t="shared" si="4"/>
        <v>6336</v>
      </c>
    </row>
    <row r="64" spans="1:9" x14ac:dyDescent="0.25">
      <c r="A64">
        <v>62</v>
      </c>
      <c r="B64" s="35">
        <v>2</v>
      </c>
      <c r="C64" s="35">
        <v>1</v>
      </c>
      <c r="D64" s="35">
        <v>1</v>
      </c>
      <c r="E64" s="35">
        <v>8</v>
      </c>
      <c r="F64">
        <f t="shared" si="2"/>
        <v>176</v>
      </c>
      <c r="G64">
        <f t="shared" si="3"/>
        <v>352</v>
      </c>
      <c r="H64" s="35">
        <v>3</v>
      </c>
      <c r="I64">
        <f t="shared" si="4"/>
        <v>528</v>
      </c>
    </row>
    <row r="65" spans="1:9" x14ac:dyDescent="0.25">
      <c r="A65">
        <v>63</v>
      </c>
      <c r="B65" s="35">
        <v>6</v>
      </c>
      <c r="C65" s="35">
        <v>12</v>
      </c>
      <c r="D65" s="35">
        <v>0</v>
      </c>
      <c r="E65" s="35">
        <v>8</v>
      </c>
      <c r="F65">
        <f t="shared" si="2"/>
        <v>176</v>
      </c>
      <c r="G65">
        <f t="shared" si="3"/>
        <v>6336</v>
      </c>
      <c r="H65" s="35">
        <v>8</v>
      </c>
      <c r="I65">
        <f t="shared" si="4"/>
        <v>8448</v>
      </c>
    </row>
    <row r="66" spans="1:9" x14ac:dyDescent="0.25">
      <c r="A66">
        <v>64</v>
      </c>
      <c r="B66" s="35">
        <v>5</v>
      </c>
      <c r="C66" s="35">
        <v>3</v>
      </c>
      <c r="D66" s="35">
        <v>3</v>
      </c>
      <c r="E66" s="35">
        <v>8</v>
      </c>
      <c r="F66">
        <f t="shared" si="2"/>
        <v>176</v>
      </c>
      <c r="G66">
        <f t="shared" si="3"/>
        <v>2640</v>
      </c>
      <c r="H66" s="35">
        <v>8</v>
      </c>
      <c r="I66">
        <f t="shared" si="4"/>
        <v>4224</v>
      </c>
    </row>
    <row r="67" spans="1:9" x14ac:dyDescent="0.25">
      <c r="A67">
        <v>65</v>
      </c>
      <c r="B67" s="35">
        <v>6</v>
      </c>
      <c r="C67" s="35">
        <v>11</v>
      </c>
      <c r="D67" s="35">
        <v>11</v>
      </c>
      <c r="E67" s="35">
        <v>8</v>
      </c>
      <c r="F67">
        <f t="shared" si="2"/>
        <v>176</v>
      </c>
      <c r="G67">
        <f t="shared" ref="G67:G98" si="5">(B67*D67+(((C67-D67)*(50/100))*B67))*F67</f>
        <v>11616</v>
      </c>
      <c r="H67" s="35">
        <v>9</v>
      </c>
      <c r="I67">
        <f t="shared" ref="I67:I98" si="6">((H67*D67)+((C67-D67)*(50/100)*H67))*F67</f>
        <v>17424</v>
      </c>
    </row>
    <row r="68" spans="1:9" x14ac:dyDescent="0.25">
      <c r="A68">
        <v>66</v>
      </c>
      <c r="B68" s="35">
        <v>12</v>
      </c>
      <c r="C68" s="35">
        <v>10</v>
      </c>
      <c r="D68" s="35">
        <v>4</v>
      </c>
      <c r="E68" s="35">
        <v>8</v>
      </c>
      <c r="F68">
        <f t="shared" ref="F68:F122" si="7">E68*22</f>
        <v>176</v>
      </c>
      <c r="G68">
        <f t="shared" si="5"/>
        <v>14784</v>
      </c>
      <c r="H68" s="35">
        <v>18</v>
      </c>
      <c r="I68">
        <f t="shared" si="6"/>
        <v>22176</v>
      </c>
    </row>
    <row r="69" spans="1:9" x14ac:dyDescent="0.25">
      <c r="A69">
        <v>67</v>
      </c>
      <c r="B69" s="35">
        <v>3</v>
      </c>
      <c r="C69" s="35">
        <v>10</v>
      </c>
      <c r="D69" s="35">
        <v>5</v>
      </c>
      <c r="E69" s="35">
        <v>8</v>
      </c>
      <c r="F69">
        <f t="shared" si="7"/>
        <v>176</v>
      </c>
      <c r="G69">
        <f t="shared" si="5"/>
        <v>3960</v>
      </c>
      <c r="H69" s="35">
        <v>6</v>
      </c>
      <c r="I69">
        <f t="shared" si="6"/>
        <v>7920</v>
      </c>
    </row>
    <row r="70" spans="1:9" x14ac:dyDescent="0.25">
      <c r="A70">
        <v>68</v>
      </c>
      <c r="B70" s="35">
        <v>10</v>
      </c>
      <c r="C70" s="35">
        <v>10</v>
      </c>
      <c r="D70" s="35">
        <v>10</v>
      </c>
      <c r="E70" s="35">
        <v>8</v>
      </c>
      <c r="F70">
        <f t="shared" si="7"/>
        <v>176</v>
      </c>
      <c r="G70">
        <f t="shared" si="5"/>
        <v>17600</v>
      </c>
      <c r="H70" s="35">
        <v>16</v>
      </c>
      <c r="I70">
        <f t="shared" si="6"/>
        <v>28160</v>
      </c>
    </row>
    <row r="71" spans="1:9" x14ac:dyDescent="0.25">
      <c r="A71">
        <v>69</v>
      </c>
      <c r="B71" s="35">
        <v>3</v>
      </c>
      <c r="C71" s="35">
        <v>5</v>
      </c>
      <c r="D71" s="35">
        <v>2</v>
      </c>
      <c r="E71" s="35">
        <v>8</v>
      </c>
      <c r="F71">
        <f t="shared" si="7"/>
        <v>176</v>
      </c>
      <c r="G71">
        <f t="shared" si="5"/>
        <v>1848</v>
      </c>
      <c r="H71" s="35">
        <v>6</v>
      </c>
      <c r="I71">
        <f t="shared" si="6"/>
        <v>3696</v>
      </c>
    </row>
    <row r="72" spans="1:9" x14ac:dyDescent="0.25">
      <c r="A72">
        <v>70</v>
      </c>
      <c r="B72" s="35">
        <v>18</v>
      </c>
      <c r="C72" s="35">
        <v>1</v>
      </c>
      <c r="D72" s="35">
        <v>1</v>
      </c>
      <c r="E72" s="35">
        <v>8</v>
      </c>
      <c r="F72">
        <f t="shared" si="7"/>
        <v>176</v>
      </c>
      <c r="G72">
        <f t="shared" si="5"/>
        <v>3168</v>
      </c>
      <c r="H72" s="35">
        <v>24</v>
      </c>
      <c r="I72">
        <f t="shared" si="6"/>
        <v>4224</v>
      </c>
    </row>
    <row r="73" spans="1:9" x14ac:dyDescent="0.25">
      <c r="A73">
        <v>71</v>
      </c>
      <c r="B73" s="35">
        <v>6</v>
      </c>
      <c r="C73" s="35">
        <v>3</v>
      </c>
      <c r="D73" s="35">
        <v>3</v>
      </c>
      <c r="E73" s="35">
        <v>8</v>
      </c>
      <c r="F73">
        <f t="shared" si="7"/>
        <v>176</v>
      </c>
      <c r="G73">
        <f t="shared" si="5"/>
        <v>3168</v>
      </c>
      <c r="H73" s="35">
        <v>6</v>
      </c>
      <c r="I73">
        <f t="shared" si="6"/>
        <v>3168</v>
      </c>
    </row>
    <row r="74" spans="1:9" x14ac:dyDescent="0.25">
      <c r="A74">
        <v>72</v>
      </c>
      <c r="B74" s="35">
        <v>1</v>
      </c>
      <c r="C74" s="35">
        <v>6</v>
      </c>
      <c r="D74" s="35">
        <v>6</v>
      </c>
      <c r="E74" s="35">
        <v>14</v>
      </c>
      <c r="F74">
        <f t="shared" si="7"/>
        <v>308</v>
      </c>
      <c r="G74">
        <f t="shared" si="5"/>
        <v>1848</v>
      </c>
      <c r="H74" s="35">
        <v>2</v>
      </c>
      <c r="I74">
        <f t="shared" si="6"/>
        <v>3696</v>
      </c>
    </row>
    <row r="75" spans="1:9" x14ac:dyDescent="0.25">
      <c r="A75">
        <v>73</v>
      </c>
      <c r="B75" s="35">
        <v>3</v>
      </c>
      <c r="C75" s="35">
        <v>25</v>
      </c>
      <c r="D75" s="35">
        <v>20</v>
      </c>
      <c r="E75" s="35">
        <v>8</v>
      </c>
      <c r="F75">
        <f t="shared" si="7"/>
        <v>176</v>
      </c>
      <c r="G75">
        <f t="shared" si="5"/>
        <v>11880</v>
      </c>
      <c r="H75" s="35">
        <v>4</v>
      </c>
      <c r="I75">
        <f t="shared" si="6"/>
        <v>15840</v>
      </c>
    </row>
    <row r="76" spans="1:9" x14ac:dyDescent="0.25">
      <c r="A76">
        <v>74</v>
      </c>
      <c r="B76" s="35">
        <v>9</v>
      </c>
      <c r="C76" s="35">
        <v>18</v>
      </c>
      <c r="D76" s="35">
        <v>16</v>
      </c>
      <c r="E76" s="35">
        <v>8</v>
      </c>
      <c r="F76">
        <f t="shared" si="7"/>
        <v>176</v>
      </c>
      <c r="G76">
        <f t="shared" si="5"/>
        <v>26928</v>
      </c>
      <c r="H76" s="35">
        <v>15</v>
      </c>
      <c r="I76">
        <f t="shared" si="6"/>
        <v>44880</v>
      </c>
    </row>
    <row r="77" spans="1:9" x14ac:dyDescent="0.25">
      <c r="A77">
        <v>75</v>
      </c>
      <c r="B77" s="35">
        <v>6</v>
      </c>
      <c r="C77" s="35">
        <v>12</v>
      </c>
      <c r="D77" s="35">
        <v>12</v>
      </c>
      <c r="E77" s="35">
        <v>8</v>
      </c>
      <c r="F77">
        <f t="shared" si="7"/>
        <v>176</v>
      </c>
      <c r="G77">
        <f t="shared" si="5"/>
        <v>12672</v>
      </c>
      <c r="H77" s="35">
        <v>16</v>
      </c>
      <c r="I77">
        <f t="shared" si="6"/>
        <v>33792</v>
      </c>
    </row>
    <row r="78" spans="1:9" x14ac:dyDescent="0.25">
      <c r="A78">
        <v>76</v>
      </c>
      <c r="B78" s="35">
        <v>8</v>
      </c>
      <c r="C78" s="35">
        <v>8</v>
      </c>
      <c r="D78" s="35">
        <v>8</v>
      </c>
      <c r="E78" s="35">
        <v>8</v>
      </c>
      <c r="F78">
        <f t="shared" si="7"/>
        <v>176</v>
      </c>
      <c r="G78">
        <f t="shared" si="5"/>
        <v>11264</v>
      </c>
      <c r="H78" s="35">
        <v>13</v>
      </c>
      <c r="I78">
        <f t="shared" si="6"/>
        <v>18304</v>
      </c>
    </row>
    <row r="79" spans="1:9" x14ac:dyDescent="0.25">
      <c r="A79">
        <v>77</v>
      </c>
      <c r="B79" s="35">
        <v>12</v>
      </c>
      <c r="C79" s="35">
        <v>6</v>
      </c>
      <c r="D79" s="35">
        <v>6</v>
      </c>
      <c r="E79" s="35">
        <v>8</v>
      </c>
      <c r="F79">
        <f t="shared" si="7"/>
        <v>176</v>
      </c>
      <c r="G79">
        <f t="shared" si="5"/>
        <v>12672</v>
      </c>
      <c r="H79" s="35">
        <v>9</v>
      </c>
      <c r="I79">
        <f t="shared" si="6"/>
        <v>9504</v>
      </c>
    </row>
    <row r="80" spans="1:9" x14ac:dyDescent="0.25">
      <c r="A80">
        <v>78</v>
      </c>
      <c r="B80" s="35">
        <v>2</v>
      </c>
      <c r="C80" s="35">
        <v>2</v>
      </c>
      <c r="D80" s="35">
        <v>1</v>
      </c>
      <c r="E80" s="35">
        <v>7</v>
      </c>
      <c r="F80">
        <f t="shared" si="7"/>
        <v>154</v>
      </c>
      <c r="G80">
        <f t="shared" si="5"/>
        <v>462</v>
      </c>
      <c r="H80" s="35">
        <v>2.5</v>
      </c>
      <c r="I80">
        <f t="shared" si="6"/>
        <v>577.5</v>
      </c>
    </row>
    <row r="81" spans="1:9" x14ac:dyDescent="0.25">
      <c r="A81">
        <v>79</v>
      </c>
      <c r="B81" s="35">
        <v>3</v>
      </c>
      <c r="C81" s="35">
        <v>5</v>
      </c>
      <c r="D81" s="35">
        <v>5</v>
      </c>
      <c r="E81" s="35">
        <v>8</v>
      </c>
      <c r="F81">
        <f t="shared" si="7"/>
        <v>176</v>
      </c>
      <c r="G81">
        <f t="shared" si="5"/>
        <v>2640</v>
      </c>
      <c r="H81" s="35">
        <v>5</v>
      </c>
      <c r="I81">
        <f t="shared" si="6"/>
        <v>4400</v>
      </c>
    </row>
    <row r="82" spans="1:9" x14ac:dyDescent="0.25">
      <c r="A82">
        <v>80</v>
      </c>
      <c r="B82" s="35">
        <v>6</v>
      </c>
      <c r="C82" s="35">
        <v>5</v>
      </c>
      <c r="D82" s="35">
        <v>3</v>
      </c>
      <c r="E82" s="35">
        <v>8</v>
      </c>
      <c r="F82">
        <f t="shared" si="7"/>
        <v>176</v>
      </c>
      <c r="G82">
        <f t="shared" si="5"/>
        <v>4224</v>
      </c>
      <c r="H82" s="35">
        <v>12</v>
      </c>
      <c r="I82">
        <f t="shared" si="6"/>
        <v>8448</v>
      </c>
    </row>
    <row r="83" spans="1:9" x14ac:dyDescent="0.25">
      <c r="A83">
        <v>81</v>
      </c>
      <c r="B83" s="35">
        <v>4</v>
      </c>
      <c r="C83" s="35">
        <v>2</v>
      </c>
      <c r="D83" s="35">
        <v>2</v>
      </c>
      <c r="E83" s="35">
        <v>8</v>
      </c>
      <c r="F83">
        <f t="shared" si="7"/>
        <v>176</v>
      </c>
      <c r="G83">
        <f t="shared" si="5"/>
        <v>1408</v>
      </c>
      <c r="H83" s="35">
        <v>5</v>
      </c>
      <c r="I83">
        <f t="shared" si="6"/>
        <v>1760</v>
      </c>
    </row>
    <row r="84" spans="1:9" x14ac:dyDescent="0.25">
      <c r="A84">
        <v>82</v>
      </c>
      <c r="B84" s="35">
        <v>4</v>
      </c>
      <c r="C84" s="35">
        <v>4</v>
      </c>
      <c r="D84" s="35">
        <v>4</v>
      </c>
      <c r="E84" s="35">
        <v>8</v>
      </c>
      <c r="F84">
        <f t="shared" si="7"/>
        <v>176</v>
      </c>
      <c r="G84">
        <f t="shared" si="5"/>
        <v>2816</v>
      </c>
      <c r="H84" s="35">
        <v>4</v>
      </c>
      <c r="I84">
        <f t="shared" si="6"/>
        <v>2816</v>
      </c>
    </row>
    <row r="85" spans="1:9" x14ac:dyDescent="0.25">
      <c r="A85">
        <v>83</v>
      </c>
      <c r="B85" s="35">
        <v>4</v>
      </c>
      <c r="C85" s="35">
        <v>4</v>
      </c>
      <c r="D85" s="35">
        <v>2</v>
      </c>
      <c r="E85" s="35">
        <v>6</v>
      </c>
      <c r="F85">
        <f t="shared" si="7"/>
        <v>132</v>
      </c>
      <c r="G85">
        <f t="shared" si="5"/>
        <v>1584</v>
      </c>
      <c r="H85" s="35">
        <v>12</v>
      </c>
      <c r="I85">
        <f t="shared" si="6"/>
        <v>4752</v>
      </c>
    </row>
    <row r="86" spans="1:9" x14ac:dyDescent="0.25">
      <c r="A86">
        <v>84</v>
      </c>
      <c r="B86" s="35">
        <v>4</v>
      </c>
      <c r="C86" s="35">
        <v>3</v>
      </c>
      <c r="D86" s="35">
        <v>2</v>
      </c>
      <c r="E86" s="35">
        <v>8</v>
      </c>
      <c r="F86">
        <f t="shared" si="7"/>
        <v>176</v>
      </c>
      <c r="G86">
        <f t="shared" si="5"/>
        <v>1760</v>
      </c>
      <c r="H86" s="35">
        <v>6</v>
      </c>
      <c r="I86">
        <f t="shared" si="6"/>
        <v>2640</v>
      </c>
    </row>
    <row r="87" spans="1:9" x14ac:dyDescent="0.25">
      <c r="A87">
        <v>85</v>
      </c>
      <c r="B87" s="35">
        <v>4</v>
      </c>
      <c r="C87" s="35">
        <v>8</v>
      </c>
      <c r="D87" s="35">
        <v>0</v>
      </c>
      <c r="E87" s="35">
        <v>6</v>
      </c>
      <c r="F87">
        <f t="shared" si="7"/>
        <v>132</v>
      </c>
      <c r="G87">
        <f t="shared" si="5"/>
        <v>2112</v>
      </c>
      <c r="H87" s="35">
        <v>5</v>
      </c>
      <c r="I87">
        <f t="shared" si="6"/>
        <v>2640</v>
      </c>
    </row>
    <row r="88" spans="1:9" x14ac:dyDescent="0.25">
      <c r="A88">
        <v>86</v>
      </c>
      <c r="B88" s="35">
        <v>7</v>
      </c>
      <c r="C88" s="35">
        <v>1</v>
      </c>
      <c r="D88" s="35">
        <v>1</v>
      </c>
      <c r="E88" s="35">
        <v>10</v>
      </c>
      <c r="F88">
        <f t="shared" si="7"/>
        <v>220</v>
      </c>
      <c r="G88">
        <f t="shared" si="5"/>
        <v>1540</v>
      </c>
      <c r="H88" s="35">
        <v>10</v>
      </c>
      <c r="I88">
        <f t="shared" si="6"/>
        <v>2200</v>
      </c>
    </row>
    <row r="89" spans="1:9" x14ac:dyDescent="0.25">
      <c r="A89">
        <v>87</v>
      </c>
      <c r="B89" s="35">
        <v>12</v>
      </c>
      <c r="C89" s="35">
        <v>2</v>
      </c>
      <c r="D89" s="35">
        <v>2</v>
      </c>
      <c r="E89" s="35">
        <v>8</v>
      </c>
      <c r="F89">
        <f t="shared" si="7"/>
        <v>176</v>
      </c>
      <c r="G89">
        <f t="shared" si="5"/>
        <v>4224</v>
      </c>
      <c r="H89" s="35">
        <v>36</v>
      </c>
      <c r="I89">
        <f t="shared" si="6"/>
        <v>12672</v>
      </c>
    </row>
    <row r="90" spans="1:9" x14ac:dyDescent="0.25">
      <c r="A90">
        <v>88</v>
      </c>
      <c r="B90" s="35">
        <v>2</v>
      </c>
      <c r="C90" s="35">
        <v>1</v>
      </c>
      <c r="D90" s="35">
        <v>0</v>
      </c>
      <c r="E90" s="35">
        <v>8</v>
      </c>
      <c r="F90">
        <f t="shared" si="7"/>
        <v>176</v>
      </c>
      <c r="G90">
        <f t="shared" si="5"/>
        <v>176</v>
      </c>
      <c r="H90" s="35">
        <v>9</v>
      </c>
      <c r="I90">
        <f t="shared" si="6"/>
        <v>792</v>
      </c>
    </row>
    <row r="91" spans="1:9" x14ac:dyDescent="0.25">
      <c r="A91">
        <v>89</v>
      </c>
      <c r="B91" s="35">
        <v>12</v>
      </c>
      <c r="C91" s="35">
        <v>1</v>
      </c>
      <c r="D91" s="35">
        <v>1</v>
      </c>
      <c r="E91" s="35">
        <v>10</v>
      </c>
      <c r="F91">
        <f t="shared" si="7"/>
        <v>220</v>
      </c>
      <c r="G91">
        <f t="shared" si="5"/>
        <v>2640</v>
      </c>
      <c r="H91" s="35">
        <v>48</v>
      </c>
      <c r="I91">
        <f t="shared" si="6"/>
        <v>10560</v>
      </c>
    </row>
    <row r="92" spans="1:9" x14ac:dyDescent="0.25">
      <c r="A92">
        <v>90</v>
      </c>
      <c r="B92" s="35">
        <v>6</v>
      </c>
      <c r="C92" s="35">
        <v>5</v>
      </c>
      <c r="D92" s="35">
        <v>0</v>
      </c>
      <c r="E92" s="35">
        <v>8</v>
      </c>
      <c r="F92">
        <f t="shared" si="7"/>
        <v>176</v>
      </c>
      <c r="G92">
        <f t="shared" si="5"/>
        <v>2640</v>
      </c>
      <c r="H92" s="35">
        <v>8</v>
      </c>
      <c r="I92">
        <f t="shared" si="6"/>
        <v>3520</v>
      </c>
    </row>
    <row r="93" spans="1:9" x14ac:dyDescent="0.25">
      <c r="A93">
        <v>91</v>
      </c>
      <c r="B93" s="35">
        <v>5</v>
      </c>
      <c r="C93" s="35">
        <v>2</v>
      </c>
      <c r="D93" s="35">
        <v>0</v>
      </c>
      <c r="E93" s="35">
        <v>8</v>
      </c>
      <c r="F93">
        <f t="shared" si="7"/>
        <v>176</v>
      </c>
      <c r="G93">
        <f t="shared" si="5"/>
        <v>880</v>
      </c>
      <c r="H93" s="35">
        <v>24</v>
      </c>
      <c r="I93">
        <f t="shared" si="6"/>
        <v>4224</v>
      </c>
    </row>
    <row r="94" spans="1:9" x14ac:dyDescent="0.25">
      <c r="A94">
        <v>92</v>
      </c>
      <c r="B94" s="35">
        <v>3</v>
      </c>
      <c r="C94" s="35">
        <v>7</v>
      </c>
      <c r="D94" s="35">
        <v>4</v>
      </c>
      <c r="E94" s="35">
        <v>8</v>
      </c>
      <c r="F94">
        <f t="shared" si="7"/>
        <v>176</v>
      </c>
      <c r="G94">
        <f t="shared" si="5"/>
        <v>2904</v>
      </c>
      <c r="H94" s="35">
        <v>2</v>
      </c>
      <c r="I94">
        <f t="shared" si="6"/>
        <v>1936</v>
      </c>
    </row>
    <row r="95" spans="1:9" x14ac:dyDescent="0.25">
      <c r="A95">
        <v>93</v>
      </c>
      <c r="B95" s="35">
        <v>3</v>
      </c>
      <c r="C95" s="35">
        <v>4</v>
      </c>
      <c r="D95" s="35">
        <v>0</v>
      </c>
      <c r="E95" s="35">
        <v>8</v>
      </c>
      <c r="F95">
        <f t="shared" si="7"/>
        <v>176</v>
      </c>
      <c r="G95">
        <f t="shared" si="5"/>
        <v>1056</v>
      </c>
      <c r="H95" s="35">
        <v>6</v>
      </c>
      <c r="I95">
        <f t="shared" si="6"/>
        <v>2112</v>
      </c>
    </row>
    <row r="96" spans="1:9" x14ac:dyDescent="0.25">
      <c r="A96">
        <v>94</v>
      </c>
      <c r="B96" s="35">
        <v>9</v>
      </c>
      <c r="C96" s="35">
        <v>2</v>
      </c>
      <c r="D96" s="35">
        <v>1</v>
      </c>
      <c r="E96" s="35">
        <v>9</v>
      </c>
      <c r="F96">
        <f t="shared" si="7"/>
        <v>198</v>
      </c>
      <c r="G96">
        <f t="shared" si="5"/>
        <v>2673</v>
      </c>
      <c r="H96" s="35">
        <v>13</v>
      </c>
      <c r="I96">
        <f t="shared" si="6"/>
        <v>3861</v>
      </c>
    </row>
    <row r="97" spans="1:9" x14ac:dyDescent="0.25">
      <c r="A97">
        <v>95</v>
      </c>
      <c r="B97" s="35">
        <v>4</v>
      </c>
      <c r="C97" s="35">
        <v>45</v>
      </c>
      <c r="D97" s="35">
        <v>45</v>
      </c>
      <c r="E97" s="35">
        <v>8</v>
      </c>
      <c r="F97">
        <f t="shared" si="7"/>
        <v>176</v>
      </c>
      <c r="G97">
        <f t="shared" si="5"/>
        <v>31680</v>
      </c>
      <c r="H97" s="35">
        <v>10</v>
      </c>
      <c r="I97">
        <f t="shared" si="6"/>
        <v>79200</v>
      </c>
    </row>
    <row r="98" spans="1:9" x14ac:dyDescent="0.25">
      <c r="A98">
        <v>96</v>
      </c>
      <c r="B98" s="35">
        <v>6</v>
      </c>
      <c r="C98" s="35">
        <v>6</v>
      </c>
      <c r="D98" s="35">
        <v>1</v>
      </c>
      <c r="E98" s="35">
        <v>8</v>
      </c>
      <c r="F98">
        <f t="shared" si="7"/>
        <v>176</v>
      </c>
      <c r="G98">
        <f t="shared" si="5"/>
        <v>3696</v>
      </c>
      <c r="H98" s="35">
        <v>12</v>
      </c>
      <c r="I98">
        <f t="shared" si="6"/>
        <v>7392</v>
      </c>
    </row>
    <row r="99" spans="1:9" x14ac:dyDescent="0.25">
      <c r="A99">
        <v>97</v>
      </c>
      <c r="B99" s="35">
        <v>1</v>
      </c>
      <c r="C99" s="35">
        <v>5</v>
      </c>
      <c r="D99" s="35">
        <v>3</v>
      </c>
      <c r="E99" s="35">
        <v>8</v>
      </c>
      <c r="F99">
        <f t="shared" si="7"/>
        <v>176</v>
      </c>
      <c r="G99">
        <f t="shared" ref="G99:G122" si="8">(B99*D99+(((C99-D99)*(50/100))*B99))*F99</f>
        <v>704</v>
      </c>
      <c r="H99" s="35">
        <v>1</v>
      </c>
      <c r="I99">
        <f t="shared" ref="I99:I122" si="9">((H99*D99)+((C99-D99)*(50/100)*H99))*F99</f>
        <v>704</v>
      </c>
    </row>
    <row r="100" spans="1:9" x14ac:dyDescent="0.25">
      <c r="A100">
        <v>98</v>
      </c>
      <c r="B100" s="35">
        <v>4</v>
      </c>
      <c r="C100" s="35">
        <v>3</v>
      </c>
      <c r="D100" s="35">
        <v>2</v>
      </c>
      <c r="E100" s="35">
        <v>8</v>
      </c>
      <c r="F100">
        <f t="shared" si="7"/>
        <v>176</v>
      </c>
      <c r="G100">
        <f t="shared" si="8"/>
        <v>1760</v>
      </c>
      <c r="H100" s="35">
        <v>8</v>
      </c>
      <c r="I100">
        <f t="shared" si="9"/>
        <v>3520</v>
      </c>
    </row>
    <row r="101" spans="1:9" x14ac:dyDescent="0.25">
      <c r="A101">
        <v>99</v>
      </c>
      <c r="B101" s="35">
        <v>6</v>
      </c>
      <c r="C101" s="35">
        <v>3</v>
      </c>
      <c r="D101" s="35">
        <v>3</v>
      </c>
      <c r="E101" s="35">
        <v>8</v>
      </c>
      <c r="F101">
        <f t="shared" si="7"/>
        <v>176</v>
      </c>
      <c r="G101">
        <f t="shared" si="8"/>
        <v>3168</v>
      </c>
      <c r="H101" s="35">
        <v>5.5</v>
      </c>
      <c r="I101">
        <f t="shared" si="9"/>
        <v>2904</v>
      </c>
    </row>
    <row r="102" spans="1:9" x14ac:dyDescent="0.25">
      <c r="A102">
        <v>100</v>
      </c>
      <c r="B102" s="35">
        <v>3</v>
      </c>
      <c r="C102" s="35">
        <v>5</v>
      </c>
      <c r="D102" s="35">
        <v>3</v>
      </c>
      <c r="E102" s="35">
        <v>8</v>
      </c>
      <c r="F102">
        <f t="shared" si="7"/>
        <v>176</v>
      </c>
      <c r="G102">
        <f t="shared" si="8"/>
        <v>2112</v>
      </c>
      <c r="H102" s="35">
        <v>1</v>
      </c>
      <c r="I102">
        <f t="shared" si="9"/>
        <v>704</v>
      </c>
    </row>
    <row r="103" spans="1:9" x14ac:dyDescent="0.25">
      <c r="A103">
        <v>101</v>
      </c>
      <c r="B103" s="35">
        <v>1</v>
      </c>
      <c r="C103" s="35">
        <v>2</v>
      </c>
      <c r="D103" s="35">
        <v>1</v>
      </c>
      <c r="E103" s="35">
        <v>8</v>
      </c>
      <c r="F103">
        <f t="shared" si="7"/>
        <v>176</v>
      </c>
      <c r="G103">
        <f t="shared" si="8"/>
        <v>264</v>
      </c>
      <c r="H103" s="35">
        <v>2</v>
      </c>
      <c r="I103">
        <f t="shared" si="9"/>
        <v>528</v>
      </c>
    </row>
    <row r="104" spans="1:9" x14ac:dyDescent="0.25">
      <c r="A104">
        <v>102</v>
      </c>
      <c r="B104" s="35">
        <v>3</v>
      </c>
      <c r="C104" s="35">
        <v>3</v>
      </c>
      <c r="D104" s="35">
        <v>2</v>
      </c>
      <c r="E104" s="35">
        <v>8</v>
      </c>
      <c r="F104">
        <f t="shared" si="7"/>
        <v>176</v>
      </c>
      <c r="G104">
        <f t="shared" si="8"/>
        <v>1320</v>
      </c>
      <c r="H104" s="35">
        <v>4</v>
      </c>
      <c r="I104">
        <f t="shared" si="9"/>
        <v>1760</v>
      </c>
    </row>
    <row r="105" spans="1:9" x14ac:dyDescent="0.25">
      <c r="A105">
        <v>103</v>
      </c>
      <c r="B105" s="35">
        <v>6</v>
      </c>
      <c r="C105" s="35">
        <v>5</v>
      </c>
      <c r="D105" s="35">
        <v>3</v>
      </c>
      <c r="E105" s="35">
        <v>8</v>
      </c>
      <c r="F105">
        <f t="shared" si="7"/>
        <v>176</v>
      </c>
      <c r="G105">
        <f t="shared" si="8"/>
        <v>4224</v>
      </c>
      <c r="H105" s="35">
        <v>8</v>
      </c>
      <c r="I105">
        <f t="shared" si="9"/>
        <v>5632</v>
      </c>
    </row>
    <row r="106" spans="1:9" x14ac:dyDescent="0.25">
      <c r="A106">
        <v>104</v>
      </c>
      <c r="B106" s="35">
        <v>9</v>
      </c>
      <c r="C106" s="35">
        <v>5</v>
      </c>
      <c r="D106" s="35">
        <v>5</v>
      </c>
      <c r="E106" s="35">
        <v>9</v>
      </c>
      <c r="F106">
        <f t="shared" si="7"/>
        <v>198</v>
      </c>
      <c r="G106">
        <f t="shared" si="8"/>
        <v>8910</v>
      </c>
      <c r="H106" s="35">
        <v>15</v>
      </c>
      <c r="I106">
        <f t="shared" si="9"/>
        <v>14850</v>
      </c>
    </row>
    <row r="107" spans="1:9" x14ac:dyDescent="0.25">
      <c r="A107">
        <v>105</v>
      </c>
      <c r="B107" s="35">
        <v>9</v>
      </c>
      <c r="C107" s="35">
        <v>7</v>
      </c>
      <c r="D107" s="35">
        <v>5</v>
      </c>
      <c r="E107" s="35">
        <v>9</v>
      </c>
      <c r="F107">
        <f t="shared" si="7"/>
        <v>198</v>
      </c>
      <c r="G107">
        <f t="shared" si="8"/>
        <v>10692</v>
      </c>
      <c r="H107" s="35">
        <v>15</v>
      </c>
      <c r="I107">
        <f t="shared" si="9"/>
        <v>17820</v>
      </c>
    </row>
    <row r="108" spans="1:9" x14ac:dyDescent="0.25">
      <c r="A108">
        <v>106</v>
      </c>
      <c r="B108" s="35">
        <v>9</v>
      </c>
      <c r="C108" s="35">
        <v>3</v>
      </c>
      <c r="D108" s="35">
        <v>3</v>
      </c>
      <c r="E108" s="35">
        <v>9</v>
      </c>
      <c r="F108">
        <f t="shared" si="7"/>
        <v>198</v>
      </c>
      <c r="G108">
        <f t="shared" si="8"/>
        <v>5346</v>
      </c>
      <c r="H108" s="35">
        <v>9</v>
      </c>
      <c r="I108">
        <f t="shared" si="9"/>
        <v>5346</v>
      </c>
    </row>
    <row r="109" spans="1:9" x14ac:dyDescent="0.25">
      <c r="A109">
        <v>107</v>
      </c>
      <c r="B109" s="35">
        <v>9</v>
      </c>
      <c r="C109" s="35">
        <v>6</v>
      </c>
      <c r="D109" s="35">
        <v>6</v>
      </c>
      <c r="E109" s="35">
        <v>9</v>
      </c>
      <c r="F109">
        <f t="shared" si="7"/>
        <v>198</v>
      </c>
      <c r="G109">
        <f t="shared" si="8"/>
        <v>10692</v>
      </c>
      <c r="H109" s="35">
        <v>9</v>
      </c>
      <c r="I109">
        <f t="shared" si="9"/>
        <v>10692</v>
      </c>
    </row>
    <row r="110" spans="1:9" x14ac:dyDescent="0.25">
      <c r="A110">
        <v>108</v>
      </c>
      <c r="B110" s="35">
        <v>12</v>
      </c>
      <c r="C110" s="35">
        <v>6</v>
      </c>
      <c r="D110" s="35">
        <v>3</v>
      </c>
      <c r="E110" s="35">
        <v>9</v>
      </c>
      <c r="F110">
        <f t="shared" si="7"/>
        <v>198</v>
      </c>
      <c r="G110">
        <f t="shared" si="8"/>
        <v>10692</v>
      </c>
      <c r="H110" s="35">
        <v>12</v>
      </c>
      <c r="I110">
        <f t="shared" si="9"/>
        <v>10692</v>
      </c>
    </row>
    <row r="111" spans="1:9" x14ac:dyDescent="0.25">
      <c r="A111">
        <v>109</v>
      </c>
      <c r="B111" s="35">
        <v>9</v>
      </c>
      <c r="C111" s="35">
        <v>6</v>
      </c>
      <c r="D111" s="35">
        <v>3</v>
      </c>
      <c r="E111" s="35">
        <v>9</v>
      </c>
      <c r="F111">
        <f t="shared" si="7"/>
        <v>198</v>
      </c>
      <c r="G111">
        <f t="shared" si="8"/>
        <v>8019</v>
      </c>
      <c r="H111" s="35">
        <v>9</v>
      </c>
      <c r="I111">
        <f t="shared" si="9"/>
        <v>8019</v>
      </c>
    </row>
    <row r="112" spans="1:9" x14ac:dyDescent="0.25">
      <c r="A112">
        <v>110</v>
      </c>
      <c r="B112" s="35">
        <v>12</v>
      </c>
      <c r="C112" s="35">
        <v>7</v>
      </c>
      <c r="D112" s="35">
        <v>5</v>
      </c>
      <c r="E112" s="35">
        <v>9</v>
      </c>
      <c r="F112">
        <f t="shared" si="7"/>
        <v>198</v>
      </c>
      <c r="G112">
        <f t="shared" si="8"/>
        <v>14256</v>
      </c>
      <c r="H112" s="35">
        <v>9</v>
      </c>
      <c r="I112">
        <f t="shared" si="9"/>
        <v>10692</v>
      </c>
    </row>
    <row r="113" spans="1:9" x14ac:dyDescent="0.25">
      <c r="A113">
        <v>111</v>
      </c>
      <c r="B113" s="35">
        <v>9</v>
      </c>
      <c r="C113" s="35">
        <v>6</v>
      </c>
      <c r="D113" s="35">
        <v>3</v>
      </c>
      <c r="E113" s="35">
        <v>9</v>
      </c>
      <c r="F113">
        <f t="shared" si="7"/>
        <v>198</v>
      </c>
      <c r="G113">
        <f t="shared" si="8"/>
        <v>8019</v>
      </c>
      <c r="H113" s="35">
        <v>12</v>
      </c>
      <c r="I113">
        <f t="shared" si="9"/>
        <v>10692</v>
      </c>
    </row>
    <row r="114" spans="1:9" x14ac:dyDescent="0.25">
      <c r="A114">
        <v>112</v>
      </c>
      <c r="B114" s="35">
        <v>5</v>
      </c>
      <c r="C114" s="35">
        <v>6</v>
      </c>
      <c r="D114" s="35">
        <v>2</v>
      </c>
      <c r="E114" s="35">
        <v>8</v>
      </c>
      <c r="F114">
        <f t="shared" si="7"/>
        <v>176</v>
      </c>
      <c r="G114">
        <f t="shared" si="8"/>
        <v>3520</v>
      </c>
      <c r="H114" s="35">
        <v>6</v>
      </c>
      <c r="I114">
        <f t="shared" si="9"/>
        <v>4224</v>
      </c>
    </row>
    <row r="115" spans="1:9" x14ac:dyDescent="0.25">
      <c r="A115">
        <v>113</v>
      </c>
      <c r="B115" s="35">
        <v>7</v>
      </c>
      <c r="C115" s="35">
        <v>5</v>
      </c>
      <c r="D115" s="35">
        <v>4</v>
      </c>
      <c r="E115" s="35">
        <v>6</v>
      </c>
      <c r="F115">
        <f t="shared" si="7"/>
        <v>132</v>
      </c>
      <c r="G115">
        <f t="shared" si="8"/>
        <v>4158</v>
      </c>
      <c r="H115" s="35">
        <v>11</v>
      </c>
      <c r="I115">
        <f t="shared" si="9"/>
        <v>6534</v>
      </c>
    </row>
    <row r="116" spans="1:9" x14ac:dyDescent="0.25">
      <c r="A116">
        <v>114</v>
      </c>
      <c r="B116" s="35">
        <v>3</v>
      </c>
      <c r="C116" s="35">
        <v>5</v>
      </c>
      <c r="D116" s="35">
        <v>0</v>
      </c>
      <c r="E116" s="35">
        <v>9</v>
      </c>
      <c r="F116">
        <f t="shared" si="7"/>
        <v>198</v>
      </c>
      <c r="G116">
        <f t="shared" si="8"/>
        <v>1485</v>
      </c>
      <c r="H116" s="35">
        <v>7</v>
      </c>
      <c r="I116">
        <f t="shared" si="9"/>
        <v>3465</v>
      </c>
    </row>
    <row r="117" spans="1:9" x14ac:dyDescent="0.25">
      <c r="A117">
        <v>115</v>
      </c>
      <c r="B117" s="35">
        <v>8</v>
      </c>
      <c r="C117" s="35">
        <v>9</v>
      </c>
      <c r="D117" s="35">
        <v>4</v>
      </c>
      <c r="E117" s="35">
        <v>8</v>
      </c>
      <c r="F117">
        <f t="shared" si="7"/>
        <v>176</v>
      </c>
      <c r="G117">
        <f t="shared" si="8"/>
        <v>9152</v>
      </c>
      <c r="H117" s="35">
        <v>14</v>
      </c>
      <c r="I117">
        <f t="shared" si="9"/>
        <v>16016</v>
      </c>
    </row>
    <row r="118" spans="1:9" x14ac:dyDescent="0.25">
      <c r="A118">
        <v>116</v>
      </c>
      <c r="B118" s="35">
        <v>2</v>
      </c>
      <c r="C118" s="35">
        <v>2</v>
      </c>
      <c r="D118" s="35">
        <v>1</v>
      </c>
      <c r="E118" s="35">
        <v>8</v>
      </c>
      <c r="F118">
        <f t="shared" si="7"/>
        <v>176</v>
      </c>
      <c r="G118">
        <f t="shared" si="8"/>
        <v>528</v>
      </c>
      <c r="H118" s="35">
        <v>3</v>
      </c>
      <c r="I118">
        <f t="shared" si="9"/>
        <v>792</v>
      </c>
    </row>
    <row r="119" spans="1:9" x14ac:dyDescent="0.25">
      <c r="A119">
        <v>117</v>
      </c>
      <c r="B119" s="35">
        <v>6</v>
      </c>
      <c r="C119" s="35">
        <v>5</v>
      </c>
      <c r="D119" s="35">
        <v>4</v>
      </c>
      <c r="E119" s="35">
        <v>12</v>
      </c>
      <c r="F119">
        <f t="shared" si="7"/>
        <v>264</v>
      </c>
      <c r="G119">
        <f t="shared" si="8"/>
        <v>7128</v>
      </c>
      <c r="H119" s="35">
        <v>18</v>
      </c>
      <c r="I119">
        <f t="shared" si="9"/>
        <v>21384</v>
      </c>
    </row>
    <row r="120" spans="1:9" x14ac:dyDescent="0.25">
      <c r="A120">
        <v>118</v>
      </c>
      <c r="B120" s="35">
        <v>2</v>
      </c>
      <c r="C120" s="35">
        <v>2</v>
      </c>
      <c r="D120" s="35">
        <v>0</v>
      </c>
      <c r="E120" s="35">
        <v>8</v>
      </c>
      <c r="F120">
        <f t="shared" si="7"/>
        <v>176</v>
      </c>
      <c r="G120">
        <f t="shared" si="8"/>
        <v>352</v>
      </c>
      <c r="H120" s="35">
        <v>5</v>
      </c>
      <c r="I120">
        <f t="shared" si="9"/>
        <v>880</v>
      </c>
    </row>
    <row r="121" spans="1:9" x14ac:dyDescent="0.25">
      <c r="A121">
        <v>119</v>
      </c>
      <c r="B121" s="35">
        <v>3</v>
      </c>
      <c r="C121" s="35">
        <v>2</v>
      </c>
      <c r="D121" s="35">
        <v>1</v>
      </c>
      <c r="E121" s="35">
        <v>8</v>
      </c>
      <c r="F121">
        <f t="shared" si="7"/>
        <v>176</v>
      </c>
      <c r="G121">
        <f t="shared" si="8"/>
        <v>792</v>
      </c>
      <c r="H121" s="35">
        <v>12</v>
      </c>
      <c r="I121">
        <f t="shared" si="9"/>
        <v>3168</v>
      </c>
    </row>
    <row r="122" spans="1:9" x14ac:dyDescent="0.25">
      <c r="A122">
        <v>120</v>
      </c>
      <c r="B122" s="35">
        <v>12</v>
      </c>
      <c r="C122" s="35">
        <v>3</v>
      </c>
      <c r="D122" s="35">
        <v>3</v>
      </c>
      <c r="E122" s="35">
        <v>8</v>
      </c>
      <c r="F122">
        <f t="shared" si="7"/>
        <v>176</v>
      </c>
      <c r="G122">
        <f t="shared" si="8"/>
        <v>6336</v>
      </c>
      <c r="H122" s="35">
        <v>36</v>
      </c>
      <c r="I122">
        <f t="shared" si="9"/>
        <v>19008</v>
      </c>
    </row>
  </sheetData>
  <mergeCells count="3">
    <mergeCell ref="B1:G1"/>
    <mergeCell ref="H1:I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2"/>
  <sheetViews>
    <sheetView topLeftCell="AJ109" workbookViewId="0">
      <selection activeCell="AP126" sqref="AP126"/>
    </sheetView>
  </sheetViews>
  <sheetFormatPr defaultRowHeight="15" x14ac:dyDescent="0.25"/>
  <cols>
    <col min="2" max="2" width="15.28515625" customWidth="1"/>
    <col min="3" max="3" width="13.140625" customWidth="1"/>
    <col min="4" max="4" width="14.42578125" customWidth="1"/>
    <col min="5" max="5" width="14.7109375" customWidth="1"/>
    <col min="6" max="6" width="15.85546875" customWidth="1"/>
    <col min="7" max="7" width="15.5703125" customWidth="1"/>
    <col min="8" max="8" width="13.28515625" customWidth="1"/>
    <col min="9" max="10" width="15.85546875" style="1" customWidth="1"/>
    <col min="11" max="11" width="29" customWidth="1"/>
    <col min="12" max="12" width="18.140625" customWidth="1"/>
    <col min="13" max="13" width="20.42578125" customWidth="1"/>
    <col min="14" max="14" width="19.28515625" customWidth="1"/>
    <col min="15" max="15" width="21.5703125" customWidth="1"/>
    <col min="16" max="16" width="25.7109375" customWidth="1"/>
    <col min="17" max="17" width="29.85546875" customWidth="1"/>
    <col min="18" max="18" width="22.5703125" customWidth="1"/>
    <col min="19" max="19" width="20.85546875" customWidth="1"/>
    <col min="20" max="21" width="14.7109375" customWidth="1"/>
    <col min="22" max="22" width="39.28515625" customWidth="1"/>
    <col min="23" max="23" width="24.140625" customWidth="1"/>
    <col min="30" max="30" width="17.140625" style="1" customWidth="1"/>
    <col min="31" max="31" width="25.42578125" style="1" customWidth="1"/>
    <col min="32" max="32" width="21.85546875" customWidth="1"/>
    <col min="33" max="33" width="17.7109375" customWidth="1"/>
    <col min="34" max="36" width="18.5703125" customWidth="1"/>
    <col min="37" max="37" width="14.28515625" customWidth="1"/>
    <col min="38" max="38" width="14.85546875" customWidth="1"/>
    <col min="39" max="39" width="15.85546875" customWidth="1"/>
    <col min="40" max="41" width="17" customWidth="1"/>
    <col min="42" max="42" width="13" customWidth="1"/>
  </cols>
  <sheetData>
    <row r="1" spans="1:42" s="2" customFormat="1" ht="15" customHeight="1" x14ac:dyDescent="0.25">
      <c r="A1" s="53" t="s">
        <v>0</v>
      </c>
      <c r="B1" s="67" t="s">
        <v>377</v>
      </c>
      <c r="C1" s="67"/>
      <c r="D1" s="67"/>
      <c r="E1" s="67"/>
      <c r="F1" s="67"/>
      <c r="G1" s="67"/>
      <c r="H1" s="67"/>
      <c r="I1" s="67"/>
      <c r="J1" s="67"/>
      <c r="K1" s="65" t="s">
        <v>182</v>
      </c>
      <c r="L1" s="67" t="s">
        <v>207</v>
      </c>
      <c r="M1" s="67"/>
      <c r="N1" s="67"/>
      <c r="O1" s="67"/>
      <c r="P1" s="67"/>
      <c r="Q1" s="67"/>
      <c r="R1" s="67"/>
      <c r="S1" s="67"/>
      <c r="T1" s="67"/>
      <c r="U1" s="67"/>
      <c r="V1" s="61" t="s">
        <v>208</v>
      </c>
      <c r="W1" s="63" t="s">
        <v>183</v>
      </c>
      <c r="X1" s="68" t="s">
        <v>303</v>
      </c>
      <c r="Y1" s="68"/>
      <c r="Z1" s="68"/>
      <c r="AA1" s="68"/>
      <c r="AB1" s="68"/>
      <c r="AC1" s="68"/>
      <c r="AD1" s="68"/>
      <c r="AE1" s="68"/>
      <c r="AF1" s="63" t="s">
        <v>184</v>
      </c>
      <c r="AG1" s="58" t="s">
        <v>308</v>
      </c>
      <c r="AH1" s="58"/>
      <c r="AI1" s="58"/>
      <c r="AJ1" s="58"/>
      <c r="AK1" s="58"/>
      <c r="AL1" s="58"/>
      <c r="AM1" s="58"/>
      <c r="AN1" s="58"/>
      <c r="AO1" s="58"/>
      <c r="AP1" s="58"/>
    </row>
    <row r="2" spans="1:42" s="13" customFormat="1" ht="15.75" x14ac:dyDescent="0.25">
      <c r="A2" s="53"/>
      <c r="B2" s="16" t="s">
        <v>265</v>
      </c>
      <c r="C2" s="16" t="s">
        <v>263</v>
      </c>
      <c r="D2" s="16" t="s">
        <v>264</v>
      </c>
      <c r="E2" s="16" t="s">
        <v>260</v>
      </c>
      <c r="F2" s="16" t="s">
        <v>261</v>
      </c>
      <c r="G2" s="16" t="s">
        <v>262</v>
      </c>
      <c r="H2" s="16" t="s">
        <v>266</v>
      </c>
      <c r="I2" s="16" t="s">
        <v>377</v>
      </c>
      <c r="J2" s="16" t="s">
        <v>400</v>
      </c>
      <c r="K2" s="66"/>
      <c r="L2" s="16" t="s">
        <v>334</v>
      </c>
      <c r="M2" s="16" t="s">
        <v>335</v>
      </c>
      <c r="N2" s="16" t="s">
        <v>267</v>
      </c>
      <c r="O2" s="16" t="s">
        <v>268</v>
      </c>
      <c r="P2" s="18" t="s">
        <v>329</v>
      </c>
      <c r="Q2" s="16" t="s">
        <v>328</v>
      </c>
      <c r="R2" s="18" t="s">
        <v>327</v>
      </c>
      <c r="S2" s="18" t="s">
        <v>326</v>
      </c>
      <c r="T2" s="16" t="s">
        <v>207</v>
      </c>
      <c r="U2" s="16" t="s">
        <v>406</v>
      </c>
      <c r="V2" s="62"/>
      <c r="W2" s="64"/>
      <c r="X2" s="2" t="s">
        <v>330</v>
      </c>
      <c r="Y2" s="2" t="s">
        <v>331</v>
      </c>
      <c r="Z2" s="13" t="s">
        <v>332</v>
      </c>
      <c r="AA2" s="2" t="s">
        <v>333</v>
      </c>
      <c r="AB2" s="2" t="s">
        <v>179</v>
      </c>
      <c r="AC2" s="14" t="s">
        <v>363</v>
      </c>
      <c r="AD2" s="13" t="s">
        <v>209</v>
      </c>
      <c r="AE2" s="14" t="s">
        <v>407</v>
      </c>
      <c r="AF2" s="64"/>
      <c r="AG2" s="14" t="s">
        <v>306</v>
      </c>
      <c r="AH2" s="14" t="s">
        <v>3</v>
      </c>
      <c r="AI2" s="14" t="s">
        <v>304</v>
      </c>
      <c r="AJ2" s="14" t="s">
        <v>185</v>
      </c>
      <c r="AK2" s="13" t="s">
        <v>305</v>
      </c>
      <c r="AL2" s="14" t="s">
        <v>307</v>
      </c>
      <c r="AM2" s="14" t="s">
        <v>356</v>
      </c>
      <c r="AN2" s="13" t="s">
        <v>310</v>
      </c>
      <c r="AO2" s="13" t="s">
        <v>309</v>
      </c>
      <c r="AP2" s="14" t="s">
        <v>408</v>
      </c>
    </row>
    <row r="3" spans="1:42" x14ac:dyDescent="0.25">
      <c r="A3">
        <v>1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s="1">
        <f>COUNTIF(B3:H3,TRUE)</f>
        <v>0</v>
      </c>
      <c r="J3" s="1">
        <f>VLOOKUP(I3,'Percentage Transformation scale'!$E$2:$F$9,2,TRUE)</f>
        <v>8</v>
      </c>
      <c r="K3">
        <v>4</v>
      </c>
      <c r="L3">
        <v>0</v>
      </c>
      <c r="M3" t="s">
        <v>178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>
        <f>COUNTIF(N3:S3,TRUE)</f>
        <v>0</v>
      </c>
      <c r="U3" s="36">
        <f>((7-1)*((T3-0)/(6-0)))+1</f>
        <v>1</v>
      </c>
      <c r="V3">
        <v>2</v>
      </c>
      <c r="W3">
        <v>1</v>
      </c>
      <c r="X3" t="b">
        <v>0</v>
      </c>
      <c r="Y3" t="b">
        <v>0</v>
      </c>
      <c r="Z3" t="b">
        <v>0</v>
      </c>
      <c r="AA3" t="b">
        <v>0</v>
      </c>
      <c r="AB3">
        <f>COUNTIF(X3:AA3,TRUE)</f>
        <v>0</v>
      </c>
      <c r="AC3">
        <f>VLOOKUP(AB3,'Percentage Transformation scale'!$H$2:$I$6,2,TRUE)</f>
        <v>5</v>
      </c>
      <c r="AD3" s="1">
        <v>3</v>
      </c>
      <c r="AE3" s="1">
        <f t="shared" ref="AE3:AE34" si="0">AC3+AD3</f>
        <v>8</v>
      </c>
      <c r="AF3">
        <v>3</v>
      </c>
      <c r="AG3">
        <v>0</v>
      </c>
      <c r="AH3">
        <v>1</v>
      </c>
      <c r="AI3">
        <f>(OR(AG3 = 1,AH3=1))*1</f>
        <v>1</v>
      </c>
      <c r="AJ3">
        <v>0</v>
      </c>
      <c r="AK3">
        <v>1</v>
      </c>
      <c r="AL3">
        <f>COUNTIF(AI3:AK3,1)</f>
        <v>2</v>
      </c>
      <c r="AM3">
        <f>VLOOKUP(AL3,'Percentage Transformation scale'!$N$2:$O$5,2,TRUE)</f>
        <v>2</v>
      </c>
      <c r="AN3">
        <v>0</v>
      </c>
      <c r="AO3">
        <v>2</v>
      </c>
      <c r="AP3">
        <f>SUM(AM3:AO3)</f>
        <v>4</v>
      </c>
    </row>
    <row r="4" spans="1:42" x14ac:dyDescent="0.25">
      <c r="A4">
        <v>2</v>
      </c>
      <c r="B4" t="b">
        <v>0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1</v>
      </c>
      <c r="I4" s="1">
        <f t="shared" ref="I4:I67" si="1">COUNTIF(B4:H4,TRUE)</f>
        <v>4</v>
      </c>
      <c r="J4" s="1">
        <f>VLOOKUP(I4,'Percentage Transformation scale'!$E$2:$F$9,2,TRUE)</f>
        <v>4</v>
      </c>
      <c r="K4">
        <v>4</v>
      </c>
      <c r="L4">
        <v>1</v>
      </c>
      <c r="M4">
        <v>3</v>
      </c>
      <c r="N4" t="b">
        <v>1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>
        <f t="shared" ref="T4:T67" si="2">COUNTIF(N4:S4,TRUE)</f>
        <v>2</v>
      </c>
      <c r="U4" s="36">
        <f t="shared" ref="U4:U67" si="3">((7-1)*((T4-0)/(6-0)))+1</f>
        <v>3</v>
      </c>
      <c r="V4">
        <v>1</v>
      </c>
      <c r="W4">
        <v>2</v>
      </c>
      <c r="X4" t="b">
        <v>1</v>
      </c>
      <c r="Y4" t="b">
        <v>0</v>
      </c>
      <c r="Z4" t="b">
        <v>0</v>
      </c>
      <c r="AA4" t="b">
        <v>0</v>
      </c>
      <c r="AB4">
        <f t="shared" ref="AB4:AB67" si="4">COUNTIF(X4:AA4,TRUE)</f>
        <v>1</v>
      </c>
      <c r="AC4">
        <f>VLOOKUP(AB4,'Percentage Transformation scale'!$H$2:$I$6,2,TRUE)</f>
        <v>4</v>
      </c>
      <c r="AD4" s="1">
        <v>2</v>
      </c>
      <c r="AE4" s="1">
        <f t="shared" si="0"/>
        <v>6</v>
      </c>
      <c r="AF4">
        <v>3</v>
      </c>
      <c r="AG4">
        <v>1</v>
      </c>
      <c r="AH4" t="s">
        <v>178</v>
      </c>
      <c r="AI4">
        <f t="shared" ref="AI4:AI67" si="5">(OR(AG4 = 1,AH4=1))*1</f>
        <v>1</v>
      </c>
      <c r="AJ4">
        <v>1</v>
      </c>
      <c r="AK4">
        <v>0</v>
      </c>
      <c r="AL4">
        <f t="shared" ref="AL4:AL67" si="6">COUNTIF(AI4:AK4,1)</f>
        <v>2</v>
      </c>
      <c r="AM4">
        <f>VLOOKUP(AL4,'Percentage Transformation scale'!$N$2:$O$5,2,TRUE)</f>
        <v>2</v>
      </c>
      <c r="AN4">
        <v>3</v>
      </c>
      <c r="AO4">
        <v>2</v>
      </c>
      <c r="AP4">
        <f t="shared" ref="AP4:AP67" si="7">SUM(AM4:AO4)</f>
        <v>7</v>
      </c>
    </row>
    <row r="5" spans="1:42" x14ac:dyDescent="0.25">
      <c r="A5">
        <v>3</v>
      </c>
      <c r="B5" t="b">
        <v>0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s="1">
        <f t="shared" si="1"/>
        <v>4</v>
      </c>
      <c r="J5" s="1">
        <f>VLOOKUP(I5,'Percentage Transformation scale'!$E$2:$F$9,2,TRUE)</f>
        <v>4</v>
      </c>
      <c r="K5">
        <v>5</v>
      </c>
      <c r="L5">
        <v>1</v>
      </c>
      <c r="M5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>
        <f t="shared" si="2"/>
        <v>1</v>
      </c>
      <c r="U5" s="36">
        <f t="shared" si="3"/>
        <v>2</v>
      </c>
      <c r="V5">
        <v>3</v>
      </c>
      <c r="W5">
        <v>4</v>
      </c>
      <c r="X5" t="b">
        <v>1</v>
      </c>
      <c r="Y5" t="b">
        <v>0</v>
      </c>
      <c r="Z5" t="b">
        <v>0</v>
      </c>
      <c r="AA5" t="b">
        <v>0</v>
      </c>
      <c r="AB5">
        <f t="shared" si="4"/>
        <v>1</v>
      </c>
      <c r="AC5">
        <f>VLOOKUP(AB5,'Percentage Transformation scale'!$H$2:$I$6,2,TRUE)</f>
        <v>4</v>
      </c>
      <c r="AD5" s="1">
        <v>2</v>
      </c>
      <c r="AE5" s="1">
        <f t="shared" si="0"/>
        <v>6</v>
      </c>
      <c r="AF5">
        <v>3</v>
      </c>
      <c r="AG5">
        <v>0</v>
      </c>
      <c r="AH5" t="s">
        <v>178</v>
      </c>
      <c r="AI5">
        <f t="shared" si="5"/>
        <v>0</v>
      </c>
      <c r="AJ5">
        <v>0</v>
      </c>
      <c r="AK5">
        <v>1</v>
      </c>
      <c r="AL5">
        <f t="shared" si="6"/>
        <v>1</v>
      </c>
      <c r="AM5">
        <f>VLOOKUP(AL5,'Percentage Transformation scale'!$N$2:$O$5,2,TRUE)</f>
        <v>3</v>
      </c>
      <c r="AN5">
        <v>0</v>
      </c>
      <c r="AO5">
        <v>3</v>
      </c>
      <c r="AP5">
        <f t="shared" si="7"/>
        <v>6</v>
      </c>
    </row>
    <row r="6" spans="1:42" x14ac:dyDescent="0.25">
      <c r="A6">
        <v>4</v>
      </c>
      <c r="B6" t="b">
        <v>0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s="1">
        <f t="shared" si="1"/>
        <v>6</v>
      </c>
      <c r="J6" s="1">
        <f>VLOOKUP(I6,'Percentage Transformation scale'!$E$2:$F$9,2,TRUE)</f>
        <v>2</v>
      </c>
      <c r="K6">
        <v>4</v>
      </c>
      <c r="L6">
        <v>0</v>
      </c>
      <c r="M6" t="s">
        <v>178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>
        <f t="shared" si="2"/>
        <v>0</v>
      </c>
      <c r="U6" s="36">
        <f t="shared" si="3"/>
        <v>1</v>
      </c>
      <c r="V6">
        <v>1</v>
      </c>
      <c r="W6">
        <v>1</v>
      </c>
      <c r="X6" t="b">
        <v>1</v>
      </c>
      <c r="Y6" t="b">
        <v>1</v>
      </c>
      <c r="Z6" t="b">
        <v>1</v>
      </c>
      <c r="AA6" t="b">
        <v>0</v>
      </c>
      <c r="AB6">
        <f t="shared" si="4"/>
        <v>3</v>
      </c>
      <c r="AC6">
        <f>VLOOKUP(AB6,'Percentage Transformation scale'!$H$2:$I$6,2,TRUE)</f>
        <v>2</v>
      </c>
      <c r="AD6" s="1">
        <v>2</v>
      </c>
      <c r="AE6" s="1">
        <f t="shared" si="0"/>
        <v>4</v>
      </c>
      <c r="AF6">
        <v>3</v>
      </c>
      <c r="AG6">
        <v>1</v>
      </c>
      <c r="AH6">
        <v>1</v>
      </c>
      <c r="AI6">
        <f t="shared" si="5"/>
        <v>1</v>
      </c>
      <c r="AJ6">
        <v>0</v>
      </c>
      <c r="AK6">
        <v>0</v>
      </c>
      <c r="AL6">
        <f t="shared" si="6"/>
        <v>1</v>
      </c>
      <c r="AM6">
        <f>VLOOKUP(AL6,'Percentage Transformation scale'!$N$2:$O$5,2,TRUE)</f>
        <v>3</v>
      </c>
      <c r="AN6">
        <v>3</v>
      </c>
      <c r="AO6">
        <v>1</v>
      </c>
      <c r="AP6">
        <f t="shared" si="7"/>
        <v>7</v>
      </c>
    </row>
    <row r="7" spans="1:42" x14ac:dyDescent="0.25">
      <c r="A7">
        <v>5</v>
      </c>
      <c r="B7" t="b">
        <v>0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0</v>
      </c>
      <c r="I7" s="1">
        <f t="shared" si="1"/>
        <v>5</v>
      </c>
      <c r="J7" s="1">
        <f>VLOOKUP(I7,'Percentage Transformation scale'!$E$2:$F$9,2,TRUE)</f>
        <v>3</v>
      </c>
      <c r="K7">
        <v>4</v>
      </c>
      <c r="L7">
        <v>1</v>
      </c>
      <c r="M7" t="s">
        <v>5</v>
      </c>
      <c r="N7" t="b">
        <v>1</v>
      </c>
      <c r="O7" t="b">
        <v>1</v>
      </c>
      <c r="P7" t="b">
        <v>0</v>
      </c>
      <c r="Q7" t="b">
        <v>0</v>
      </c>
      <c r="R7" t="b">
        <v>0</v>
      </c>
      <c r="S7" t="b">
        <v>0</v>
      </c>
      <c r="T7">
        <f t="shared" si="2"/>
        <v>2</v>
      </c>
      <c r="U7" s="36">
        <f t="shared" si="3"/>
        <v>3</v>
      </c>
      <c r="V7">
        <v>1</v>
      </c>
      <c r="W7">
        <v>2</v>
      </c>
      <c r="X7" t="b">
        <v>1</v>
      </c>
      <c r="Y7" t="b">
        <v>1</v>
      </c>
      <c r="Z7" t="b">
        <v>1</v>
      </c>
      <c r="AA7" t="b">
        <v>1</v>
      </c>
      <c r="AB7">
        <f t="shared" si="4"/>
        <v>4</v>
      </c>
      <c r="AC7">
        <f>VLOOKUP(AB7,'Percentage Transformation scale'!$H$2:$I$6,2,TRUE)</f>
        <v>1</v>
      </c>
      <c r="AD7" s="1">
        <v>2</v>
      </c>
      <c r="AE7" s="1">
        <f t="shared" si="0"/>
        <v>3</v>
      </c>
      <c r="AF7">
        <v>3</v>
      </c>
      <c r="AG7">
        <v>1</v>
      </c>
      <c r="AH7" t="s">
        <v>178</v>
      </c>
      <c r="AI7">
        <f t="shared" si="5"/>
        <v>1</v>
      </c>
      <c r="AJ7">
        <v>1</v>
      </c>
      <c r="AK7">
        <v>1</v>
      </c>
      <c r="AL7">
        <f t="shared" si="6"/>
        <v>3</v>
      </c>
      <c r="AM7">
        <f>VLOOKUP(AL7,'Percentage Transformation scale'!$N$2:$O$5,2,TRUE)</f>
        <v>1</v>
      </c>
      <c r="AN7">
        <v>0</v>
      </c>
      <c r="AO7">
        <v>1</v>
      </c>
      <c r="AP7">
        <f t="shared" si="7"/>
        <v>2</v>
      </c>
    </row>
    <row r="8" spans="1:42" x14ac:dyDescent="0.25">
      <c r="A8">
        <v>6</v>
      </c>
      <c r="B8" t="b">
        <v>0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0</v>
      </c>
      <c r="I8" s="1">
        <f t="shared" si="1"/>
        <v>5</v>
      </c>
      <c r="J8" s="1">
        <f>VLOOKUP(I8,'Percentage Transformation scale'!$E$2:$F$9,2,TRUE)</f>
        <v>3</v>
      </c>
      <c r="K8">
        <v>4</v>
      </c>
      <c r="L8">
        <v>1</v>
      </c>
      <c r="M8" t="s">
        <v>5</v>
      </c>
      <c r="N8" t="b">
        <v>0</v>
      </c>
      <c r="O8" t="b">
        <v>0</v>
      </c>
      <c r="P8" t="b">
        <v>0</v>
      </c>
      <c r="Q8" t="b">
        <v>1</v>
      </c>
      <c r="R8" t="b">
        <v>0</v>
      </c>
      <c r="S8" t="b">
        <v>0</v>
      </c>
      <c r="T8">
        <f t="shared" si="2"/>
        <v>1</v>
      </c>
      <c r="U8" s="36">
        <f t="shared" si="3"/>
        <v>2</v>
      </c>
      <c r="V8">
        <v>1</v>
      </c>
      <c r="W8">
        <v>2</v>
      </c>
      <c r="X8" t="b">
        <v>1</v>
      </c>
      <c r="Y8" t="b">
        <v>1</v>
      </c>
      <c r="Z8" t="b">
        <v>1</v>
      </c>
      <c r="AA8" t="b">
        <v>1</v>
      </c>
      <c r="AB8">
        <f t="shared" si="4"/>
        <v>4</v>
      </c>
      <c r="AC8">
        <f>VLOOKUP(AB8,'Percentage Transformation scale'!$H$2:$I$6,2,TRUE)</f>
        <v>1</v>
      </c>
      <c r="AD8" s="1">
        <v>2</v>
      </c>
      <c r="AE8" s="1">
        <f t="shared" si="0"/>
        <v>3</v>
      </c>
      <c r="AF8">
        <v>3</v>
      </c>
      <c r="AG8">
        <v>1</v>
      </c>
      <c r="AH8" t="s">
        <v>178</v>
      </c>
      <c r="AI8">
        <f t="shared" si="5"/>
        <v>1</v>
      </c>
      <c r="AJ8">
        <v>1</v>
      </c>
      <c r="AK8">
        <v>1</v>
      </c>
      <c r="AL8">
        <f t="shared" si="6"/>
        <v>3</v>
      </c>
      <c r="AM8">
        <f>VLOOKUP(AL8,'Percentage Transformation scale'!$N$2:$O$5,2,TRUE)</f>
        <v>1</v>
      </c>
      <c r="AN8">
        <v>0</v>
      </c>
      <c r="AO8">
        <v>1</v>
      </c>
      <c r="AP8">
        <f t="shared" si="7"/>
        <v>2</v>
      </c>
    </row>
    <row r="9" spans="1:42" x14ac:dyDescent="0.25">
      <c r="A9">
        <v>7</v>
      </c>
      <c r="B9" t="b">
        <v>0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s="1">
        <f t="shared" si="1"/>
        <v>5</v>
      </c>
      <c r="J9" s="1">
        <f>VLOOKUP(I9,'Percentage Transformation scale'!$E$2:$F$9,2,TRUE)</f>
        <v>3</v>
      </c>
      <c r="K9">
        <v>4</v>
      </c>
      <c r="L9">
        <v>0</v>
      </c>
      <c r="M9" t="s">
        <v>178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>
        <f t="shared" si="2"/>
        <v>0</v>
      </c>
      <c r="U9" s="36">
        <f t="shared" si="3"/>
        <v>1</v>
      </c>
      <c r="V9">
        <v>1</v>
      </c>
      <c r="W9">
        <v>2</v>
      </c>
      <c r="X9" t="b">
        <v>0</v>
      </c>
      <c r="Y9" t="b">
        <v>1</v>
      </c>
      <c r="Z9" t="b">
        <v>1</v>
      </c>
      <c r="AA9" t="b">
        <v>1</v>
      </c>
      <c r="AB9">
        <f t="shared" si="4"/>
        <v>3</v>
      </c>
      <c r="AC9">
        <f>VLOOKUP(AB9,'Percentage Transformation scale'!$H$2:$I$6,2,TRUE)</f>
        <v>2</v>
      </c>
      <c r="AD9" s="1">
        <v>2</v>
      </c>
      <c r="AE9" s="1">
        <f t="shared" si="0"/>
        <v>4</v>
      </c>
      <c r="AF9">
        <v>2</v>
      </c>
      <c r="AG9">
        <v>1</v>
      </c>
      <c r="AH9" t="s">
        <v>178</v>
      </c>
      <c r="AI9">
        <f t="shared" si="5"/>
        <v>1</v>
      </c>
      <c r="AJ9">
        <v>1</v>
      </c>
      <c r="AK9">
        <v>1</v>
      </c>
      <c r="AL9">
        <f t="shared" si="6"/>
        <v>3</v>
      </c>
      <c r="AM9">
        <f>VLOOKUP(AL9,'Percentage Transformation scale'!$N$2:$O$5,2,TRUE)</f>
        <v>1</v>
      </c>
      <c r="AN9">
        <v>0</v>
      </c>
      <c r="AO9">
        <v>1</v>
      </c>
      <c r="AP9">
        <f t="shared" si="7"/>
        <v>2</v>
      </c>
    </row>
    <row r="10" spans="1:42" x14ac:dyDescent="0.25">
      <c r="A10">
        <v>8</v>
      </c>
      <c r="B10" t="b">
        <v>0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0</v>
      </c>
      <c r="I10" s="1">
        <f t="shared" si="1"/>
        <v>5</v>
      </c>
      <c r="J10" s="1">
        <f>VLOOKUP(I10,'Percentage Transformation scale'!$E$2:$F$9,2,TRUE)</f>
        <v>3</v>
      </c>
      <c r="K10">
        <v>5</v>
      </c>
      <c r="L10">
        <v>1</v>
      </c>
      <c r="M10" t="s">
        <v>5</v>
      </c>
      <c r="N10" t="b">
        <v>0</v>
      </c>
      <c r="O10" t="b">
        <v>1</v>
      </c>
      <c r="P10" t="b">
        <v>0</v>
      </c>
      <c r="Q10" t="b">
        <v>0</v>
      </c>
      <c r="R10" t="b">
        <v>0</v>
      </c>
      <c r="S10" t="b">
        <v>0</v>
      </c>
      <c r="T10">
        <f t="shared" si="2"/>
        <v>1</v>
      </c>
      <c r="U10" s="36">
        <f t="shared" si="3"/>
        <v>2</v>
      </c>
      <c r="V10">
        <v>1</v>
      </c>
      <c r="W10">
        <v>2</v>
      </c>
      <c r="X10" t="b">
        <v>0</v>
      </c>
      <c r="Y10" t="b">
        <v>1</v>
      </c>
      <c r="Z10" t="b">
        <v>1</v>
      </c>
      <c r="AA10" t="b">
        <v>1</v>
      </c>
      <c r="AB10">
        <f t="shared" si="4"/>
        <v>3</v>
      </c>
      <c r="AC10">
        <f>VLOOKUP(AB10,'Percentage Transformation scale'!$H$2:$I$6,2,TRUE)</f>
        <v>2</v>
      </c>
      <c r="AD10" s="1">
        <v>2</v>
      </c>
      <c r="AE10" s="1">
        <f t="shared" si="0"/>
        <v>4</v>
      </c>
      <c r="AF10">
        <v>2</v>
      </c>
      <c r="AG10">
        <v>1</v>
      </c>
      <c r="AH10">
        <v>1</v>
      </c>
      <c r="AI10">
        <f t="shared" si="5"/>
        <v>1</v>
      </c>
      <c r="AJ10">
        <v>0</v>
      </c>
      <c r="AK10">
        <v>1</v>
      </c>
      <c r="AL10">
        <f t="shared" si="6"/>
        <v>2</v>
      </c>
      <c r="AM10">
        <f>VLOOKUP(AL10,'Percentage Transformation scale'!$N$2:$O$5,2,TRUE)</f>
        <v>2</v>
      </c>
      <c r="AN10">
        <v>0</v>
      </c>
      <c r="AO10">
        <v>1</v>
      </c>
      <c r="AP10">
        <f t="shared" si="7"/>
        <v>3</v>
      </c>
    </row>
    <row r="11" spans="1:42" x14ac:dyDescent="0.25">
      <c r="A11">
        <v>9</v>
      </c>
      <c r="B11" t="b">
        <v>0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0</v>
      </c>
      <c r="I11" s="1">
        <f t="shared" si="1"/>
        <v>5</v>
      </c>
      <c r="J11" s="1">
        <f>VLOOKUP(I11,'Percentage Transformation scale'!$E$2:$F$9,2,TRUE)</f>
        <v>3</v>
      </c>
      <c r="K11">
        <v>5</v>
      </c>
      <c r="L11">
        <v>0</v>
      </c>
      <c r="M11" t="s">
        <v>178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>
        <f t="shared" si="2"/>
        <v>0</v>
      </c>
      <c r="U11" s="36">
        <f t="shared" si="3"/>
        <v>1</v>
      </c>
      <c r="V11">
        <v>1</v>
      </c>
      <c r="W11">
        <v>2</v>
      </c>
      <c r="X11" t="b">
        <v>0</v>
      </c>
      <c r="Y11" t="b">
        <v>1</v>
      </c>
      <c r="Z11" t="b">
        <v>1</v>
      </c>
      <c r="AA11" t="b">
        <v>1</v>
      </c>
      <c r="AB11">
        <f t="shared" si="4"/>
        <v>3</v>
      </c>
      <c r="AC11">
        <f>VLOOKUP(AB11,'Percentage Transformation scale'!$H$2:$I$6,2,TRUE)</f>
        <v>2</v>
      </c>
      <c r="AD11" s="1">
        <v>1</v>
      </c>
      <c r="AE11" s="1">
        <f t="shared" si="0"/>
        <v>3</v>
      </c>
      <c r="AF11">
        <v>3</v>
      </c>
      <c r="AG11">
        <v>1</v>
      </c>
      <c r="AH11" t="s">
        <v>178</v>
      </c>
      <c r="AI11">
        <f t="shared" si="5"/>
        <v>1</v>
      </c>
      <c r="AJ11">
        <v>1</v>
      </c>
      <c r="AK11">
        <v>1</v>
      </c>
      <c r="AL11">
        <f t="shared" si="6"/>
        <v>3</v>
      </c>
      <c r="AM11">
        <f>VLOOKUP(AL11,'Percentage Transformation scale'!$N$2:$O$5,2,TRUE)</f>
        <v>1</v>
      </c>
      <c r="AN11">
        <v>0</v>
      </c>
      <c r="AO11">
        <v>1</v>
      </c>
      <c r="AP11">
        <f t="shared" si="7"/>
        <v>2</v>
      </c>
    </row>
    <row r="12" spans="1:42" x14ac:dyDescent="0.25">
      <c r="A12">
        <v>10</v>
      </c>
      <c r="B12" t="b">
        <v>0</v>
      </c>
      <c r="C12" t="b">
        <v>0</v>
      </c>
      <c r="D12" t="b">
        <v>0</v>
      </c>
      <c r="E12" t="b">
        <v>1</v>
      </c>
      <c r="F12" t="b">
        <v>1</v>
      </c>
      <c r="G12" t="b">
        <v>1</v>
      </c>
      <c r="H12" t="b">
        <v>1</v>
      </c>
      <c r="I12" s="1">
        <f t="shared" si="1"/>
        <v>4</v>
      </c>
      <c r="J12" s="1">
        <f>VLOOKUP(I12,'Percentage Transformation scale'!$E$2:$F$9,2,TRUE)</f>
        <v>4</v>
      </c>
      <c r="K12">
        <v>5</v>
      </c>
      <c r="L12">
        <v>0</v>
      </c>
      <c r="M12" t="s">
        <v>178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0</v>
      </c>
      <c r="T12">
        <f t="shared" si="2"/>
        <v>1</v>
      </c>
      <c r="U12" s="36">
        <f t="shared" si="3"/>
        <v>2</v>
      </c>
      <c r="V12">
        <v>1</v>
      </c>
      <c r="W12">
        <v>3</v>
      </c>
      <c r="X12" t="b">
        <v>0</v>
      </c>
      <c r="Y12" t="b">
        <v>1</v>
      </c>
      <c r="Z12" t="b">
        <v>1</v>
      </c>
      <c r="AA12" t="b">
        <v>0</v>
      </c>
      <c r="AB12">
        <f>COUNTIF(X12:AA12,TRUE)</f>
        <v>2</v>
      </c>
      <c r="AC12">
        <f>VLOOKUP(AB12,'Percentage Transformation scale'!$H$2:$I$6,2,TRUE)</f>
        <v>3</v>
      </c>
      <c r="AD12" s="1">
        <v>1</v>
      </c>
      <c r="AE12" s="1">
        <f t="shared" si="0"/>
        <v>4</v>
      </c>
      <c r="AF12">
        <v>1</v>
      </c>
      <c r="AG12">
        <v>0</v>
      </c>
      <c r="AH12" t="s">
        <v>178</v>
      </c>
      <c r="AI12">
        <f t="shared" si="5"/>
        <v>0</v>
      </c>
      <c r="AJ12">
        <v>0</v>
      </c>
      <c r="AK12">
        <v>1</v>
      </c>
      <c r="AL12">
        <f t="shared" si="6"/>
        <v>1</v>
      </c>
      <c r="AM12">
        <f>VLOOKUP(AL12,'Percentage Transformation scale'!$N$2:$O$5,2,TRUE)</f>
        <v>3</v>
      </c>
      <c r="AN12">
        <v>0</v>
      </c>
      <c r="AO12">
        <v>3</v>
      </c>
      <c r="AP12">
        <f t="shared" si="7"/>
        <v>6</v>
      </c>
    </row>
    <row r="13" spans="1:42" x14ac:dyDescent="0.25">
      <c r="A13">
        <v>11</v>
      </c>
      <c r="B13" t="b">
        <v>0</v>
      </c>
      <c r="C13" t="b">
        <v>0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s="1">
        <f t="shared" si="1"/>
        <v>5</v>
      </c>
      <c r="J13" s="1">
        <f>VLOOKUP(I13,'Percentage Transformation scale'!$E$2:$F$9,2,TRUE)</f>
        <v>3</v>
      </c>
      <c r="K13" t="s">
        <v>5</v>
      </c>
      <c r="L13">
        <v>1</v>
      </c>
      <c r="M13">
        <v>2</v>
      </c>
      <c r="N13" t="b">
        <v>0</v>
      </c>
      <c r="O13" t="b">
        <v>1</v>
      </c>
      <c r="P13" t="b">
        <v>1</v>
      </c>
      <c r="Q13" t="b">
        <v>0</v>
      </c>
      <c r="R13" t="b">
        <v>1</v>
      </c>
      <c r="S13" t="b">
        <v>0</v>
      </c>
      <c r="T13">
        <f t="shared" si="2"/>
        <v>3</v>
      </c>
      <c r="U13" s="36">
        <f t="shared" si="3"/>
        <v>4</v>
      </c>
      <c r="V13">
        <v>1</v>
      </c>
      <c r="W13">
        <v>3</v>
      </c>
      <c r="X13" t="b">
        <v>0</v>
      </c>
      <c r="Y13" t="b">
        <v>0</v>
      </c>
      <c r="Z13" t="b">
        <v>0</v>
      </c>
      <c r="AA13" t="b">
        <v>0</v>
      </c>
      <c r="AB13">
        <f t="shared" si="4"/>
        <v>0</v>
      </c>
      <c r="AC13">
        <f>VLOOKUP(AB13,'Percentage Transformation scale'!$H$2:$I$6,2,TRUE)</f>
        <v>5</v>
      </c>
      <c r="AD13" s="1">
        <v>1</v>
      </c>
      <c r="AE13" s="1">
        <f t="shared" si="0"/>
        <v>6</v>
      </c>
      <c r="AF13">
        <v>3</v>
      </c>
      <c r="AG13">
        <v>0</v>
      </c>
      <c r="AH13">
        <v>1</v>
      </c>
      <c r="AI13">
        <f t="shared" si="5"/>
        <v>1</v>
      </c>
      <c r="AJ13">
        <v>1</v>
      </c>
      <c r="AK13">
        <v>1</v>
      </c>
      <c r="AL13">
        <f t="shared" si="6"/>
        <v>3</v>
      </c>
      <c r="AM13">
        <f>VLOOKUP(AL13,'Percentage Transformation scale'!$N$2:$O$5,2,TRUE)</f>
        <v>1</v>
      </c>
      <c r="AN13">
        <v>0</v>
      </c>
      <c r="AO13">
        <v>3</v>
      </c>
      <c r="AP13">
        <f t="shared" si="7"/>
        <v>4</v>
      </c>
    </row>
    <row r="14" spans="1:42" x14ac:dyDescent="0.25">
      <c r="A14">
        <v>12</v>
      </c>
      <c r="B14" t="b">
        <v>0</v>
      </c>
      <c r="C14" t="b">
        <v>0</v>
      </c>
      <c r="D14" t="b">
        <v>0</v>
      </c>
      <c r="E14" t="b">
        <v>0</v>
      </c>
      <c r="F14" t="b">
        <v>1</v>
      </c>
      <c r="G14" t="b">
        <v>1</v>
      </c>
      <c r="H14" t="b">
        <v>1</v>
      </c>
      <c r="I14" s="1">
        <f t="shared" si="1"/>
        <v>3</v>
      </c>
      <c r="J14" s="1">
        <f>VLOOKUP(I14,'Percentage Transformation scale'!$E$2:$F$9,2,TRUE)</f>
        <v>5</v>
      </c>
      <c r="K14">
        <v>3</v>
      </c>
      <c r="L14">
        <v>0</v>
      </c>
      <c r="M14" t="s">
        <v>178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>
        <f t="shared" si="2"/>
        <v>0</v>
      </c>
      <c r="U14" s="36">
        <f t="shared" si="3"/>
        <v>1</v>
      </c>
      <c r="V14">
        <v>3</v>
      </c>
      <c r="W14">
        <v>4</v>
      </c>
      <c r="X14" t="b">
        <v>1</v>
      </c>
      <c r="Y14" t="b">
        <v>0</v>
      </c>
      <c r="Z14" t="b">
        <v>0</v>
      </c>
      <c r="AA14" t="b">
        <v>0</v>
      </c>
      <c r="AB14">
        <f t="shared" si="4"/>
        <v>1</v>
      </c>
      <c r="AC14">
        <f>VLOOKUP(AB14,'Percentage Transformation scale'!$H$2:$I$6,2,TRUE)</f>
        <v>4</v>
      </c>
      <c r="AD14" s="1">
        <v>1</v>
      </c>
      <c r="AE14" s="1">
        <f t="shared" si="0"/>
        <v>5</v>
      </c>
      <c r="AF14">
        <v>2</v>
      </c>
      <c r="AG14">
        <v>0</v>
      </c>
      <c r="AH14">
        <v>1</v>
      </c>
      <c r="AI14">
        <f t="shared" si="5"/>
        <v>1</v>
      </c>
      <c r="AJ14">
        <v>1</v>
      </c>
      <c r="AK14">
        <v>1</v>
      </c>
      <c r="AL14">
        <f t="shared" si="6"/>
        <v>3</v>
      </c>
      <c r="AM14">
        <f>VLOOKUP(AL14,'Percentage Transformation scale'!$N$2:$O$5,2,TRUE)</f>
        <v>1</v>
      </c>
      <c r="AN14">
        <v>0</v>
      </c>
      <c r="AO14">
        <v>3</v>
      </c>
      <c r="AP14">
        <f t="shared" si="7"/>
        <v>4</v>
      </c>
    </row>
    <row r="15" spans="1:42" x14ac:dyDescent="0.25">
      <c r="A15">
        <v>13</v>
      </c>
      <c r="B15" t="b">
        <v>0</v>
      </c>
      <c r="C15" t="b">
        <v>0</v>
      </c>
      <c r="D15" t="b">
        <v>1</v>
      </c>
      <c r="E15" t="b">
        <v>0</v>
      </c>
      <c r="F15" t="b">
        <v>1</v>
      </c>
      <c r="G15" t="b">
        <v>1</v>
      </c>
      <c r="H15" t="b">
        <v>0</v>
      </c>
      <c r="I15" s="1">
        <f t="shared" si="1"/>
        <v>3</v>
      </c>
      <c r="J15" s="1">
        <f>VLOOKUP(I15,'Percentage Transformation scale'!$E$2:$F$9,2,TRUE)</f>
        <v>5</v>
      </c>
      <c r="K15">
        <v>5</v>
      </c>
      <c r="L15">
        <v>1</v>
      </c>
      <c r="M15" t="s">
        <v>5</v>
      </c>
      <c r="N15" t="b">
        <v>1</v>
      </c>
      <c r="O15" t="b">
        <v>0</v>
      </c>
      <c r="P15" t="b">
        <v>0</v>
      </c>
      <c r="Q15" t="b">
        <v>0</v>
      </c>
      <c r="R15" t="b">
        <v>1</v>
      </c>
      <c r="S15" t="b">
        <v>0</v>
      </c>
      <c r="T15">
        <f t="shared" si="2"/>
        <v>2</v>
      </c>
      <c r="U15" s="36">
        <f t="shared" si="3"/>
        <v>3</v>
      </c>
      <c r="V15">
        <v>1</v>
      </c>
      <c r="W15">
        <v>4</v>
      </c>
      <c r="X15" t="b">
        <v>0</v>
      </c>
      <c r="Y15" t="b">
        <v>0</v>
      </c>
      <c r="Z15" t="b">
        <v>0</v>
      </c>
      <c r="AA15" t="b">
        <v>1</v>
      </c>
      <c r="AB15">
        <f t="shared" si="4"/>
        <v>1</v>
      </c>
      <c r="AC15">
        <f>VLOOKUP(AB15,'Percentage Transformation scale'!$H$2:$I$6,2,TRUE)</f>
        <v>4</v>
      </c>
      <c r="AD15" s="1">
        <v>3</v>
      </c>
      <c r="AE15" s="1">
        <f t="shared" si="0"/>
        <v>7</v>
      </c>
      <c r="AF15">
        <v>3</v>
      </c>
      <c r="AG15">
        <v>0</v>
      </c>
      <c r="AH15" t="s">
        <v>178</v>
      </c>
      <c r="AI15">
        <f t="shared" si="5"/>
        <v>0</v>
      </c>
      <c r="AJ15">
        <v>0</v>
      </c>
      <c r="AK15">
        <v>1</v>
      </c>
      <c r="AL15">
        <f t="shared" si="6"/>
        <v>1</v>
      </c>
      <c r="AM15">
        <f>VLOOKUP(AL15,'Percentage Transformation scale'!$N$2:$O$5,2,TRUE)</f>
        <v>3</v>
      </c>
      <c r="AN15">
        <v>0</v>
      </c>
      <c r="AO15">
        <v>3</v>
      </c>
      <c r="AP15">
        <f t="shared" si="7"/>
        <v>6</v>
      </c>
    </row>
    <row r="16" spans="1:42" x14ac:dyDescent="0.25">
      <c r="A16">
        <v>14</v>
      </c>
      <c r="B16" t="b">
        <v>1</v>
      </c>
      <c r="C16" t="b">
        <v>0</v>
      </c>
      <c r="D16" t="b">
        <v>1</v>
      </c>
      <c r="E16" t="b">
        <v>0</v>
      </c>
      <c r="F16" t="b">
        <v>1</v>
      </c>
      <c r="G16" t="b">
        <v>1</v>
      </c>
      <c r="H16" t="b">
        <v>0</v>
      </c>
      <c r="I16" s="1">
        <f t="shared" si="1"/>
        <v>4</v>
      </c>
      <c r="J16" s="1">
        <f>VLOOKUP(I16,'Percentage Transformation scale'!$E$2:$F$9,2,TRUE)</f>
        <v>4</v>
      </c>
      <c r="K16">
        <v>5</v>
      </c>
      <c r="L16">
        <v>1</v>
      </c>
      <c r="M16" t="s">
        <v>5</v>
      </c>
      <c r="N16" t="b">
        <v>1</v>
      </c>
      <c r="O16" t="b">
        <v>0</v>
      </c>
      <c r="P16" t="b">
        <v>0</v>
      </c>
      <c r="Q16" t="b">
        <v>0</v>
      </c>
      <c r="R16" t="b">
        <v>1</v>
      </c>
      <c r="S16" t="b">
        <v>0</v>
      </c>
      <c r="T16">
        <f t="shared" si="2"/>
        <v>2</v>
      </c>
      <c r="U16" s="36">
        <f t="shared" si="3"/>
        <v>3</v>
      </c>
      <c r="V16">
        <v>1</v>
      </c>
      <c r="W16">
        <v>4</v>
      </c>
      <c r="X16" t="b">
        <v>0</v>
      </c>
      <c r="Y16" t="b">
        <v>0</v>
      </c>
      <c r="Z16" t="b">
        <v>0</v>
      </c>
      <c r="AA16" t="b">
        <v>1</v>
      </c>
      <c r="AB16">
        <f t="shared" si="4"/>
        <v>1</v>
      </c>
      <c r="AC16">
        <f>VLOOKUP(AB16,'Percentage Transformation scale'!$H$2:$I$6,2,TRUE)</f>
        <v>4</v>
      </c>
      <c r="AD16" s="1">
        <v>3</v>
      </c>
      <c r="AE16" s="1">
        <f t="shared" si="0"/>
        <v>7</v>
      </c>
      <c r="AF16">
        <v>2</v>
      </c>
      <c r="AG16">
        <v>0</v>
      </c>
      <c r="AH16" t="s">
        <v>178</v>
      </c>
      <c r="AI16">
        <f t="shared" si="5"/>
        <v>0</v>
      </c>
      <c r="AJ16">
        <v>0</v>
      </c>
      <c r="AK16">
        <v>1</v>
      </c>
      <c r="AL16">
        <f t="shared" si="6"/>
        <v>1</v>
      </c>
      <c r="AM16">
        <f>VLOOKUP(AL16,'Percentage Transformation scale'!$N$2:$O$5,2,TRUE)</f>
        <v>3</v>
      </c>
      <c r="AN16">
        <v>0</v>
      </c>
      <c r="AO16">
        <v>3</v>
      </c>
      <c r="AP16">
        <f t="shared" si="7"/>
        <v>6</v>
      </c>
    </row>
    <row r="17" spans="1:42" x14ac:dyDescent="0.25">
      <c r="A17">
        <v>15</v>
      </c>
      <c r="B17" t="b">
        <v>1</v>
      </c>
      <c r="C17" t="b">
        <v>0</v>
      </c>
      <c r="D17" t="b">
        <v>1</v>
      </c>
      <c r="E17" t="b">
        <v>0</v>
      </c>
      <c r="F17" t="b">
        <v>1</v>
      </c>
      <c r="G17" t="b">
        <v>1</v>
      </c>
      <c r="H17" t="b">
        <v>0</v>
      </c>
      <c r="I17" s="1">
        <f t="shared" si="1"/>
        <v>4</v>
      </c>
      <c r="J17" s="1">
        <f>VLOOKUP(I17,'Percentage Transformation scale'!$E$2:$F$9,2,TRUE)</f>
        <v>4</v>
      </c>
      <c r="K17">
        <v>5</v>
      </c>
      <c r="L17">
        <v>0</v>
      </c>
      <c r="M17" t="s">
        <v>178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>
        <f t="shared" si="2"/>
        <v>0</v>
      </c>
      <c r="U17" s="36">
        <f t="shared" si="3"/>
        <v>1</v>
      </c>
      <c r="V17">
        <v>1</v>
      </c>
      <c r="W17">
        <v>4</v>
      </c>
      <c r="X17" t="b">
        <v>0</v>
      </c>
      <c r="Y17" t="b">
        <v>0</v>
      </c>
      <c r="Z17" t="b">
        <v>0</v>
      </c>
      <c r="AA17" t="b">
        <v>1</v>
      </c>
      <c r="AB17">
        <f t="shared" si="4"/>
        <v>1</v>
      </c>
      <c r="AC17">
        <f>VLOOKUP(AB17,'Percentage Transformation scale'!$H$2:$I$6,2,TRUE)</f>
        <v>4</v>
      </c>
      <c r="AD17" s="1">
        <v>3</v>
      </c>
      <c r="AE17" s="1">
        <f t="shared" si="0"/>
        <v>7</v>
      </c>
      <c r="AF17">
        <v>1</v>
      </c>
      <c r="AG17">
        <v>0</v>
      </c>
      <c r="AH17" t="s">
        <v>178</v>
      </c>
      <c r="AI17">
        <f t="shared" si="5"/>
        <v>0</v>
      </c>
      <c r="AJ17">
        <v>0</v>
      </c>
      <c r="AK17">
        <v>1</v>
      </c>
      <c r="AL17">
        <f t="shared" si="6"/>
        <v>1</v>
      </c>
      <c r="AM17">
        <f>VLOOKUP(AL17,'Percentage Transformation scale'!$N$2:$O$5,2,TRUE)</f>
        <v>3</v>
      </c>
      <c r="AN17">
        <v>0</v>
      </c>
      <c r="AO17">
        <v>3</v>
      </c>
      <c r="AP17">
        <f t="shared" si="7"/>
        <v>6</v>
      </c>
    </row>
    <row r="18" spans="1:42" x14ac:dyDescent="0.25">
      <c r="A18">
        <v>16</v>
      </c>
      <c r="B18" t="b">
        <v>1</v>
      </c>
      <c r="C18" t="b">
        <v>0</v>
      </c>
      <c r="D18" t="b">
        <v>1</v>
      </c>
      <c r="E18" t="b">
        <v>0</v>
      </c>
      <c r="F18" t="b">
        <v>1</v>
      </c>
      <c r="G18" t="b">
        <v>1</v>
      </c>
      <c r="H18" t="b">
        <v>0</v>
      </c>
      <c r="I18" s="1">
        <f t="shared" si="1"/>
        <v>4</v>
      </c>
      <c r="J18" s="1">
        <f>VLOOKUP(I18,'Percentage Transformation scale'!$E$2:$F$9,2,TRUE)</f>
        <v>4</v>
      </c>
      <c r="K18">
        <v>5</v>
      </c>
      <c r="L18">
        <v>0</v>
      </c>
      <c r="M18" t="s">
        <v>178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>
        <f t="shared" si="2"/>
        <v>0</v>
      </c>
      <c r="U18" s="36">
        <f t="shared" si="3"/>
        <v>1</v>
      </c>
      <c r="V18">
        <v>1</v>
      </c>
      <c r="W18">
        <v>4</v>
      </c>
      <c r="X18" t="b">
        <v>0</v>
      </c>
      <c r="Y18" t="b">
        <v>0</v>
      </c>
      <c r="Z18" t="b">
        <v>0</v>
      </c>
      <c r="AA18" t="b">
        <v>1</v>
      </c>
      <c r="AB18">
        <f t="shared" si="4"/>
        <v>1</v>
      </c>
      <c r="AC18">
        <f>VLOOKUP(AB18,'Percentage Transformation scale'!$H$2:$I$6,2,TRUE)</f>
        <v>4</v>
      </c>
      <c r="AD18" s="1">
        <v>3</v>
      </c>
      <c r="AE18" s="1">
        <f t="shared" si="0"/>
        <v>7</v>
      </c>
      <c r="AF18">
        <v>3</v>
      </c>
      <c r="AG18">
        <v>0</v>
      </c>
      <c r="AH18" t="s">
        <v>178</v>
      </c>
      <c r="AI18">
        <f t="shared" si="5"/>
        <v>0</v>
      </c>
      <c r="AJ18">
        <v>0</v>
      </c>
      <c r="AK18">
        <v>1</v>
      </c>
      <c r="AL18">
        <f t="shared" si="6"/>
        <v>1</v>
      </c>
      <c r="AM18">
        <f>VLOOKUP(AL18,'Percentage Transformation scale'!$N$2:$O$5,2,TRUE)</f>
        <v>3</v>
      </c>
      <c r="AN18">
        <v>0</v>
      </c>
      <c r="AO18">
        <v>3</v>
      </c>
      <c r="AP18">
        <f t="shared" si="7"/>
        <v>6</v>
      </c>
    </row>
    <row r="19" spans="1:42" x14ac:dyDescent="0.25">
      <c r="A19">
        <v>17</v>
      </c>
      <c r="B19" t="b">
        <v>0</v>
      </c>
      <c r="C19" t="b">
        <v>0</v>
      </c>
      <c r="D19" t="b">
        <v>1</v>
      </c>
      <c r="E19" t="b">
        <v>0</v>
      </c>
      <c r="F19" t="b">
        <v>1</v>
      </c>
      <c r="G19" t="b">
        <v>1</v>
      </c>
      <c r="H19" t="b">
        <v>0</v>
      </c>
      <c r="I19" s="1">
        <f t="shared" si="1"/>
        <v>3</v>
      </c>
      <c r="J19" s="1">
        <f>VLOOKUP(I19,'Percentage Transformation scale'!$E$2:$F$9,2,TRUE)</f>
        <v>5</v>
      </c>
      <c r="K19">
        <v>3</v>
      </c>
      <c r="L19">
        <v>0</v>
      </c>
      <c r="M19" t="s">
        <v>178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>
        <f t="shared" si="2"/>
        <v>0</v>
      </c>
      <c r="U19" s="36">
        <f t="shared" si="3"/>
        <v>1</v>
      </c>
      <c r="V19">
        <v>1</v>
      </c>
      <c r="W19">
        <v>4</v>
      </c>
      <c r="X19" t="b">
        <v>0</v>
      </c>
      <c r="Y19" t="b">
        <v>0</v>
      </c>
      <c r="Z19" t="b">
        <v>0</v>
      </c>
      <c r="AA19" t="b">
        <v>1</v>
      </c>
      <c r="AB19">
        <f t="shared" si="4"/>
        <v>1</v>
      </c>
      <c r="AC19">
        <f>VLOOKUP(AB19,'Percentage Transformation scale'!$H$2:$I$6,2,TRUE)</f>
        <v>4</v>
      </c>
      <c r="AD19" s="1">
        <v>3</v>
      </c>
      <c r="AE19" s="1">
        <f t="shared" si="0"/>
        <v>7</v>
      </c>
      <c r="AF19">
        <v>3</v>
      </c>
      <c r="AG19">
        <v>0</v>
      </c>
      <c r="AH19" t="s">
        <v>178</v>
      </c>
      <c r="AI19">
        <f t="shared" si="5"/>
        <v>0</v>
      </c>
      <c r="AJ19">
        <v>0</v>
      </c>
      <c r="AK19">
        <v>0</v>
      </c>
      <c r="AL19">
        <f t="shared" si="6"/>
        <v>0</v>
      </c>
      <c r="AM19">
        <f>VLOOKUP(AL19,'Percentage Transformation scale'!$N$2:$O$5,2,TRUE)</f>
        <v>4</v>
      </c>
      <c r="AN19">
        <v>3</v>
      </c>
      <c r="AO19">
        <v>3</v>
      </c>
      <c r="AP19">
        <f t="shared" si="7"/>
        <v>10</v>
      </c>
    </row>
    <row r="20" spans="1:42" x14ac:dyDescent="0.25">
      <c r="A20">
        <v>18</v>
      </c>
      <c r="B20" t="b">
        <v>0</v>
      </c>
      <c r="C20" t="b">
        <v>0</v>
      </c>
      <c r="D20" t="b">
        <v>1</v>
      </c>
      <c r="E20" t="b">
        <v>0</v>
      </c>
      <c r="F20" t="b">
        <v>1</v>
      </c>
      <c r="G20" t="b">
        <v>1</v>
      </c>
      <c r="H20" t="b">
        <v>0</v>
      </c>
      <c r="I20" s="1">
        <f t="shared" si="1"/>
        <v>3</v>
      </c>
      <c r="J20" s="1">
        <f>VLOOKUP(I20,'Percentage Transformation scale'!$E$2:$F$9,2,TRUE)</f>
        <v>5</v>
      </c>
      <c r="K20">
        <v>3</v>
      </c>
      <c r="L20">
        <v>0</v>
      </c>
      <c r="M20" t="s">
        <v>178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>
        <f t="shared" si="2"/>
        <v>0</v>
      </c>
      <c r="U20" s="36">
        <f t="shared" si="3"/>
        <v>1</v>
      </c>
      <c r="V20">
        <v>1</v>
      </c>
      <c r="W20">
        <v>4</v>
      </c>
      <c r="X20" t="b">
        <v>0</v>
      </c>
      <c r="Y20" t="b">
        <v>0</v>
      </c>
      <c r="Z20" t="b">
        <v>0</v>
      </c>
      <c r="AA20" t="b">
        <v>1</v>
      </c>
      <c r="AB20">
        <f t="shared" si="4"/>
        <v>1</v>
      </c>
      <c r="AC20">
        <f>VLOOKUP(AB20,'Percentage Transformation scale'!$H$2:$I$6,2,TRUE)</f>
        <v>4</v>
      </c>
      <c r="AD20" s="1">
        <v>3</v>
      </c>
      <c r="AE20" s="1">
        <f t="shared" si="0"/>
        <v>7</v>
      </c>
      <c r="AF20">
        <v>3</v>
      </c>
      <c r="AG20">
        <v>0</v>
      </c>
      <c r="AH20" t="s">
        <v>178</v>
      </c>
      <c r="AI20">
        <f t="shared" si="5"/>
        <v>0</v>
      </c>
      <c r="AJ20">
        <v>0</v>
      </c>
      <c r="AK20">
        <v>1</v>
      </c>
      <c r="AL20">
        <f t="shared" si="6"/>
        <v>1</v>
      </c>
      <c r="AM20">
        <f>VLOOKUP(AL20,'Percentage Transformation scale'!$N$2:$O$5,2,TRUE)</f>
        <v>3</v>
      </c>
      <c r="AN20">
        <v>0</v>
      </c>
      <c r="AO20">
        <v>3</v>
      </c>
      <c r="AP20">
        <f t="shared" si="7"/>
        <v>6</v>
      </c>
    </row>
    <row r="21" spans="1:42" x14ac:dyDescent="0.25">
      <c r="A21">
        <v>19</v>
      </c>
      <c r="B21" t="b">
        <v>0</v>
      </c>
      <c r="C21" t="b">
        <v>0</v>
      </c>
      <c r="D21" t="b">
        <v>1</v>
      </c>
      <c r="E21" t="b">
        <v>1</v>
      </c>
      <c r="F21" t="b">
        <v>1</v>
      </c>
      <c r="G21" t="b">
        <v>1</v>
      </c>
      <c r="H21" t="b">
        <v>0</v>
      </c>
      <c r="I21" s="1">
        <f t="shared" si="1"/>
        <v>4</v>
      </c>
      <c r="J21" s="1">
        <f>VLOOKUP(I21,'Percentage Transformation scale'!$E$2:$F$9,2,TRUE)</f>
        <v>4</v>
      </c>
      <c r="K21">
        <v>3</v>
      </c>
      <c r="L21">
        <v>1</v>
      </c>
      <c r="M21">
        <v>3</v>
      </c>
      <c r="N21" t="b">
        <v>0</v>
      </c>
      <c r="O21" t="b">
        <v>0</v>
      </c>
      <c r="P21" t="b">
        <v>1</v>
      </c>
      <c r="Q21" t="b">
        <v>0</v>
      </c>
      <c r="R21" t="b">
        <v>0</v>
      </c>
      <c r="S21" t="b">
        <v>0</v>
      </c>
      <c r="T21">
        <f t="shared" si="2"/>
        <v>1</v>
      </c>
      <c r="U21" s="36">
        <f t="shared" si="3"/>
        <v>2</v>
      </c>
      <c r="V21">
        <v>1</v>
      </c>
      <c r="W21">
        <v>4</v>
      </c>
      <c r="X21" t="b">
        <v>0</v>
      </c>
      <c r="Y21" t="b">
        <v>1</v>
      </c>
      <c r="Z21" t="b">
        <v>0</v>
      </c>
      <c r="AA21" t="b">
        <v>1</v>
      </c>
      <c r="AB21">
        <f t="shared" si="4"/>
        <v>2</v>
      </c>
      <c r="AC21">
        <f>VLOOKUP(AB21,'Percentage Transformation scale'!$H$2:$I$6,2,TRUE)</f>
        <v>3</v>
      </c>
      <c r="AD21" s="1">
        <v>3</v>
      </c>
      <c r="AE21" s="1">
        <f t="shared" si="0"/>
        <v>6</v>
      </c>
      <c r="AF21">
        <v>3</v>
      </c>
      <c r="AG21">
        <v>0</v>
      </c>
      <c r="AH21" t="s">
        <v>178</v>
      </c>
      <c r="AI21">
        <f t="shared" si="5"/>
        <v>0</v>
      </c>
      <c r="AJ21">
        <v>1</v>
      </c>
      <c r="AK21">
        <v>0</v>
      </c>
      <c r="AL21">
        <f t="shared" si="6"/>
        <v>1</v>
      </c>
      <c r="AM21">
        <f>VLOOKUP(AL21,'Percentage Transformation scale'!$N$2:$O$5,2,TRUE)</f>
        <v>3</v>
      </c>
      <c r="AN21">
        <v>3</v>
      </c>
      <c r="AO21">
        <v>3</v>
      </c>
      <c r="AP21">
        <f t="shared" si="7"/>
        <v>9</v>
      </c>
    </row>
    <row r="22" spans="1:42" x14ac:dyDescent="0.25">
      <c r="A22">
        <v>20</v>
      </c>
      <c r="B22" t="b">
        <v>0</v>
      </c>
      <c r="C22" t="b">
        <v>0</v>
      </c>
      <c r="D22" t="b">
        <v>0</v>
      </c>
      <c r="E22" t="b">
        <v>0</v>
      </c>
      <c r="F22" t="b">
        <v>1</v>
      </c>
      <c r="G22" t="b">
        <v>1</v>
      </c>
      <c r="H22" t="b">
        <v>1</v>
      </c>
      <c r="I22" s="1">
        <f t="shared" si="1"/>
        <v>3</v>
      </c>
      <c r="J22" s="1">
        <f>VLOOKUP(I22,'Percentage Transformation scale'!$E$2:$F$9,2,TRUE)</f>
        <v>5</v>
      </c>
      <c r="K22">
        <v>5</v>
      </c>
      <c r="L22">
        <v>1</v>
      </c>
      <c r="M22">
        <v>1</v>
      </c>
      <c r="N22" t="b">
        <v>0</v>
      </c>
      <c r="O22" t="b">
        <v>1</v>
      </c>
      <c r="P22" t="b">
        <v>1</v>
      </c>
      <c r="Q22" t="b">
        <v>1</v>
      </c>
      <c r="R22" t="b">
        <v>0</v>
      </c>
      <c r="S22" t="b">
        <v>0</v>
      </c>
      <c r="T22">
        <f t="shared" si="2"/>
        <v>3</v>
      </c>
      <c r="U22" s="36">
        <f t="shared" si="3"/>
        <v>4</v>
      </c>
      <c r="V22">
        <v>2</v>
      </c>
      <c r="W22">
        <v>1</v>
      </c>
      <c r="X22" t="b">
        <v>0</v>
      </c>
      <c r="Y22" t="b">
        <v>0</v>
      </c>
      <c r="Z22" t="b">
        <v>0</v>
      </c>
      <c r="AA22" t="b">
        <v>0</v>
      </c>
      <c r="AB22">
        <f t="shared" si="4"/>
        <v>0</v>
      </c>
      <c r="AC22">
        <f>VLOOKUP(AB22,'Percentage Transformation scale'!$H$2:$I$6,2,TRUE)</f>
        <v>5</v>
      </c>
      <c r="AD22" s="1">
        <v>1</v>
      </c>
      <c r="AE22" s="1">
        <f t="shared" si="0"/>
        <v>6</v>
      </c>
      <c r="AF22">
        <v>1</v>
      </c>
      <c r="AG22">
        <v>0</v>
      </c>
      <c r="AH22" t="s">
        <v>178</v>
      </c>
      <c r="AI22">
        <f t="shared" si="5"/>
        <v>0</v>
      </c>
      <c r="AJ22">
        <v>0</v>
      </c>
      <c r="AK22">
        <v>1</v>
      </c>
      <c r="AL22">
        <f t="shared" si="6"/>
        <v>1</v>
      </c>
      <c r="AM22">
        <f>VLOOKUP(AL22,'Percentage Transformation scale'!$N$2:$O$5,2,TRUE)</f>
        <v>3</v>
      </c>
      <c r="AN22">
        <v>0</v>
      </c>
      <c r="AO22">
        <v>3</v>
      </c>
      <c r="AP22">
        <f t="shared" si="7"/>
        <v>6</v>
      </c>
    </row>
    <row r="23" spans="1:42" x14ac:dyDescent="0.25">
      <c r="A23">
        <v>21</v>
      </c>
      <c r="B23" t="b">
        <v>0</v>
      </c>
      <c r="C23" t="b">
        <v>0</v>
      </c>
      <c r="D23" t="b">
        <v>1</v>
      </c>
      <c r="E23" t="b">
        <v>1</v>
      </c>
      <c r="F23" t="b">
        <v>1</v>
      </c>
      <c r="G23" t="b">
        <v>0</v>
      </c>
      <c r="H23" t="b">
        <v>1</v>
      </c>
      <c r="I23" s="1">
        <f t="shared" si="1"/>
        <v>4</v>
      </c>
      <c r="J23" s="1">
        <f>VLOOKUP(I23,'Percentage Transformation scale'!$E$2:$F$9,2,TRUE)</f>
        <v>4</v>
      </c>
      <c r="K23">
        <v>5</v>
      </c>
      <c r="L23">
        <v>1</v>
      </c>
      <c r="M23">
        <v>3</v>
      </c>
      <c r="N23" t="b">
        <v>0</v>
      </c>
      <c r="O23" t="b">
        <v>1</v>
      </c>
      <c r="P23" t="b">
        <v>0</v>
      </c>
      <c r="Q23" t="b">
        <v>1</v>
      </c>
      <c r="R23" t="b">
        <v>1</v>
      </c>
      <c r="S23" t="b">
        <v>0</v>
      </c>
      <c r="T23">
        <f t="shared" si="2"/>
        <v>3</v>
      </c>
      <c r="U23" s="36">
        <f t="shared" si="3"/>
        <v>4</v>
      </c>
      <c r="V23">
        <v>1</v>
      </c>
      <c r="W23">
        <v>1</v>
      </c>
      <c r="X23" t="b">
        <v>1</v>
      </c>
      <c r="Y23" t="b">
        <v>1</v>
      </c>
      <c r="Z23" t="b">
        <v>0</v>
      </c>
      <c r="AA23" t="b">
        <v>0</v>
      </c>
      <c r="AB23">
        <f t="shared" si="4"/>
        <v>2</v>
      </c>
      <c r="AC23">
        <f>VLOOKUP(AB23,'Percentage Transformation scale'!$H$2:$I$6,2,TRUE)</f>
        <v>3</v>
      </c>
      <c r="AD23" s="1">
        <v>1</v>
      </c>
      <c r="AE23" s="1">
        <f t="shared" si="0"/>
        <v>4</v>
      </c>
      <c r="AF23">
        <v>1</v>
      </c>
      <c r="AG23">
        <v>1</v>
      </c>
      <c r="AH23" t="s">
        <v>178</v>
      </c>
      <c r="AI23">
        <f t="shared" si="5"/>
        <v>1</v>
      </c>
      <c r="AJ23">
        <v>0</v>
      </c>
      <c r="AK23">
        <v>1</v>
      </c>
      <c r="AL23">
        <f t="shared" si="6"/>
        <v>2</v>
      </c>
      <c r="AM23">
        <f>VLOOKUP(AL23,'Percentage Transformation scale'!$N$2:$O$5,2,TRUE)</f>
        <v>2</v>
      </c>
      <c r="AN23">
        <v>0</v>
      </c>
      <c r="AO23">
        <v>2</v>
      </c>
      <c r="AP23">
        <f t="shared" si="7"/>
        <v>4</v>
      </c>
    </row>
    <row r="24" spans="1:42" x14ac:dyDescent="0.25">
      <c r="A24">
        <v>22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s="1">
        <f t="shared" si="1"/>
        <v>7</v>
      </c>
      <c r="J24" s="1">
        <f>VLOOKUP(I24,'Percentage Transformation scale'!$E$2:$F$9,2,TRUE)</f>
        <v>1</v>
      </c>
      <c r="K24">
        <v>3</v>
      </c>
      <c r="L24">
        <v>0</v>
      </c>
      <c r="M24" t="s">
        <v>178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>
        <f t="shared" si="2"/>
        <v>0</v>
      </c>
      <c r="U24" s="36">
        <f t="shared" si="3"/>
        <v>1</v>
      </c>
      <c r="V24">
        <v>1</v>
      </c>
      <c r="W24">
        <v>1</v>
      </c>
      <c r="X24" t="b">
        <v>1</v>
      </c>
      <c r="Y24" t="b">
        <v>1</v>
      </c>
      <c r="Z24" t="b">
        <v>1</v>
      </c>
      <c r="AA24" t="b">
        <v>0</v>
      </c>
      <c r="AB24">
        <f t="shared" si="4"/>
        <v>3</v>
      </c>
      <c r="AC24">
        <f>VLOOKUP(AB24,'Percentage Transformation scale'!$H$2:$I$6,2,TRUE)</f>
        <v>2</v>
      </c>
      <c r="AD24" s="1">
        <v>1</v>
      </c>
      <c r="AE24" s="1">
        <f t="shared" si="0"/>
        <v>3</v>
      </c>
      <c r="AF24">
        <v>2</v>
      </c>
      <c r="AG24">
        <v>1</v>
      </c>
      <c r="AH24" t="s">
        <v>178</v>
      </c>
      <c r="AI24">
        <f t="shared" si="5"/>
        <v>1</v>
      </c>
      <c r="AJ24">
        <v>0</v>
      </c>
      <c r="AK24">
        <v>1</v>
      </c>
      <c r="AL24">
        <f>COUNTIF(AI24:AK24,1)</f>
        <v>2</v>
      </c>
      <c r="AM24">
        <f>VLOOKUP(AL24,'Percentage Transformation scale'!$N$2:$O$5,2,TRUE)</f>
        <v>2</v>
      </c>
      <c r="AN24">
        <v>0</v>
      </c>
      <c r="AO24">
        <v>1</v>
      </c>
      <c r="AP24">
        <f t="shared" si="7"/>
        <v>3</v>
      </c>
    </row>
    <row r="25" spans="1:42" x14ac:dyDescent="0.25">
      <c r="A25">
        <v>23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s="1">
        <f t="shared" si="1"/>
        <v>0</v>
      </c>
      <c r="J25" s="1">
        <f>VLOOKUP(I25,'Percentage Transformation scale'!$E$2:$F$9,2,TRUE)</f>
        <v>8</v>
      </c>
      <c r="K25">
        <v>2</v>
      </c>
      <c r="L25">
        <v>0</v>
      </c>
      <c r="M25" t="s">
        <v>178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>
        <f t="shared" si="2"/>
        <v>0</v>
      </c>
      <c r="U25" s="36">
        <f t="shared" si="3"/>
        <v>1</v>
      </c>
      <c r="V25">
        <v>1</v>
      </c>
      <c r="W25">
        <v>1</v>
      </c>
      <c r="X25" t="b">
        <v>0</v>
      </c>
      <c r="Y25" t="b">
        <v>0</v>
      </c>
      <c r="Z25" t="b">
        <v>0</v>
      </c>
      <c r="AA25" t="b">
        <v>0</v>
      </c>
      <c r="AB25">
        <f t="shared" si="4"/>
        <v>0</v>
      </c>
      <c r="AC25">
        <f>VLOOKUP(AB25,'Percentage Transformation scale'!$H$2:$I$6,2,TRUE)</f>
        <v>5</v>
      </c>
      <c r="AD25" s="1">
        <v>1</v>
      </c>
      <c r="AE25" s="1">
        <f t="shared" si="0"/>
        <v>6</v>
      </c>
      <c r="AF25">
        <v>3</v>
      </c>
      <c r="AG25">
        <v>1</v>
      </c>
      <c r="AH25" t="s">
        <v>178</v>
      </c>
      <c r="AI25">
        <f t="shared" si="5"/>
        <v>1</v>
      </c>
      <c r="AJ25">
        <v>1</v>
      </c>
      <c r="AK25">
        <v>1</v>
      </c>
      <c r="AL25">
        <f t="shared" si="6"/>
        <v>3</v>
      </c>
      <c r="AM25">
        <f>VLOOKUP(AL25,'Percentage Transformation scale'!$N$2:$O$5,2,TRUE)</f>
        <v>1</v>
      </c>
      <c r="AN25">
        <v>0</v>
      </c>
      <c r="AO25">
        <v>1</v>
      </c>
      <c r="AP25">
        <f t="shared" si="7"/>
        <v>2</v>
      </c>
    </row>
    <row r="26" spans="1:42" x14ac:dyDescent="0.25">
      <c r="A26">
        <v>24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s="1">
        <f t="shared" si="1"/>
        <v>7</v>
      </c>
      <c r="J26" s="1">
        <f>VLOOKUP(I26,'Percentage Transformation scale'!$E$2:$F$9,2,TRUE)</f>
        <v>1</v>
      </c>
      <c r="K26">
        <v>3</v>
      </c>
      <c r="L26">
        <v>0</v>
      </c>
      <c r="M26" t="s">
        <v>178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>
        <f t="shared" si="2"/>
        <v>0</v>
      </c>
      <c r="U26" s="36">
        <f t="shared" si="3"/>
        <v>1</v>
      </c>
      <c r="V26">
        <v>1</v>
      </c>
      <c r="W26">
        <v>2</v>
      </c>
      <c r="X26" t="b">
        <v>1</v>
      </c>
      <c r="Y26" t="b">
        <v>1</v>
      </c>
      <c r="Z26" t="b">
        <v>1</v>
      </c>
      <c r="AA26" t="b">
        <v>0</v>
      </c>
      <c r="AB26">
        <f t="shared" si="4"/>
        <v>3</v>
      </c>
      <c r="AC26">
        <f>VLOOKUP(AB26,'Percentage Transformation scale'!$H$2:$I$6,2,TRUE)</f>
        <v>2</v>
      </c>
      <c r="AD26" s="1">
        <v>2</v>
      </c>
      <c r="AE26" s="1">
        <f t="shared" si="0"/>
        <v>4</v>
      </c>
      <c r="AF26">
        <v>2</v>
      </c>
      <c r="AG26">
        <v>1</v>
      </c>
      <c r="AH26" t="s">
        <v>178</v>
      </c>
      <c r="AI26">
        <f t="shared" si="5"/>
        <v>1</v>
      </c>
      <c r="AJ26">
        <v>1</v>
      </c>
      <c r="AK26">
        <v>1</v>
      </c>
      <c r="AL26">
        <f t="shared" si="6"/>
        <v>3</v>
      </c>
      <c r="AM26">
        <f>VLOOKUP(AL26,'Percentage Transformation scale'!$N$2:$O$5,2,TRUE)</f>
        <v>1</v>
      </c>
      <c r="AN26">
        <v>0</v>
      </c>
      <c r="AO26">
        <v>2</v>
      </c>
      <c r="AP26">
        <f t="shared" si="7"/>
        <v>3</v>
      </c>
    </row>
    <row r="27" spans="1:42" x14ac:dyDescent="0.25">
      <c r="A27">
        <v>25</v>
      </c>
      <c r="B27" t="b">
        <v>1</v>
      </c>
      <c r="C27" t="b">
        <v>1</v>
      </c>
      <c r="D27" t="b">
        <v>1</v>
      </c>
      <c r="E27" t="b">
        <v>0</v>
      </c>
      <c r="F27" t="b">
        <v>1</v>
      </c>
      <c r="G27" t="b">
        <v>1</v>
      </c>
      <c r="H27" t="b">
        <v>0</v>
      </c>
      <c r="I27" s="1">
        <f t="shared" si="1"/>
        <v>5</v>
      </c>
      <c r="J27" s="1">
        <f>VLOOKUP(I27,'Percentage Transformation scale'!$E$2:$F$9,2,TRUE)</f>
        <v>3</v>
      </c>
      <c r="K27">
        <v>3</v>
      </c>
      <c r="L27">
        <v>1</v>
      </c>
      <c r="M27">
        <v>1</v>
      </c>
      <c r="N27" t="b">
        <v>0</v>
      </c>
      <c r="O27" t="b">
        <v>1</v>
      </c>
      <c r="P27" t="b">
        <v>0</v>
      </c>
      <c r="Q27" t="b">
        <v>0</v>
      </c>
      <c r="R27" t="b">
        <v>0</v>
      </c>
      <c r="S27" t="b">
        <v>0</v>
      </c>
      <c r="T27">
        <f t="shared" si="2"/>
        <v>1</v>
      </c>
      <c r="U27" s="36">
        <f t="shared" si="3"/>
        <v>2</v>
      </c>
      <c r="V27">
        <v>2</v>
      </c>
      <c r="W27">
        <v>1</v>
      </c>
      <c r="X27" t="b">
        <v>1</v>
      </c>
      <c r="Y27" t="b">
        <v>0</v>
      </c>
      <c r="Z27" t="b">
        <v>0</v>
      </c>
      <c r="AA27" t="b">
        <v>0</v>
      </c>
      <c r="AB27">
        <f t="shared" si="4"/>
        <v>1</v>
      </c>
      <c r="AC27">
        <f>VLOOKUP(AB27,'Percentage Transformation scale'!$H$2:$I$6,2,TRUE)</f>
        <v>4</v>
      </c>
      <c r="AD27" s="1">
        <v>2</v>
      </c>
      <c r="AE27" s="1">
        <f t="shared" si="0"/>
        <v>6</v>
      </c>
      <c r="AF27">
        <v>3</v>
      </c>
      <c r="AG27">
        <v>1</v>
      </c>
      <c r="AH27" t="s">
        <v>178</v>
      </c>
      <c r="AI27">
        <f t="shared" si="5"/>
        <v>1</v>
      </c>
      <c r="AJ27">
        <v>0</v>
      </c>
      <c r="AK27">
        <v>1</v>
      </c>
      <c r="AL27">
        <f t="shared" si="6"/>
        <v>2</v>
      </c>
      <c r="AM27">
        <f>VLOOKUP(AL27,'Percentage Transformation scale'!$N$2:$O$5,2,TRUE)</f>
        <v>2</v>
      </c>
      <c r="AN27">
        <v>0</v>
      </c>
      <c r="AO27">
        <v>3</v>
      </c>
      <c r="AP27">
        <f t="shared" si="7"/>
        <v>5</v>
      </c>
    </row>
    <row r="28" spans="1:42" x14ac:dyDescent="0.25">
      <c r="A28">
        <v>26</v>
      </c>
      <c r="B28" t="b">
        <v>0</v>
      </c>
      <c r="C28" t="b">
        <v>0</v>
      </c>
      <c r="D28" t="b">
        <v>0</v>
      </c>
      <c r="E28" t="b">
        <v>1</v>
      </c>
      <c r="F28" t="b">
        <v>1</v>
      </c>
      <c r="G28" t="b">
        <v>1</v>
      </c>
      <c r="H28" t="b">
        <v>1</v>
      </c>
      <c r="I28" s="1">
        <f t="shared" si="1"/>
        <v>4</v>
      </c>
      <c r="J28" s="1">
        <f>VLOOKUP(I28,'Percentage Transformation scale'!$E$2:$F$9,2,TRUE)</f>
        <v>4</v>
      </c>
      <c r="K28">
        <v>3</v>
      </c>
      <c r="L28">
        <v>0</v>
      </c>
      <c r="M28" t="s">
        <v>178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>
        <f t="shared" si="2"/>
        <v>0</v>
      </c>
      <c r="U28" s="36">
        <f t="shared" si="3"/>
        <v>1</v>
      </c>
      <c r="V28">
        <v>2</v>
      </c>
      <c r="W28">
        <v>1</v>
      </c>
      <c r="X28" t="b">
        <v>1</v>
      </c>
      <c r="Y28" t="b">
        <v>1</v>
      </c>
      <c r="Z28" t="b">
        <v>1</v>
      </c>
      <c r="AA28" t="b">
        <v>0</v>
      </c>
      <c r="AB28">
        <f t="shared" si="4"/>
        <v>3</v>
      </c>
      <c r="AC28">
        <f>VLOOKUP(AB28,'Percentage Transformation scale'!$H$2:$I$6,2,TRUE)</f>
        <v>2</v>
      </c>
      <c r="AD28" s="1">
        <v>3</v>
      </c>
      <c r="AE28" s="1">
        <f t="shared" si="0"/>
        <v>5</v>
      </c>
      <c r="AF28">
        <v>2</v>
      </c>
      <c r="AG28">
        <v>0</v>
      </c>
      <c r="AH28">
        <v>1</v>
      </c>
      <c r="AI28">
        <f t="shared" si="5"/>
        <v>1</v>
      </c>
      <c r="AJ28">
        <v>0</v>
      </c>
      <c r="AK28">
        <v>1</v>
      </c>
      <c r="AL28">
        <f t="shared" si="6"/>
        <v>2</v>
      </c>
      <c r="AM28">
        <f>VLOOKUP(AL28,'Percentage Transformation scale'!$N$2:$O$5,2,TRUE)</f>
        <v>2</v>
      </c>
      <c r="AN28">
        <v>0</v>
      </c>
      <c r="AO28">
        <v>1</v>
      </c>
      <c r="AP28">
        <f t="shared" si="7"/>
        <v>3</v>
      </c>
    </row>
    <row r="29" spans="1:42" x14ac:dyDescent="0.25">
      <c r="A29">
        <v>27</v>
      </c>
      <c r="B29" t="b">
        <v>0</v>
      </c>
      <c r="C29" t="b">
        <v>0</v>
      </c>
      <c r="D29" t="b">
        <v>0</v>
      </c>
      <c r="E29" t="b">
        <v>1</v>
      </c>
      <c r="F29" t="b">
        <v>1</v>
      </c>
      <c r="G29" t="b">
        <v>1</v>
      </c>
      <c r="H29" t="b">
        <v>0</v>
      </c>
      <c r="I29" s="1">
        <f t="shared" si="1"/>
        <v>3</v>
      </c>
      <c r="J29" s="1">
        <f>VLOOKUP(I29,'Percentage Transformation scale'!$E$2:$F$9,2,TRUE)</f>
        <v>5</v>
      </c>
      <c r="K29">
        <v>5</v>
      </c>
      <c r="L29">
        <v>0</v>
      </c>
      <c r="M29" t="s">
        <v>178</v>
      </c>
      <c r="N29" t="b">
        <v>0</v>
      </c>
      <c r="O29" t="b">
        <v>1</v>
      </c>
      <c r="P29" t="b">
        <v>0</v>
      </c>
      <c r="Q29" t="b">
        <v>0</v>
      </c>
      <c r="R29" t="b">
        <v>0</v>
      </c>
      <c r="S29" t="b">
        <v>0</v>
      </c>
      <c r="T29">
        <f t="shared" si="2"/>
        <v>1</v>
      </c>
      <c r="U29" s="36">
        <f t="shared" si="3"/>
        <v>2</v>
      </c>
      <c r="V29">
        <v>1</v>
      </c>
      <c r="W29">
        <v>3</v>
      </c>
      <c r="X29" t="b">
        <v>0</v>
      </c>
      <c r="Y29" t="b">
        <v>1</v>
      </c>
      <c r="Z29" t="b">
        <v>1</v>
      </c>
      <c r="AA29" t="b">
        <v>0</v>
      </c>
      <c r="AB29">
        <f t="shared" si="4"/>
        <v>2</v>
      </c>
      <c r="AC29">
        <f>VLOOKUP(AB29,'Percentage Transformation scale'!$H$2:$I$6,2,TRUE)</f>
        <v>3</v>
      </c>
      <c r="AD29" s="1">
        <v>3</v>
      </c>
      <c r="AE29" s="1">
        <f t="shared" si="0"/>
        <v>6</v>
      </c>
      <c r="AF29">
        <v>2</v>
      </c>
      <c r="AG29">
        <v>0</v>
      </c>
      <c r="AH29">
        <v>1</v>
      </c>
      <c r="AI29">
        <f t="shared" si="5"/>
        <v>1</v>
      </c>
      <c r="AJ29">
        <v>0</v>
      </c>
      <c r="AK29">
        <v>1</v>
      </c>
      <c r="AL29">
        <f t="shared" si="6"/>
        <v>2</v>
      </c>
      <c r="AM29">
        <f>VLOOKUP(AL29,'Percentage Transformation scale'!$N$2:$O$5,2,TRUE)</f>
        <v>2</v>
      </c>
      <c r="AN29">
        <v>0</v>
      </c>
      <c r="AO29">
        <v>3</v>
      </c>
      <c r="AP29">
        <f t="shared" si="7"/>
        <v>5</v>
      </c>
    </row>
    <row r="30" spans="1:42" x14ac:dyDescent="0.25">
      <c r="A30">
        <v>28</v>
      </c>
      <c r="B30" t="b">
        <v>0</v>
      </c>
      <c r="C30" t="b">
        <v>0</v>
      </c>
      <c r="D30" t="b">
        <v>0</v>
      </c>
      <c r="E30" t="b">
        <v>1</v>
      </c>
      <c r="F30" t="b">
        <v>1</v>
      </c>
      <c r="G30" t="b">
        <v>1</v>
      </c>
      <c r="H30" t="b">
        <v>0</v>
      </c>
      <c r="I30" s="1">
        <f t="shared" si="1"/>
        <v>3</v>
      </c>
      <c r="J30" s="1">
        <f>VLOOKUP(I30,'Percentage Transformation scale'!$E$2:$F$9,2,TRUE)</f>
        <v>5</v>
      </c>
      <c r="K30">
        <v>5</v>
      </c>
      <c r="L30">
        <v>0</v>
      </c>
      <c r="M30" t="s">
        <v>178</v>
      </c>
      <c r="N30" t="b">
        <v>0</v>
      </c>
      <c r="O30" t="b">
        <v>1</v>
      </c>
      <c r="P30" t="b">
        <v>1</v>
      </c>
      <c r="Q30" t="b">
        <v>0</v>
      </c>
      <c r="R30" t="b">
        <v>0</v>
      </c>
      <c r="S30" t="b">
        <v>0</v>
      </c>
      <c r="T30">
        <f t="shared" si="2"/>
        <v>2</v>
      </c>
      <c r="U30" s="36">
        <f t="shared" si="3"/>
        <v>3</v>
      </c>
      <c r="V30">
        <v>1</v>
      </c>
      <c r="W30">
        <v>2</v>
      </c>
      <c r="X30" t="b">
        <v>1</v>
      </c>
      <c r="Y30" t="b">
        <v>0</v>
      </c>
      <c r="Z30" t="b">
        <v>0</v>
      </c>
      <c r="AA30" t="b">
        <v>0</v>
      </c>
      <c r="AB30">
        <f t="shared" si="4"/>
        <v>1</v>
      </c>
      <c r="AC30">
        <f>VLOOKUP(AB30,'Percentage Transformation scale'!$H$2:$I$6,2,TRUE)</f>
        <v>4</v>
      </c>
      <c r="AD30" s="1">
        <v>1</v>
      </c>
      <c r="AE30" s="1">
        <f t="shared" si="0"/>
        <v>5</v>
      </c>
      <c r="AF30">
        <v>1</v>
      </c>
      <c r="AG30">
        <v>0</v>
      </c>
      <c r="AH30" t="s">
        <v>178</v>
      </c>
      <c r="AI30">
        <f t="shared" si="5"/>
        <v>0</v>
      </c>
      <c r="AJ30">
        <v>0</v>
      </c>
      <c r="AK30">
        <v>1</v>
      </c>
      <c r="AL30">
        <f t="shared" si="6"/>
        <v>1</v>
      </c>
      <c r="AM30">
        <f>VLOOKUP(AL30,'Percentage Transformation scale'!$N$2:$O$5,2,TRUE)</f>
        <v>3</v>
      </c>
      <c r="AN30">
        <v>0</v>
      </c>
      <c r="AO30">
        <v>0</v>
      </c>
      <c r="AP30">
        <f t="shared" si="7"/>
        <v>3</v>
      </c>
    </row>
    <row r="31" spans="1:42" x14ac:dyDescent="0.25">
      <c r="A31">
        <v>29</v>
      </c>
      <c r="B31" t="b">
        <v>0</v>
      </c>
      <c r="C31" t="b">
        <v>0</v>
      </c>
      <c r="D31" t="b">
        <v>0</v>
      </c>
      <c r="E31" t="b">
        <v>0</v>
      </c>
      <c r="F31" t="b">
        <v>1</v>
      </c>
      <c r="G31" t="b">
        <v>1</v>
      </c>
      <c r="H31" t="b">
        <v>1</v>
      </c>
      <c r="I31" s="1">
        <f t="shared" si="1"/>
        <v>3</v>
      </c>
      <c r="J31" s="1">
        <f>VLOOKUP(I31,'Percentage Transformation scale'!$E$2:$F$9,2,TRUE)</f>
        <v>5</v>
      </c>
      <c r="K31">
        <v>4</v>
      </c>
      <c r="L31">
        <v>1</v>
      </c>
      <c r="M31">
        <v>1</v>
      </c>
      <c r="N31" t="b">
        <v>1</v>
      </c>
      <c r="O31" t="b">
        <v>1</v>
      </c>
      <c r="P31" t="b">
        <v>0</v>
      </c>
      <c r="Q31" t="b">
        <v>0</v>
      </c>
      <c r="R31" t="b">
        <v>0</v>
      </c>
      <c r="S31" t="b">
        <v>1</v>
      </c>
      <c r="T31">
        <f t="shared" si="2"/>
        <v>3</v>
      </c>
      <c r="U31" s="36">
        <f t="shared" si="3"/>
        <v>4</v>
      </c>
      <c r="V31">
        <v>2</v>
      </c>
      <c r="W31">
        <v>3</v>
      </c>
      <c r="X31" t="b">
        <v>0</v>
      </c>
      <c r="Y31" t="b">
        <v>1</v>
      </c>
      <c r="Z31" t="b">
        <v>1</v>
      </c>
      <c r="AA31" t="b">
        <v>0</v>
      </c>
      <c r="AB31">
        <f t="shared" si="4"/>
        <v>2</v>
      </c>
      <c r="AC31">
        <f>VLOOKUP(AB31,'Percentage Transformation scale'!$H$2:$I$6,2,TRUE)</f>
        <v>3</v>
      </c>
      <c r="AD31" s="1">
        <v>3</v>
      </c>
      <c r="AE31" s="1">
        <f t="shared" si="0"/>
        <v>6</v>
      </c>
      <c r="AF31">
        <v>3</v>
      </c>
      <c r="AG31">
        <v>0</v>
      </c>
      <c r="AH31" t="s">
        <v>178</v>
      </c>
      <c r="AI31">
        <f t="shared" si="5"/>
        <v>0</v>
      </c>
      <c r="AJ31">
        <v>0</v>
      </c>
      <c r="AK31">
        <v>1</v>
      </c>
      <c r="AL31">
        <f t="shared" si="6"/>
        <v>1</v>
      </c>
      <c r="AM31">
        <f>VLOOKUP(AL31,'Percentage Transformation scale'!$N$2:$O$5,2,TRUE)</f>
        <v>3</v>
      </c>
      <c r="AN31">
        <v>0</v>
      </c>
      <c r="AO31">
        <v>3</v>
      </c>
      <c r="AP31">
        <f t="shared" si="7"/>
        <v>6</v>
      </c>
    </row>
    <row r="32" spans="1:42" x14ac:dyDescent="0.25">
      <c r="A32">
        <v>30</v>
      </c>
      <c r="B32" t="b">
        <v>0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0</v>
      </c>
      <c r="I32" s="1">
        <f t="shared" si="1"/>
        <v>5</v>
      </c>
      <c r="J32" s="1">
        <f>VLOOKUP(I32,'Percentage Transformation scale'!$E$2:$F$9,2,TRUE)</f>
        <v>3</v>
      </c>
      <c r="K32">
        <v>3</v>
      </c>
      <c r="L32">
        <v>0</v>
      </c>
      <c r="M32" t="s">
        <v>178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>
        <f t="shared" si="2"/>
        <v>0</v>
      </c>
      <c r="U32" s="36">
        <f t="shared" si="3"/>
        <v>1</v>
      </c>
      <c r="V32">
        <v>3</v>
      </c>
      <c r="W32">
        <v>2</v>
      </c>
      <c r="X32" t="b">
        <v>1</v>
      </c>
      <c r="Y32" t="b">
        <v>0</v>
      </c>
      <c r="Z32" t="b">
        <v>0</v>
      </c>
      <c r="AA32" t="b">
        <v>0</v>
      </c>
      <c r="AB32">
        <f t="shared" si="4"/>
        <v>1</v>
      </c>
      <c r="AC32">
        <f>VLOOKUP(AB32,'Percentage Transformation scale'!$H$2:$I$6,2,TRUE)</f>
        <v>4</v>
      </c>
      <c r="AD32" s="1">
        <v>2</v>
      </c>
      <c r="AE32" s="1">
        <f t="shared" si="0"/>
        <v>6</v>
      </c>
      <c r="AF32">
        <v>1</v>
      </c>
      <c r="AG32">
        <v>1</v>
      </c>
      <c r="AH32" t="s">
        <v>178</v>
      </c>
      <c r="AI32">
        <f t="shared" si="5"/>
        <v>1</v>
      </c>
      <c r="AJ32">
        <v>1</v>
      </c>
      <c r="AK32">
        <v>1</v>
      </c>
      <c r="AL32">
        <f t="shared" si="6"/>
        <v>3</v>
      </c>
      <c r="AM32">
        <f>VLOOKUP(AL32,'Percentage Transformation scale'!$N$2:$O$5,2,TRUE)</f>
        <v>1</v>
      </c>
      <c r="AN32">
        <v>0</v>
      </c>
      <c r="AO32">
        <v>1</v>
      </c>
      <c r="AP32">
        <f t="shared" si="7"/>
        <v>2</v>
      </c>
    </row>
    <row r="33" spans="1:42" x14ac:dyDescent="0.25">
      <c r="A33">
        <v>31</v>
      </c>
      <c r="B33" t="b">
        <v>0</v>
      </c>
      <c r="C33" t="b">
        <v>0</v>
      </c>
      <c r="D33" t="b">
        <v>0</v>
      </c>
      <c r="E33" t="b">
        <v>1</v>
      </c>
      <c r="F33" t="b">
        <v>1</v>
      </c>
      <c r="G33" t="b">
        <v>1</v>
      </c>
      <c r="H33" t="b">
        <v>1</v>
      </c>
      <c r="I33" s="1">
        <f t="shared" si="1"/>
        <v>4</v>
      </c>
      <c r="J33" s="1">
        <f>VLOOKUP(I33,'Percentage Transformation scale'!$E$2:$F$9,2,TRUE)</f>
        <v>4</v>
      </c>
      <c r="K33">
        <v>3</v>
      </c>
      <c r="L33">
        <v>0</v>
      </c>
      <c r="M33" t="s">
        <v>178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>
        <f t="shared" si="2"/>
        <v>0</v>
      </c>
      <c r="U33" s="36">
        <f t="shared" si="3"/>
        <v>1</v>
      </c>
      <c r="V33">
        <v>2</v>
      </c>
      <c r="W33">
        <v>2</v>
      </c>
      <c r="X33" t="b">
        <v>1</v>
      </c>
      <c r="Y33" t="b">
        <v>0</v>
      </c>
      <c r="Z33" t="b">
        <v>0</v>
      </c>
      <c r="AA33" t="b">
        <v>0</v>
      </c>
      <c r="AB33">
        <f t="shared" si="4"/>
        <v>1</v>
      </c>
      <c r="AC33">
        <f>VLOOKUP(AB33,'Percentage Transformation scale'!$H$2:$I$6,2,TRUE)</f>
        <v>4</v>
      </c>
      <c r="AD33" s="1">
        <v>1</v>
      </c>
      <c r="AE33" s="1">
        <f t="shared" si="0"/>
        <v>5</v>
      </c>
      <c r="AF33">
        <v>3</v>
      </c>
      <c r="AG33">
        <v>1</v>
      </c>
      <c r="AH33" t="s">
        <v>178</v>
      </c>
      <c r="AI33">
        <f t="shared" si="5"/>
        <v>1</v>
      </c>
      <c r="AJ33">
        <v>0</v>
      </c>
      <c r="AK33">
        <v>1</v>
      </c>
      <c r="AL33">
        <f t="shared" si="6"/>
        <v>2</v>
      </c>
      <c r="AM33">
        <f>VLOOKUP(AL33,'Percentage Transformation scale'!$N$2:$O$5,2,TRUE)</f>
        <v>2</v>
      </c>
      <c r="AN33">
        <v>0</v>
      </c>
      <c r="AO33">
        <v>1</v>
      </c>
      <c r="AP33">
        <f t="shared" si="7"/>
        <v>3</v>
      </c>
    </row>
    <row r="34" spans="1:42" x14ac:dyDescent="0.25">
      <c r="A34">
        <v>32</v>
      </c>
      <c r="B34" t="b">
        <v>0</v>
      </c>
      <c r="C34" t="b">
        <v>0</v>
      </c>
      <c r="D34" t="b">
        <v>0</v>
      </c>
      <c r="E34" t="b">
        <v>1</v>
      </c>
      <c r="F34" t="b">
        <v>1</v>
      </c>
      <c r="G34" t="b">
        <v>1</v>
      </c>
      <c r="H34" t="b">
        <v>1</v>
      </c>
      <c r="I34" s="1">
        <f t="shared" si="1"/>
        <v>4</v>
      </c>
      <c r="J34" s="1">
        <f>VLOOKUP(I34,'Percentage Transformation scale'!$E$2:$F$9,2,TRUE)</f>
        <v>4</v>
      </c>
      <c r="K34">
        <v>3</v>
      </c>
      <c r="L34">
        <v>0</v>
      </c>
      <c r="M34" t="s">
        <v>178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>
        <f t="shared" si="2"/>
        <v>0</v>
      </c>
      <c r="U34" s="36">
        <f>((7-1)*((T34-0)/(6-0)))+1</f>
        <v>1</v>
      </c>
      <c r="V34">
        <v>1</v>
      </c>
      <c r="W34">
        <v>2</v>
      </c>
      <c r="X34" t="b">
        <v>1</v>
      </c>
      <c r="Y34" t="b">
        <v>0</v>
      </c>
      <c r="Z34" t="b">
        <v>0</v>
      </c>
      <c r="AA34" t="b">
        <v>0</v>
      </c>
      <c r="AB34">
        <f t="shared" si="4"/>
        <v>1</v>
      </c>
      <c r="AC34">
        <f>VLOOKUP(AB34,'Percentage Transformation scale'!$H$2:$I$6,2,TRUE)</f>
        <v>4</v>
      </c>
      <c r="AD34" s="1">
        <v>1</v>
      </c>
      <c r="AE34" s="1">
        <f t="shared" si="0"/>
        <v>5</v>
      </c>
      <c r="AF34">
        <v>3</v>
      </c>
      <c r="AG34">
        <v>1</v>
      </c>
      <c r="AH34" t="s">
        <v>178</v>
      </c>
      <c r="AI34">
        <f t="shared" si="5"/>
        <v>1</v>
      </c>
      <c r="AJ34">
        <v>0</v>
      </c>
      <c r="AK34">
        <v>1</v>
      </c>
      <c r="AL34">
        <f t="shared" si="6"/>
        <v>2</v>
      </c>
      <c r="AM34">
        <f>VLOOKUP(AL34,'Percentage Transformation scale'!$N$2:$O$5,2,TRUE)</f>
        <v>2</v>
      </c>
      <c r="AN34">
        <v>0</v>
      </c>
      <c r="AO34">
        <v>1</v>
      </c>
      <c r="AP34">
        <f t="shared" si="7"/>
        <v>3</v>
      </c>
    </row>
    <row r="35" spans="1:42" x14ac:dyDescent="0.25">
      <c r="A35">
        <v>33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s="1">
        <f t="shared" si="1"/>
        <v>7</v>
      </c>
      <c r="J35" s="1">
        <f>VLOOKUP(I35,'Percentage Transformation scale'!$E$2:$F$9,2,TRUE)</f>
        <v>1</v>
      </c>
      <c r="K35">
        <v>3</v>
      </c>
      <c r="L35">
        <v>1</v>
      </c>
      <c r="M35">
        <v>1</v>
      </c>
      <c r="N35" t="b">
        <v>0</v>
      </c>
      <c r="O35" t="b">
        <v>1</v>
      </c>
      <c r="P35" t="b">
        <v>0</v>
      </c>
      <c r="Q35" t="b">
        <v>1</v>
      </c>
      <c r="R35" t="b">
        <v>1</v>
      </c>
      <c r="S35" t="b">
        <v>1</v>
      </c>
      <c r="T35">
        <f t="shared" si="2"/>
        <v>4</v>
      </c>
      <c r="U35" s="36">
        <f t="shared" si="3"/>
        <v>5</v>
      </c>
      <c r="V35" t="s">
        <v>5</v>
      </c>
      <c r="W35" t="s">
        <v>5</v>
      </c>
      <c r="X35" t="s">
        <v>5</v>
      </c>
      <c r="Y35" t="s">
        <v>5</v>
      </c>
      <c r="Z35" t="s">
        <v>5</v>
      </c>
      <c r="AA35" t="s">
        <v>5</v>
      </c>
      <c r="AB35" t="s">
        <v>5</v>
      </c>
      <c r="AC35" t="s">
        <v>5</v>
      </c>
      <c r="AD35" s="1" t="s">
        <v>5</v>
      </c>
      <c r="AE35" s="1" t="s">
        <v>5</v>
      </c>
      <c r="AF35" t="s">
        <v>5</v>
      </c>
      <c r="AG35" t="s">
        <v>5</v>
      </c>
      <c r="AH35" t="s">
        <v>5</v>
      </c>
      <c r="AI35" t="s">
        <v>5</v>
      </c>
      <c r="AJ35" t="s">
        <v>5</v>
      </c>
      <c r="AK35" t="s">
        <v>5</v>
      </c>
      <c r="AL35" t="s">
        <v>5</v>
      </c>
      <c r="AM35" t="s">
        <v>5</v>
      </c>
      <c r="AN35" t="s">
        <v>5</v>
      </c>
      <c r="AO35" t="s">
        <v>5</v>
      </c>
      <c r="AP35" t="s">
        <v>5</v>
      </c>
    </row>
    <row r="36" spans="1:42" x14ac:dyDescent="0.25">
      <c r="A36">
        <v>34</v>
      </c>
      <c r="B36" t="b">
        <v>0</v>
      </c>
      <c r="C36" t="b">
        <v>0</v>
      </c>
      <c r="D36" t="b">
        <v>0</v>
      </c>
      <c r="E36" t="b">
        <v>1</v>
      </c>
      <c r="F36" t="b">
        <v>1</v>
      </c>
      <c r="G36" t="b">
        <v>1</v>
      </c>
      <c r="H36" t="b">
        <v>1</v>
      </c>
      <c r="I36" s="1">
        <f t="shared" si="1"/>
        <v>4</v>
      </c>
      <c r="J36" s="1">
        <f>VLOOKUP(I36,'Percentage Transformation scale'!$E$2:$F$9,2,TRUE)</f>
        <v>4</v>
      </c>
      <c r="K36">
        <v>4</v>
      </c>
      <c r="L36">
        <v>1</v>
      </c>
      <c r="M36" t="s">
        <v>5</v>
      </c>
      <c r="N36" t="b">
        <v>0</v>
      </c>
      <c r="O36" t="b">
        <v>0</v>
      </c>
      <c r="P36" t="b">
        <v>0</v>
      </c>
      <c r="Q36" t="b">
        <v>1</v>
      </c>
      <c r="R36" t="b">
        <v>1</v>
      </c>
      <c r="S36" t="b">
        <v>0</v>
      </c>
      <c r="T36">
        <f t="shared" si="2"/>
        <v>2</v>
      </c>
      <c r="U36" s="36">
        <f t="shared" si="3"/>
        <v>3</v>
      </c>
      <c r="V36">
        <v>1</v>
      </c>
      <c r="W36">
        <v>4</v>
      </c>
      <c r="X36" t="b">
        <v>1</v>
      </c>
      <c r="Y36" t="b">
        <v>0</v>
      </c>
      <c r="Z36" t="b">
        <v>0</v>
      </c>
      <c r="AA36" t="b">
        <v>0</v>
      </c>
      <c r="AB36">
        <f t="shared" si="4"/>
        <v>1</v>
      </c>
      <c r="AC36">
        <f>VLOOKUP(AB36,'Percentage Transformation scale'!$H$2:$I$6,2,TRUE)</f>
        <v>4</v>
      </c>
      <c r="AD36" s="1">
        <v>3</v>
      </c>
      <c r="AE36" s="1">
        <f t="shared" ref="AE36:AE67" si="8">AC36+AD36</f>
        <v>7</v>
      </c>
      <c r="AF36">
        <v>2</v>
      </c>
      <c r="AG36">
        <v>1</v>
      </c>
      <c r="AH36" t="s">
        <v>178</v>
      </c>
      <c r="AI36">
        <f t="shared" si="5"/>
        <v>1</v>
      </c>
      <c r="AJ36">
        <v>0</v>
      </c>
      <c r="AK36">
        <v>1</v>
      </c>
      <c r="AL36">
        <f t="shared" si="6"/>
        <v>2</v>
      </c>
      <c r="AM36">
        <f>VLOOKUP(AL36,'Percentage Transformation scale'!$N$2:$O$5,2,TRUE)</f>
        <v>2</v>
      </c>
      <c r="AN36">
        <v>0</v>
      </c>
      <c r="AO36">
        <v>2</v>
      </c>
      <c r="AP36">
        <f t="shared" si="7"/>
        <v>4</v>
      </c>
    </row>
    <row r="37" spans="1:42" x14ac:dyDescent="0.25">
      <c r="A37">
        <v>35</v>
      </c>
      <c r="B37" t="b">
        <v>0</v>
      </c>
      <c r="C37" t="b">
        <v>0</v>
      </c>
      <c r="D37" t="b">
        <v>1</v>
      </c>
      <c r="E37" t="b">
        <v>1</v>
      </c>
      <c r="F37" t="b">
        <v>0</v>
      </c>
      <c r="G37" t="b">
        <v>0</v>
      </c>
      <c r="H37" t="b">
        <v>0</v>
      </c>
      <c r="I37" s="1">
        <f t="shared" si="1"/>
        <v>2</v>
      </c>
      <c r="J37" s="1">
        <f>VLOOKUP(I37,'Percentage Transformation scale'!$E$2:$F$9,2,TRUE)</f>
        <v>6</v>
      </c>
      <c r="K37">
        <v>4</v>
      </c>
      <c r="L37">
        <v>1</v>
      </c>
      <c r="M37">
        <v>11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>
        <f t="shared" si="2"/>
        <v>1</v>
      </c>
      <c r="U37" s="36">
        <f t="shared" si="3"/>
        <v>2</v>
      </c>
      <c r="V37">
        <v>3</v>
      </c>
      <c r="W37">
        <v>4</v>
      </c>
      <c r="X37" t="b">
        <v>0</v>
      </c>
      <c r="Y37" t="b">
        <v>0</v>
      </c>
      <c r="Z37" t="b">
        <v>0</v>
      </c>
      <c r="AA37" t="b">
        <v>0</v>
      </c>
      <c r="AB37">
        <f t="shared" si="4"/>
        <v>0</v>
      </c>
      <c r="AC37">
        <f>VLOOKUP(AB37,'Percentage Transformation scale'!$H$2:$I$6,2,TRUE)</f>
        <v>5</v>
      </c>
      <c r="AD37" s="1">
        <v>3</v>
      </c>
      <c r="AE37" s="1">
        <f t="shared" si="8"/>
        <v>8</v>
      </c>
      <c r="AF37">
        <v>3</v>
      </c>
      <c r="AG37">
        <v>0</v>
      </c>
      <c r="AH37" t="s">
        <v>178</v>
      </c>
      <c r="AI37">
        <f t="shared" si="5"/>
        <v>0</v>
      </c>
      <c r="AJ37">
        <v>0</v>
      </c>
      <c r="AK37">
        <v>0</v>
      </c>
      <c r="AL37">
        <f t="shared" si="6"/>
        <v>0</v>
      </c>
      <c r="AM37">
        <f>VLOOKUP(AL37,'Percentage Transformation scale'!$N$2:$O$5,2,TRUE)</f>
        <v>4</v>
      </c>
      <c r="AN37">
        <v>4</v>
      </c>
      <c r="AO37">
        <v>3</v>
      </c>
      <c r="AP37">
        <f t="shared" si="7"/>
        <v>11</v>
      </c>
    </row>
    <row r="38" spans="1:42" x14ac:dyDescent="0.25">
      <c r="A38">
        <v>36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s="1">
        <f t="shared" si="1"/>
        <v>0</v>
      </c>
      <c r="J38" s="1">
        <f>VLOOKUP(I38,'Percentage Transformation scale'!$E$2:$F$9,2,TRUE)</f>
        <v>8</v>
      </c>
      <c r="K38">
        <v>4</v>
      </c>
      <c r="L38">
        <v>0</v>
      </c>
      <c r="M38" t="s">
        <v>178</v>
      </c>
      <c r="N38" t="b">
        <v>1</v>
      </c>
      <c r="O38" t="b">
        <v>1</v>
      </c>
      <c r="P38" t="b">
        <v>0</v>
      </c>
      <c r="Q38" t="b">
        <v>0</v>
      </c>
      <c r="R38" t="b">
        <v>0</v>
      </c>
      <c r="S38" t="b">
        <v>0</v>
      </c>
      <c r="T38">
        <f t="shared" si="2"/>
        <v>2</v>
      </c>
      <c r="U38" s="36">
        <f t="shared" si="3"/>
        <v>3</v>
      </c>
      <c r="V38">
        <v>1</v>
      </c>
      <c r="W38">
        <v>1</v>
      </c>
      <c r="X38" t="b">
        <v>0</v>
      </c>
      <c r="Y38" t="b">
        <v>0</v>
      </c>
      <c r="Z38" t="b">
        <v>0</v>
      </c>
      <c r="AA38" t="b">
        <v>0</v>
      </c>
      <c r="AB38">
        <f t="shared" si="4"/>
        <v>0</v>
      </c>
      <c r="AC38">
        <f>VLOOKUP(AB38,'Percentage Transformation scale'!$H$2:$I$6,2,TRUE)</f>
        <v>5</v>
      </c>
      <c r="AD38" s="1">
        <v>3</v>
      </c>
      <c r="AE38" s="1">
        <f t="shared" si="8"/>
        <v>8</v>
      </c>
      <c r="AF38">
        <v>3</v>
      </c>
      <c r="AG38">
        <v>1</v>
      </c>
      <c r="AH38" t="s">
        <v>178</v>
      </c>
      <c r="AI38">
        <f t="shared" si="5"/>
        <v>1</v>
      </c>
      <c r="AJ38">
        <v>1</v>
      </c>
      <c r="AK38">
        <v>1</v>
      </c>
      <c r="AL38">
        <f t="shared" si="6"/>
        <v>3</v>
      </c>
      <c r="AM38">
        <f>VLOOKUP(AL38,'Percentage Transformation scale'!$N$2:$O$5,2,TRUE)</f>
        <v>1</v>
      </c>
      <c r="AN38">
        <v>0</v>
      </c>
      <c r="AO38">
        <v>1</v>
      </c>
      <c r="AP38">
        <f t="shared" si="7"/>
        <v>2</v>
      </c>
    </row>
    <row r="39" spans="1:42" x14ac:dyDescent="0.25">
      <c r="A39">
        <v>37</v>
      </c>
      <c r="B39" t="b">
        <v>0</v>
      </c>
      <c r="C39" t="b">
        <v>0</v>
      </c>
      <c r="D39" t="b">
        <v>0</v>
      </c>
      <c r="E39" t="b">
        <v>1</v>
      </c>
      <c r="F39" t="b">
        <v>1</v>
      </c>
      <c r="G39" t="b">
        <v>1</v>
      </c>
      <c r="H39" t="b">
        <v>1</v>
      </c>
      <c r="I39" s="1">
        <f t="shared" si="1"/>
        <v>4</v>
      </c>
      <c r="J39" s="1">
        <f>VLOOKUP(I39,'Percentage Transformation scale'!$E$2:$F$9,2,TRUE)</f>
        <v>4</v>
      </c>
      <c r="K39">
        <v>3</v>
      </c>
      <c r="L39">
        <v>0</v>
      </c>
      <c r="M39" t="s">
        <v>178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>
        <f t="shared" si="2"/>
        <v>0</v>
      </c>
      <c r="U39" s="36">
        <f t="shared" si="3"/>
        <v>1</v>
      </c>
      <c r="V39">
        <v>1</v>
      </c>
      <c r="W39">
        <v>1</v>
      </c>
      <c r="X39" t="b">
        <v>1</v>
      </c>
      <c r="Y39" t="b">
        <v>1</v>
      </c>
      <c r="Z39" t="b">
        <v>1</v>
      </c>
      <c r="AA39" t="b">
        <v>0</v>
      </c>
      <c r="AB39">
        <f t="shared" si="4"/>
        <v>3</v>
      </c>
      <c r="AC39">
        <f>VLOOKUP(AB39,'Percentage Transformation scale'!$H$2:$I$6,2,TRUE)</f>
        <v>2</v>
      </c>
      <c r="AD39" s="1">
        <v>2</v>
      </c>
      <c r="AE39" s="1">
        <f t="shared" si="8"/>
        <v>4</v>
      </c>
      <c r="AF39">
        <v>1</v>
      </c>
      <c r="AG39">
        <v>1</v>
      </c>
      <c r="AH39" t="s">
        <v>178</v>
      </c>
      <c r="AI39">
        <f t="shared" si="5"/>
        <v>1</v>
      </c>
      <c r="AJ39">
        <v>1</v>
      </c>
      <c r="AK39">
        <v>1</v>
      </c>
      <c r="AL39">
        <f t="shared" si="6"/>
        <v>3</v>
      </c>
      <c r="AM39">
        <f>VLOOKUP(AL39,'Percentage Transformation scale'!$N$2:$O$5,2,TRUE)</f>
        <v>1</v>
      </c>
      <c r="AN39">
        <v>0</v>
      </c>
      <c r="AO39">
        <v>1</v>
      </c>
      <c r="AP39">
        <f t="shared" si="7"/>
        <v>2</v>
      </c>
    </row>
    <row r="40" spans="1:42" x14ac:dyDescent="0.25">
      <c r="A40">
        <v>38</v>
      </c>
      <c r="B40" t="b">
        <v>0</v>
      </c>
      <c r="C40" t="b">
        <v>0</v>
      </c>
      <c r="D40" t="b">
        <v>0</v>
      </c>
      <c r="E40" t="b">
        <v>1</v>
      </c>
      <c r="F40" t="b">
        <v>1</v>
      </c>
      <c r="G40" t="b">
        <v>1</v>
      </c>
      <c r="H40" t="b">
        <v>1</v>
      </c>
      <c r="I40" s="1">
        <f t="shared" si="1"/>
        <v>4</v>
      </c>
      <c r="J40" s="1">
        <f>VLOOKUP(I40,'Percentage Transformation scale'!$E$2:$F$9,2,TRUE)</f>
        <v>4</v>
      </c>
      <c r="K40">
        <v>3</v>
      </c>
      <c r="L40">
        <v>0</v>
      </c>
      <c r="M40" t="s">
        <v>178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>
        <f t="shared" si="2"/>
        <v>0</v>
      </c>
      <c r="U40" s="36">
        <f t="shared" si="3"/>
        <v>1</v>
      </c>
      <c r="V40">
        <v>1</v>
      </c>
      <c r="W40">
        <v>1</v>
      </c>
      <c r="X40" t="b">
        <v>1</v>
      </c>
      <c r="Y40" t="b">
        <v>1</v>
      </c>
      <c r="Z40" t="b">
        <v>1</v>
      </c>
      <c r="AA40" t="b">
        <v>1</v>
      </c>
      <c r="AB40">
        <f t="shared" si="4"/>
        <v>4</v>
      </c>
      <c r="AC40">
        <f>VLOOKUP(AB40,'Percentage Transformation scale'!$H$2:$I$6,2,TRUE)</f>
        <v>1</v>
      </c>
      <c r="AD40" s="1">
        <v>1</v>
      </c>
      <c r="AE40" s="1">
        <f t="shared" si="8"/>
        <v>2</v>
      </c>
      <c r="AF40">
        <v>3</v>
      </c>
      <c r="AG40">
        <v>1</v>
      </c>
      <c r="AH40" t="s">
        <v>178</v>
      </c>
      <c r="AI40">
        <f t="shared" si="5"/>
        <v>1</v>
      </c>
      <c r="AJ40">
        <v>1</v>
      </c>
      <c r="AK40">
        <v>1</v>
      </c>
      <c r="AL40">
        <f t="shared" si="6"/>
        <v>3</v>
      </c>
      <c r="AM40">
        <f>VLOOKUP(AL40,'Percentage Transformation scale'!$N$2:$O$5,2,TRUE)</f>
        <v>1</v>
      </c>
      <c r="AN40">
        <v>0</v>
      </c>
      <c r="AO40">
        <v>1</v>
      </c>
      <c r="AP40">
        <f t="shared" si="7"/>
        <v>2</v>
      </c>
    </row>
    <row r="41" spans="1:42" x14ac:dyDescent="0.25">
      <c r="A41">
        <v>39</v>
      </c>
      <c r="B41" t="b">
        <v>0</v>
      </c>
      <c r="C41" t="b">
        <v>0</v>
      </c>
      <c r="D41" t="b">
        <v>0</v>
      </c>
      <c r="E41" t="b">
        <v>1</v>
      </c>
      <c r="F41" t="b">
        <v>1</v>
      </c>
      <c r="G41" t="b">
        <v>1</v>
      </c>
      <c r="H41" t="b">
        <v>1</v>
      </c>
      <c r="I41" s="1">
        <f t="shared" si="1"/>
        <v>4</v>
      </c>
      <c r="J41" s="1">
        <f>VLOOKUP(I41,'Percentage Transformation scale'!$E$2:$F$9,2,TRUE)</f>
        <v>4</v>
      </c>
      <c r="K41">
        <v>3</v>
      </c>
      <c r="L41">
        <v>0</v>
      </c>
      <c r="M41" t="s">
        <v>178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>
        <f t="shared" si="2"/>
        <v>0</v>
      </c>
      <c r="U41" s="36">
        <f t="shared" si="3"/>
        <v>1</v>
      </c>
      <c r="V41">
        <v>1</v>
      </c>
      <c r="W41">
        <v>1</v>
      </c>
      <c r="X41" t="b">
        <v>1</v>
      </c>
      <c r="Y41" t="b">
        <v>1</v>
      </c>
      <c r="Z41" t="b">
        <v>1</v>
      </c>
      <c r="AA41" t="b">
        <v>0</v>
      </c>
      <c r="AB41">
        <f t="shared" si="4"/>
        <v>3</v>
      </c>
      <c r="AC41">
        <f>VLOOKUP(AB41,'Percentage Transformation scale'!$H$2:$I$6,2,TRUE)</f>
        <v>2</v>
      </c>
      <c r="AD41" s="1">
        <v>2</v>
      </c>
      <c r="AE41" s="1">
        <f t="shared" si="8"/>
        <v>4</v>
      </c>
      <c r="AF41">
        <v>1</v>
      </c>
      <c r="AG41">
        <v>1</v>
      </c>
      <c r="AH41" t="s">
        <v>178</v>
      </c>
      <c r="AI41">
        <f t="shared" si="5"/>
        <v>1</v>
      </c>
      <c r="AJ41">
        <v>1</v>
      </c>
      <c r="AK41">
        <v>1</v>
      </c>
      <c r="AL41">
        <f t="shared" si="6"/>
        <v>3</v>
      </c>
      <c r="AM41">
        <f>VLOOKUP(AL41,'Percentage Transformation scale'!$N$2:$O$5,2,TRUE)</f>
        <v>1</v>
      </c>
      <c r="AN41">
        <v>0</v>
      </c>
      <c r="AO41">
        <v>1</v>
      </c>
      <c r="AP41">
        <f t="shared" si="7"/>
        <v>2</v>
      </c>
    </row>
    <row r="42" spans="1:42" x14ac:dyDescent="0.25">
      <c r="A42">
        <v>40</v>
      </c>
      <c r="B42" t="b">
        <v>0</v>
      </c>
      <c r="C42" t="b">
        <v>0</v>
      </c>
      <c r="D42" t="b">
        <v>0</v>
      </c>
      <c r="E42" t="b">
        <v>0</v>
      </c>
      <c r="F42" t="b">
        <v>1</v>
      </c>
      <c r="G42" t="b">
        <v>1</v>
      </c>
      <c r="H42" t="b">
        <v>0</v>
      </c>
      <c r="I42" s="1">
        <f t="shared" si="1"/>
        <v>2</v>
      </c>
      <c r="J42" s="1">
        <f>VLOOKUP(I42,'Percentage Transformation scale'!$E$2:$F$9,2,TRUE)</f>
        <v>6</v>
      </c>
      <c r="K42">
        <v>3</v>
      </c>
      <c r="L42">
        <v>0</v>
      </c>
      <c r="M42" t="s">
        <v>178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>
        <f t="shared" si="2"/>
        <v>0</v>
      </c>
      <c r="U42" s="36">
        <f t="shared" si="3"/>
        <v>1</v>
      </c>
      <c r="V42">
        <v>3</v>
      </c>
      <c r="W42">
        <v>2</v>
      </c>
      <c r="X42" t="b">
        <v>0</v>
      </c>
      <c r="Y42" t="b">
        <v>0</v>
      </c>
      <c r="Z42" t="b">
        <v>0</v>
      </c>
      <c r="AA42" t="b">
        <v>0</v>
      </c>
      <c r="AB42">
        <f t="shared" si="4"/>
        <v>0</v>
      </c>
      <c r="AC42">
        <f>VLOOKUP(AB42,'Percentage Transformation scale'!$H$2:$I$6,2,TRUE)</f>
        <v>5</v>
      </c>
      <c r="AD42" s="1">
        <v>2</v>
      </c>
      <c r="AE42" s="1">
        <f t="shared" si="8"/>
        <v>7</v>
      </c>
      <c r="AF42">
        <v>1</v>
      </c>
      <c r="AG42">
        <v>0</v>
      </c>
      <c r="AH42" t="s">
        <v>178</v>
      </c>
      <c r="AI42">
        <f t="shared" si="5"/>
        <v>0</v>
      </c>
      <c r="AJ42">
        <v>0</v>
      </c>
      <c r="AK42">
        <v>1</v>
      </c>
      <c r="AL42">
        <f t="shared" si="6"/>
        <v>1</v>
      </c>
      <c r="AM42">
        <f>VLOOKUP(AL42,'Percentage Transformation scale'!$N$2:$O$5,2,TRUE)</f>
        <v>3</v>
      </c>
      <c r="AN42">
        <v>0</v>
      </c>
      <c r="AO42">
        <v>3</v>
      </c>
      <c r="AP42">
        <f t="shared" si="7"/>
        <v>6</v>
      </c>
    </row>
    <row r="43" spans="1:42" x14ac:dyDescent="0.25">
      <c r="A43">
        <v>41</v>
      </c>
      <c r="B43" t="b">
        <v>0</v>
      </c>
      <c r="C43" t="b">
        <v>0</v>
      </c>
      <c r="D43" t="b">
        <v>0</v>
      </c>
      <c r="E43" t="b">
        <v>1</v>
      </c>
      <c r="F43" t="b">
        <v>1</v>
      </c>
      <c r="G43" t="b">
        <v>1</v>
      </c>
      <c r="H43" t="b">
        <v>1</v>
      </c>
      <c r="I43" s="1">
        <f t="shared" si="1"/>
        <v>4</v>
      </c>
      <c r="J43" s="1">
        <f>VLOOKUP(I43,'Percentage Transformation scale'!$E$2:$F$9,2,TRUE)</f>
        <v>4</v>
      </c>
      <c r="K43">
        <v>5</v>
      </c>
      <c r="L43">
        <v>1</v>
      </c>
      <c r="M43">
        <v>4</v>
      </c>
      <c r="N43" t="b">
        <v>1</v>
      </c>
      <c r="O43" t="b">
        <v>1</v>
      </c>
      <c r="P43" t="b">
        <v>0</v>
      </c>
      <c r="Q43" t="b">
        <v>0</v>
      </c>
      <c r="R43" t="b">
        <v>1</v>
      </c>
      <c r="S43" t="b">
        <v>0</v>
      </c>
      <c r="T43">
        <f t="shared" si="2"/>
        <v>3</v>
      </c>
      <c r="U43" s="36">
        <f t="shared" si="3"/>
        <v>4</v>
      </c>
      <c r="V43">
        <v>1</v>
      </c>
      <c r="W43">
        <v>3</v>
      </c>
      <c r="X43" t="b">
        <v>1</v>
      </c>
      <c r="Y43" t="b">
        <v>0</v>
      </c>
      <c r="Z43" t="b">
        <v>0</v>
      </c>
      <c r="AA43" t="b">
        <v>0</v>
      </c>
      <c r="AB43">
        <f t="shared" si="4"/>
        <v>1</v>
      </c>
      <c r="AC43">
        <f>VLOOKUP(AB43,'Percentage Transformation scale'!$H$2:$I$6,2,TRUE)</f>
        <v>4</v>
      </c>
      <c r="AD43" s="1">
        <v>2</v>
      </c>
      <c r="AE43" s="1">
        <f t="shared" si="8"/>
        <v>6</v>
      </c>
      <c r="AF43">
        <v>1</v>
      </c>
      <c r="AG43">
        <v>1</v>
      </c>
      <c r="AH43" t="s">
        <v>178</v>
      </c>
      <c r="AI43">
        <f t="shared" si="5"/>
        <v>1</v>
      </c>
      <c r="AJ43">
        <v>0</v>
      </c>
      <c r="AK43">
        <v>1</v>
      </c>
      <c r="AL43">
        <f t="shared" si="6"/>
        <v>2</v>
      </c>
      <c r="AM43">
        <f>VLOOKUP(AL43,'Percentage Transformation scale'!$N$2:$O$5,2,TRUE)</f>
        <v>2</v>
      </c>
      <c r="AN43">
        <v>0</v>
      </c>
      <c r="AO43">
        <v>1</v>
      </c>
      <c r="AP43">
        <f t="shared" si="7"/>
        <v>3</v>
      </c>
    </row>
    <row r="44" spans="1:42" x14ac:dyDescent="0.25">
      <c r="A44">
        <v>42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s="1">
        <f t="shared" si="1"/>
        <v>7</v>
      </c>
      <c r="J44" s="1">
        <f>VLOOKUP(I44,'Percentage Transformation scale'!$E$2:$F$9,2,TRUE)</f>
        <v>1</v>
      </c>
      <c r="K44">
        <v>3</v>
      </c>
      <c r="L44">
        <v>0</v>
      </c>
      <c r="M44" t="s">
        <v>178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>
        <f t="shared" si="2"/>
        <v>0</v>
      </c>
      <c r="U44" s="36">
        <f t="shared" si="3"/>
        <v>1</v>
      </c>
      <c r="V44">
        <v>1</v>
      </c>
      <c r="W44">
        <v>1</v>
      </c>
      <c r="X44" t="b">
        <v>1</v>
      </c>
      <c r="Y44" t="b">
        <v>1</v>
      </c>
      <c r="Z44" t="b">
        <v>1</v>
      </c>
      <c r="AA44" t="b">
        <v>0</v>
      </c>
      <c r="AB44">
        <f t="shared" si="4"/>
        <v>3</v>
      </c>
      <c r="AC44">
        <f>VLOOKUP(AB44,'Percentage Transformation scale'!$H$2:$I$6,2,TRUE)</f>
        <v>2</v>
      </c>
      <c r="AD44" s="1">
        <v>1</v>
      </c>
      <c r="AE44" s="1">
        <f t="shared" si="8"/>
        <v>3</v>
      </c>
      <c r="AF44">
        <v>2</v>
      </c>
      <c r="AG44">
        <v>1</v>
      </c>
      <c r="AH44" t="s">
        <v>178</v>
      </c>
      <c r="AI44">
        <f t="shared" si="5"/>
        <v>1</v>
      </c>
      <c r="AJ44">
        <v>0</v>
      </c>
      <c r="AK44">
        <v>1</v>
      </c>
      <c r="AL44">
        <f t="shared" si="6"/>
        <v>2</v>
      </c>
      <c r="AM44">
        <f>VLOOKUP(AL44,'Percentage Transformation scale'!$N$2:$O$5,2,TRUE)</f>
        <v>2</v>
      </c>
      <c r="AN44">
        <v>0</v>
      </c>
      <c r="AO44">
        <v>1</v>
      </c>
      <c r="AP44">
        <f t="shared" si="7"/>
        <v>3</v>
      </c>
    </row>
    <row r="45" spans="1:42" x14ac:dyDescent="0.25">
      <c r="A45">
        <v>43</v>
      </c>
      <c r="B45" t="b">
        <v>0</v>
      </c>
      <c r="C45" t="b">
        <v>0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s="1">
        <f t="shared" si="1"/>
        <v>5</v>
      </c>
      <c r="J45" s="1">
        <f>VLOOKUP(I45,'Percentage Transformation scale'!$E$2:$F$9,2,TRUE)</f>
        <v>3</v>
      </c>
      <c r="K45">
        <v>4</v>
      </c>
      <c r="L45">
        <v>0</v>
      </c>
      <c r="M45" t="s">
        <v>178</v>
      </c>
      <c r="N45" t="b">
        <v>1</v>
      </c>
      <c r="O45" t="b">
        <v>0</v>
      </c>
      <c r="P45" t="b">
        <v>1</v>
      </c>
      <c r="Q45" t="b">
        <v>0</v>
      </c>
      <c r="R45" t="b">
        <v>0</v>
      </c>
      <c r="S45" t="b">
        <v>1</v>
      </c>
      <c r="T45">
        <f t="shared" si="2"/>
        <v>3</v>
      </c>
      <c r="U45" s="36">
        <f t="shared" si="3"/>
        <v>4</v>
      </c>
      <c r="V45">
        <v>2</v>
      </c>
      <c r="W45">
        <v>1</v>
      </c>
      <c r="X45" t="b">
        <v>0</v>
      </c>
      <c r="Y45" t="b">
        <v>0</v>
      </c>
      <c r="Z45" t="b">
        <v>0</v>
      </c>
      <c r="AA45" t="b">
        <v>0</v>
      </c>
      <c r="AB45">
        <f t="shared" si="4"/>
        <v>0</v>
      </c>
      <c r="AC45">
        <f>VLOOKUP(AB45,'Percentage Transformation scale'!$H$2:$I$6,2,TRUE)</f>
        <v>5</v>
      </c>
      <c r="AD45" s="1">
        <v>3</v>
      </c>
      <c r="AE45" s="1">
        <f t="shared" si="8"/>
        <v>8</v>
      </c>
      <c r="AF45">
        <v>3</v>
      </c>
      <c r="AG45">
        <v>1</v>
      </c>
      <c r="AH45" t="s">
        <v>178</v>
      </c>
      <c r="AI45">
        <f t="shared" si="5"/>
        <v>1</v>
      </c>
      <c r="AJ45">
        <v>1</v>
      </c>
      <c r="AK45">
        <v>1</v>
      </c>
      <c r="AL45">
        <f t="shared" si="6"/>
        <v>3</v>
      </c>
      <c r="AM45">
        <f>VLOOKUP(AL45,'Percentage Transformation scale'!$N$2:$O$5,2,TRUE)</f>
        <v>1</v>
      </c>
      <c r="AN45">
        <v>0</v>
      </c>
      <c r="AO45">
        <v>1</v>
      </c>
      <c r="AP45">
        <f t="shared" si="7"/>
        <v>2</v>
      </c>
    </row>
    <row r="46" spans="1:42" x14ac:dyDescent="0.25">
      <c r="A46">
        <v>44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s="1">
        <f t="shared" si="1"/>
        <v>0</v>
      </c>
      <c r="J46" s="1">
        <f>VLOOKUP(I46,'Percentage Transformation scale'!$E$2:$F$9,2,TRUE)</f>
        <v>8</v>
      </c>
      <c r="K46">
        <v>4</v>
      </c>
      <c r="L46">
        <v>0</v>
      </c>
      <c r="M46" t="s">
        <v>178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>
        <f t="shared" si="2"/>
        <v>0</v>
      </c>
      <c r="U46" s="36">
        <f t="shared" si="3"/>
        <v>1</v>
      </c>
      <c r="V46">
        <v>3</v>
      </c>
      <c r="W46">
        <v>1</v>
      </c>
      <c r="X46" t="b">
        <v>0</v>
      </c>
      <c r="Y46" t="b">
        <v>0</v>
      </c>
      <c r="Z46" t="b">
        <v>0</v>
      </c>
      <c r="AA46" t="b">
        <v>1</v>
      </c>
      <c r="AB46">
        <f t="shared" si="4"/>
        <v>1</v>
      </c>
      <c r="AC46">
        <f>VLOOKUP(AB46,'Percentage Transformation scale'!$H$2:$I$6,2,TRUE)</f>
        <v>4</v>
      </c>
      <c r="AD46" s="1">
        <v>3</v>
      </c>
      <c r="AE46" s="1">
        <f t="shared" si="8"/>
        <v>7</v>
      </c>
      <c r="AF46">
        <v>3</v>
      </c>
      <c r="AG46">
        <v>0</v>
      </c>
      <c r="AH46" t="s">
        <v>178</v>
      </c>
      <c r="AI46">
        <f t="shared" si="5"/>
        <v>0</v>
      </c>
      <c r="AJ46">
        <v>0</v>
      </c>
      <c r="AK46">
        <v>1</v>
      </c>
      <c r="AL46">
        <f t="shared" si="6"/>
        <v>1</v>
      </c>
      <c r="AM46">
        <f>VLOOKUP(AL46,'Percentage Transformation scale'!$N$2:$O$5,2,TRUE)</f>
        <v>3</v>
      </c>
      <c r="AN46">
        <v>0</v>
      </c>
      <c r="AO46">
        <v>3</v>
      </c>
      <c r="AP46">
        <f t="shared" si="7"/>
        <v>6</v>
      </c>
    </row>
    <row r="47" spans="1:42" x14ac:dyDescent="0.25">
      <c r="A47">
        <v>45</v>
      </c>
      <c r="B47" t="b">
        <v>0</v>
      </c>
      <c r="C47" t="b">
        <v>0</v>
      </c>
      <c r="D47" t="b">
        <v>0</v>
      </c>
      <c r="E47" t="b">
        <v>0</v>
      </c>
      <c r="F47" t="b">
        <v>1</v>
      </c>
      <c r="G47" t="b">
        <v>1</v>
      </c>
      <c r="H47" t="b">
        <v>1</v>
      </c>
      <c r="I47" s="1">
        <f t="shared" si="1"/>
        <v>3</v>
      </c>
      <c r="J47" s="1">
        <f>VLOOKUP(I47,'Percentage Transformation scale'!$E$2:$F$9,2,TRUE)</f>
        <v>5</v>
      </c>
      <c r="K47">
        <v>5</v>
      </c>
      <c r="L47">
        <v>1</v>
      </c>
      <c r="M47">
        <v>1</v>
      </c>
      <c r="N47" t="b">
        <v>0</v>
      </c>
      <c r="O47" t="b">
        <v>1</v>
      </c>
      <c r="P47" t="b">
        <v>0</v>
      </c>
      <c r="Q47" t="b">
        <v>1</v>
      </c>
      <c r="R47" t="b">
        <v>0</v>
      </c>
      <c r="S47" t="b">
        <v>0</v>
      </c>
      <c r="T47">
        <f t="shared" si="2"/>
        <v>2</v>
      </c>
      <c r="U47" s="36">
        <f t="shared" si="3"/>
        <v>3</v>
      </c>
      <c r="V47">
        <v>1</v>
      </c>
      <c r="W47">
        <v>1</v>
      </c>
      <c r="X47" t="b">
        <v>0</v>
      </c>
      <c r="Y47" t="b">
        <v>0</v>
      </c>
      <c r="Z47" t="b">
        <v>0</v>
      </c>
      <c r="AA47" t="b">
        <v>0</v>
      </c>
      <c r="AB47">
        <f t="shared" si="4"/>
        <v>0</v>
      </c>
      <c r="AC47">
        <f>VLOOKUP(AB47,'Percentage Transformation scale'!$H$2:$I$6,2,TRUE)</f>
        <v>5</v>
      </c>
      <c r="AD47" s="1">
        <v>3</v>
      </c>
      <c r="AE47" s="1">
        <f t="shared" si="8"/>
        <v>8</v>
      </c>
      <c r="AF47">
        <v>3</v>
      </c>
      <c r="AG47">
        <v>1</v>
      </c>
      <c r="AH47" t="s">
        <v>178</v>
      </c>
      <c r="AI47">
        <f t="shared" si="5"/>
        <v>1</v>
      </c>
      <c r="AJ47">
        <v>1</v>
      </c>
      <c r="AK47">
        <v>1</v>
      </c>
      <c r="AL47">
        <f t="shared" si="6"/>
        <v>3</v>
      </c>
      <c r="AM47">
        <f>VLOOKUP(AL47,'Percentage Transformation scale'!$N$2:$O$5,2,TRUE)</f>
        <v>1</v>
      </c>
      <c r="AN47">
        <v>0</v>
      </c>
      <c r="AO47">
        <v>1</v>
      </c>
      <c r="AP47">
        <f t="shared" si="7"/>
        <v>2</v>
      </c>
    </row>
    <row r="48" spans="1:42" x14ac:dyDescent="0.25">
      <c r="A48">
        <v>46</v>
      </c>
      <c r="B48" t="b">
        <v>0</v>
      </c>
      <c r="C48" t="b">
        <v>0</v>
      </c>
      <c r="D48" t="b">
        <v>0</v>
      </c>
      <c r="E48" t="b">
        <v>0</v>
      </c>
      <c r="F48" t="b">
        <v>1</v>
      </c>
      <c r="G48" t="b">
        <v>1</v>
      </c>
      <c r="H48" t="b">
        <v>1</v>
      </c>
      <c r="I48" s="1">
        <f t="shared" si="1"/>
        <v>3</v>
      </c>
      <c r="J48" s="1">
        <f>VLOOKUP(I48,'Percentage Transformation scale'!$E$2:$F$9,2,TRUE)</f>
        <v>5</v>
      </c>
      <c r="K48">
        <v>4</v>
      </c>
      <c r="L48">
        <v>0</v>
      </c>
      <c r="M48" t="s">
        <v>178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>
        <f t="shared" si="2"/>
        <v>0</v>
      </c>
      <c r="U48" s="36">
        <f t="shared" si="3"/>
        <v>1</v>
      </c>
      <c r="V48">
        <v>2</v>
      </c>
      <c r="W48">
        <v>1</v>
      </c>
      <c r="X48" t="b">
        <v>1</v>
      </c>
      <c r="Y48" t="b">
        <v>1</v>
      </c>
      <c r="Z48" t="b">
        <v>0</v>
      </c>
      <c r="AA48" t="b">
        <v>0</v>
      </c>
      <c r="AB48">
        <f t="shared" si="4"/>
        <v>2</v>
      </c>
      <c r="AC48">
        <f>VLOOKUP(AB48,'Percentage Transformation scale'!$H$2:$I$6,2,TRUE)</f>
        <v>3</v>
      </c>
      <c r="AD48" s="1">
        <v>3</v>
      </c>
      <c r="AE48" s="1">
        <f t="shared" si="8"/>
        <v>6</v>
      </c>
      <c r="AF48">
        <v>3</v>
      </c>
      <c r="AG48">
        <v>1</v>
      </c>
      <c r="AH48" t="s">
        <v>178</v>
      </c>
      <c r="AI48">
        <f t="shared" si="5"/>
        <v>1</v>
      </c>
      <c r="AJ48">
        <v>1</v>
      </c>
      <c r="AK48">
        <v>1</v>
      </c>
      <c r="AL48">
        <f t="shared" si="6"/>
        <v>3</v>
      </c>
      <c r="AM48">
        <f>VLOOKUP(AL48,'Percentage Transformation scale'!$N$2:$O$5,2,TRUE)</f>
        <v>1</v>
      </c>
      <c r="AN48">
        <v>0</v>
      </c>
      <c r="AO48">
        <v>2</v>
      </c>
      <c r="AP48">
        <f t="shared" si="7"/>
        <v>3</v>
      </c>
    </row>
    <row r="49" spans="1:42" x14ac:dyDescent="0.25">
      <c r="A49">
        <v>47</v>
      </c>
      <c r="B49" t="b">
        <v>1</v>
      </c>
      <c r="C49" t="b">
        <v>0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s="1">
        <f t="shared" si="1"/>
        <v>6</v>
      </c>
      <c r="J49" s="1">
        <f>VLOOKUP(I49,'Percentage Transformation scale'!$E$2:$F$9,2,TRUE)</f>
        <v>2</v>
      </c>
      <c r="K49">
        <v>4</v>
      </c>
      <c r="L49">
        <v>1</v>
      </c>
      <c r="M49">
        <v>1</v>
      </c>
      <c r="N49" t="b">
        <v>0</v>
      </c>
      <c r="O49" t="b">
        <v>1</v>
      </c>
      <c r="P49" t="b">
        <v>1</v>
      </c>
      <c r="Q49" t="b">
        <v>0</v>
      </c>
      <c r="R49" t="b">
        <v>0</v>
      </c>
      <c r="S49" t="b">
        <v>0</v>
      </c>
      <c r="T49">
        <f t="shared" si="2"/>
        <v>2</v>
      </c>
      <c r="U49" s="36">
        <f t="shared" si="3"/>
        <v>3</v>
      </c>
      <c r="V49">
        <v>1</v>
      </c>
      <c r="W49">
        <v>1</v>
      </c>
      <c r="X49" t="b">
        <v>0</v>
      </c>
      <c r="Y49" t="b">
        <v>1</v>
      </c>
      <c r="Z49" t="b">
        <v>1</v>
      </c>
      <c r="AA49" t="b">
        <v>1</v>
      </c>
      <c r="AB49">
        <f t="shared" si="4"/>
        <v>3</v>
      </c>
      <c r="AC49">
        <f>VLOOKUP(AB49,'Percentage Transformation scale'!$H$2:$I$6,2,TRUE)</f>
        <v>2</v>
      </c>
      <c r="AD49" s="1">
        <v>2</v>
      </c>
      <c r="AE49" s="1">
        <f t="shared" si="8"/>
        <v>4</v>
      </c>
      <c r="AF49">
        <v>3</v>
      </c>
      <c r="AG49">
        <v>0</v>
      </c>
      <c r="AH49" t="s">
        <v>178</v>
      </c>
      <c r="AI49">
        <f t="shared" si="5"/>
        <v>0</v>
      </c>
      <c r="AJ49">
        <v>1</v>
      </c>
      <c r="AK49">
        <v>1</v>
      </c>
      <c r="AL49">
        <f t="shared" si="6"/>
        <v>2</v>
      </c>
      <c r="AM49">
        <f>VLOOKUP(AL49,'Percentage Transformation scale'!$N$2:$O$5,2,TRUE)</f>
        <v>2</v>
      </c>
      <c r="AN49">
        <v>0</v>
      </c>
      <c r="AO49">
        <v>1</v>
      </c>
      <c r="AP49">
        <f t="shared" si="7"/>
        <v>3</v>
      </c>
    </row>
    <row r="50" spans="1:42" x14ac:dyDescent="0.25">
      <c r="A50">
        <v>48</v>
      </c>
      <c r="B50" t="b">
        <v>0</v>
      </c>
      <c r="C50" t="b">
        <v>0</v>
      </c>
      <c r="D50" t="b">
        <v>0</v>
      </c>
      <c r="E50" t="b">
        <v>1</v>
      </c>
      <c r="F50" t="b">
        <v>1</v>
      </c>
      <c r="G50" t="b">
        <v>1</v>
      </c>
      <c r="H50" t="b">
        <v>1</v>
      </c>
      <c r="I50" s="1">
        <f t="shared" si="1"/>
        <v>4</v>
      </c>
      <c r="J50" s="1">
        <f>VLOOKUP(I50,'Percentage Transformation scale'!$E$2:$F$9,2,TRUE)</f>
        <v>4</v>
      </c>
      <c r="K50">
        <v>4</v>
      </c>
      <c r="L50">
        <v>1</v>
      </c>
      <c r="M50" t="s">
        <v>5</v>
      </c>
      <c r="N50" t="b">
        <v>0</v>
      </c>
      <c r="O50" t="b">
        <v>1</v>
      </c>
      <c r="P50" t="b">
        <v>0</v>
      </c>
      <c r="Q50" t="b">
        <v>0</v>
      </c>
      <c r="R50" t="b">
        <v>0</v>
      </c>
      <c r="S50" t="b">
        <v>0</v>
      </c>
      <c r="T50">
        <f t="shared" si="2"/>
        <v>1</v>
      </c>
      <c r="U50" s="36">
        <f t="shared" si="3"/>
        <v>2</v>
      </c>
      <c r="V50">
        <v>1</v>
      </c>
      <c r="W50">
        <v>1</v>
      </c>
      <c r="X50" t="b">
        <v>1</v>
      </c>
      <c r="Y50" t="b">
        <v>1</v>
      </c>
      <c r="Z50" t="b">
        <v>1</v>
      </c>
      <c r="AA50" t="b">
        <v>0</v>
      </c>
      <c r="AB50">
        <f t="shared" si="4"/>
        <v>3</v>
      </c>
      <c r="AC50">
        <f>VLOOKUP(AB50,'Percentage Transformation scale'!$H$2:$I$6,2,TRUE)</f>
        <v>2</v>
      </c>
      <c r="AD50" s="1">
        <v>1</v>
      </c>
      <c r="AE50" s="1">
        <f t="shared" si="8"/>
        <v>3</v>
      </c>
      <c r="AF50">
        <v>2</v>
      </c>
      <c r="AG50">
        <v>1</v>
      </c>
      <c r="AH50" t="s">
        <v>178</v>
      </c>
      <c r="AI50">
        <f t="shared" si="5"/>
        <v>1</v>
      </c>
      <c r="AJ50">
        <v>1</v>
      </c>
      <c r="AK50">
        <v>1</v>
      </c>
      <c r="AL50">
        <f t="shared" si="6"/>
        <v>3</v>
      </c>
      <c r="AM50">
        <f>VLOOKUP(AL50,'Percentage Transformation scale'!$N$2:$O$5,2,TRUE)</f>
        <v>1</v>
      </c>
      <c r="AN50">
        <v>0</v>
      </c>
      <c r="AO50">
        <v>1</v>
      </c>
      <c r="AP50">
        <f t="shared" si="7"/>
        <v>2</v>
      </c>
    </row>
    <row r="51" spans="1:42" x14ac:dyDescent="0.25">
      <c r="A51">
        <v>49</v>
      </c>
      <c r="B51" t="b">
        <v>0</v>
      </c>
      <c r="C51" t="b">
        <v>0</v>
      </c>
      <c r="D51" t="b">
        <v>0</v>
      </c>
      <c r="E51" t="b">
        <v>1</v>
      </c>
      <c r="F51" t="b">
        <v>1</v>
      </c>
      <c r="G51" t="b">
        <v>1</v>
      </c>
      <c r="H51" t="b">
        <v>1</v>
      </c>
      <c r="I51" s="1">
        <f t="shared" si="1"/>
        <v>4</v>
      </c>
      <c r="J51" s="1">
        <f>VLOOKUP(I51,'Percentage Transformation scale'!$E$2:$F$9,2,TRUE)</f>
        <v>4</v>
      </c>
      <c r="K51">
        <v>3</v>
      </c>
      <c r="L51">
        <v>0</v>
      </c>
      <c r="M51" t="s">
        <v>178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>
        <f t="shared" si="2"/>
        <v>0</v>
      </c>
      <c r="U51" s="36">
        <f t="shared" si="3"/>
        <v>1</v>
      </c>
      <c r="V51">
        <v>1</v>
      </c>
      <c r="W51">
        <v>1</v>
      </c>
      <c r="X51" t="b">
        <v>1</v>
      </c>
      <c r="Y51" t="b">
        <v>1</v>
      </c>
      <c r="Z51" t="b">
        <v>1</v>
      </c>
      <c r="AA51" t="b">
        <v>0</v>
      </c>
      <c r="AB51">
        <f t="shared" si="4"/>
        <v>3</v>
      </c>
      <c r="AC51">
        <f>VLOOKUP(AB51,'Percentage Transformation scale'!$H$2:$I$6,2,TRUE)</f>
        <v>2</v>
      </c>
      <c r="AD51" s="1">
        <v>1</v>
      </c>
      <c r="AE51" s="1">
        <f t="shared" si="8"/>
        <v>3</v>
      </c>
      <c r="AF51">
        <v>1</v>
      </c>
      <c r="AG51">
        <v>0</v>
      </c>
      <c r="AH51">
        <v>1</v>
      </c>
      <c r="AI51">
        <f t="shared" si="5"/>
        <v>1</v>
      </c>
      <c r="AJ51">
        <v>1</v>
      </c>
      <c r="AK51">
        <v>1</v>
      </c>
      <c r="AL51">
        <f t="shared" si="6"/>
        <v>3</v>
      </c>
      <c r="AM51">
        <f>VLOOKUP(AL51,'Percentage Transformation scale'!$N$2:$O$5,2,TRUE)</f>
        <v>1</v>
      </c>
      <c r="AN51">
        <v>0</v>
      </c>
      <c r="AO51">
        <v>1</v>
      </c>
      <c r="AP51">
        <f t="shared" si="7"/>
        <v>2</v>
      </c>
    </row>
    <row r="52" spans="1:42" x14ac:dyDescent="0.25">
      <c r="A52">
        <v>50</v>
      </c>
      <c r="B52" t="b">
        <v>0</v>
      </c>
      <c r="C52" t="b">
        <v>0</v>
      </c>
      <c r="D52" t="b">
        <v>0</v>
      </c>
      <c r="E52" t="b">
        <v>1</v>
      </c>
      <c r="F52" t="b">
        <v>1</v>
      </c>
      <c r="G52" t="b">
        <v>1</v>
      </c>
      <c r="H52" t="b">
        <v>1</v>
      </c>
      <c r="I52" s="1">
        <f t="shared" si="1"/>
        <v>4</v>
      </c>
      <c r="J52" s="1">
        <f>VLOOKUP(I52,'Percentage Transformation scale'!$E$2:$F$9,2,TRUE)</f>
        <v>4</v>
      </c>
      <c r="K52">
        <v>3</v>
      </c>
      <c r="L52">
        <v>0</v>
      </c>
      <c r="M52" t="s">
        <v>178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>
        <f t="shared" si="2"/>
        <v>0</v>
      </c>
      <c r="U52" s="36">
        <f t="shared" si="3"/>
        <v>1</v>
      </c>
      <c r="V52">
        <v>1</v>
      </c>
      <c r="W52">
        <v>1</v>
      </c>
      <c r="X52" t="b">
        <v>1</v>
      </c>
      <c r="Y52" t="b">
        <v>1</v>
      </c>
      <c r="Z52" t="b">
        <v>1</v>
      </c>
      <c r="AA52" t="b">
        <v>0</v>
      </c>
      <c r="AB52">
        <f t="shared" si="4"/>
        <v>3</v>
      </c>
      <c r="AC52">
        <f>VLOOKUP(AB52,'Percentage Transformation scale'!$H$2:$I$6,2,TRUE)</f>
        <v>2</v>
      </c>
      <c r="AD52" s="1">
        <v>1</v>
      </c>
      <c r="AE52" s="1">
        <f t="shared" si="8"/>
        <v>3</v>
      </c>
      <c r="AF52">
        <v>1</v>
      </c>
      <c r="AG52">
        <v>0</v>
      </c>
      <c r="AH52" t="s">
        <v>178</v>
      </c>
      <c r="AI52">
        <f t="shared" si="5"/>
        <v>0</v>
      </c>
      <c r="AJ52">
        <v>1</v>
      </c>
      <c r="AK52">
        <v>1</v>
      </c>
      <c r="AL52">
        <f t="shared" si="6"/>
        <v>2</v>
      </c>
      <c r="AM52">
        <f>VLOOKUP(AL52,'Percentage Transformation scale'!$N$2:$O$5,2,TRUE)</f>
        <v>2</v>
      </c>
      <c r="AN52">
        <v>0</v>
      </c>
      <c r="AO52">
        <v>1</v>
      </c>
      <c r="AP52">
        <f t="shared" si="7"/>
        <v>3</v>
      </c>
    </row>
    <row r="53" spans="1:42" x14ac:dyDescent="0.25">
      <c r="A53">
        <v>51</v>
      </c>
      <c r="B53" t="b">
        <v>0</v>
      </c>
      <c r="C53" t="b">
        <v>0</v>
      </c>
      <c r="D53" t="b">
        <v>0</v>
      </c>
      <c r="E53" t="b">
        <v>1</v>
      </c>
      <c r="F53" t="b">
        <v>1</v>
      </c>
      <c r="G53" t="b">
        <v>1</v>
      </c>
      <c r="H53" t="b">
        <v>1</v>
      </c>
      <c r="I53" s="1">
        <f t="shared" si="1"/>
        <v>4</v>
      </c>
      <c r="J53" s="1">
        <f>VLOOKUP(I53,'Percentage Transformation scale'!$E$2:$F$9,2,TRUE)</f>
        <v>4</v>
      </c>
      <c r="K53">
        <v>3</v>
      </c>
      <c r="L53">
        <v>0</v>
      </c>
      <c r="M53" t="s">
        <v>178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>
        <f t="shared" si="2"/>
        <v>0</v>
      </c>
      <c r="U53" s="36">
        <f t="shared" si="3"/>
        <v>1</v>
      </c>
      <c r="V53">
        <v>1</v>
      </c>
      <c r="W53">
        <v>1</v>
      </c>
      <c r="X53" t="b">
        <v>1</v>
      </c>
      <c r="Y53" t="b">
        <v>1</v>
      </c>
      <c r="Z53" t="b">
        <v>1</v>
      </c>
      <c r="AA53" t="b">
        <v>0</v>
      </c>
      <c r="AB53">
        <f t="shared" si="4"/>
        <v>3</v>
      </c>
      <c r="AC53">
        <f>VLOOKUP(AB53,'Percentage Transformation scale'!$H$2:$I$6,2,TRUE)</f>
        <v>2</v>
      </c>
      <c r="AD53" s="1">
        <v>3</v>
      </c>
      <c r="AE53" s="1">
        <f t="shared" si="8"/>
        <v>5</v>
      </c>
      <c r="AF53">
        <v>3</v>
      </c>
      <c r="AG53">
        <v>0</v>
      </c>
      <c r="AH53" t="s">
        <v>178</v>
      </c>
      <c r="AI53">
        <f t="shared" si="5"/>
        <v>0</v>
      </c>
      <c r="AJ53">
        <v>1</v>
      </c>
      <c r="AK53">
        <v>1</v>
      </c>
      <c r="AL53">
        <f t="shared" si="6"/>
        <v>2</v>
      </c>
      <c r="AM53">
        <f>VLOOKUP(AL53,'Percentage Transformation scale'!$N$2:$O$5,2,TRUE)</f>
        <v>2</v>
      </c>
      <c r="AN53">
        <v>0</v>
      </c>
      <c r="AO53">
        <v>1</v>
      </c>
      <c r="AP53">
        <f t="shared" si="7"/>
        <v>3</v>
      </c>
    </row>
    <row r="54" spans="1:42" x14ac:dyDescent="0.25">
      <c r="A54">
        <v>52</v>
      </c>
      <c r="B54" t="b">
        <v>0</v>
      </c>
      <c r="C54" t="b">
        <v>0</v>
      </c>
      <c r="D54" t="b">
        <v>0</v>
      </c>
      <c r="E54" t="b">
        <v>1</v>
      </c>
      <c r="F54" t="b">
        <v>1</v>
      </c>
      <c r="G54" t="b">
        <v>1</v>
      </c>
      <c r="H54" t="b">
        <v>1</v>
      </c>
      <c r="I54" s="1">
        <f t="shared" si="1"/>
        <v>4</v>
      </c>
      <c r="J54" s="1">
        <f>VLOOKUP(I54,'Percentage Transformation scale'!$E$2:$F$9,2,TRUE)</f>
        <v>4</v>
      </c>
      <c r="K54">
        <v>3</v>
      </c>
      <c r="L54">
        <v>0</v>
      </c>
      <c r="M54" t="s">
        <v>178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>
        <f t="shared" si="2"/>
        <v>0</v>
      </c>
      <c r="U54" s="36">
        <f t="shared" si="3"/>
        <v>1</v>
      </c>
      <c r="V54">
        <v>1</v>
      </c>
      <c r="W54">
        <v>1</v>
      </c>
      <c r="X54" t="b">
        <v>1</v>
      </c>
      <c r="Y54" t="b">
        <v>1</v>
      </c>
      <c r="Z54" t="b">
        <v>1</v>
      </c>
      <c r="AA54" t="b">
        <v>0</v>
      </c>
      <c r="AB54">
        <f t="shared" si="4"/>
        <v>3</v>
      </c>
      <c r="AC54">
        <f>VLOOKUP(AB54,'Percentage Transformation scale'!$H$2:$I$6,2,TRUE)</f>
        <v>2</v>
      </c>
      <c r="AD54" s="1">
        <v>3</v>
      </c>
      <c r="AE54" s="1">
        <f t="shared" si="8"/>
        <v>5</v>
      </c>
      <c r="AF54">
        <v>1</v>
      </c>
      <c r="AG54">
        <v>1</v>
      </c>
      <c r="AH54" t="s">
        <v>178</v>
      </c>
      <c r="AI54">
        <f t="shared" si="5"/>
        <v>1</v>
      </c>
      <c r="AJ54">
        <v>1</v>
      </c>
      <c r="AK54">
        <v>1</v>
      </c>
      <c r="AL54">
        <f t="shared" si="6"/>
        <v>3</v>
      </c>
      <c r="AM54">
        <f>VLOOKUP(AL54,'Percentage Transformation scale'!$N$2:$O$5,2,TRUE)</f>
        <v>1</v>
      </c>
      <c r="AN54">
        <v>0</v>
      </c>
      <c r="AO54">
        <v>1</v>
      </c>
      <c r="AP54">
        <f t="shared" si="7"/>
        <v>2</v>
      </c>
    </row>
    <row r="55" spans="1:42" x14ac:dyDescent="0.25">
      <c r="A55">
        <v>53</v>
      </c>
      <c r="B55" t="b">
        <v>0</v>
      </c>
      <c r="C55" t="b">
        <v>0</v>
      </c>
      <c r="D55" t="b">
        <v>0</v>
      </c>
      <c r="E55" t="b">
        <v>1</v>
      </c>
      <c r="F55" t="b">
        <v>1</v>
      </c>
      <c r="G55" t="b">
        <v>1</v>
      </c>
      <c r="H55" t="b">
        <v>1</v>
      </c>
      <c r="I55" s="1">
        <f t="shared" si="1"/>
        <v>4</v>
      </c>
      <c r="J55" s="1">
        <f>VLOOKUP(I55,'Percentage Transformation scale'!$E$2:$F$9,2,TRUE)</f>
        <v>4</v>
      </c>
      <c r="K55">
        <v>3</v>
      </c>
      <c r="L55">
        <v>0</v>
      </c>
      <c r="M55" t="s">
        <v>178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>
        <f t="shared" si="2"/>
        <v>0</v>
      </c>
      <c r="U55" s="36">
        <f t="shared" si="3"/>
        <v>1</v>
      </c>
      <c r="V55">
        <v>1</v>
      </c>
      <c r="W55">
        <v>1</v>
      </c>
      <c r="X55" t="b">
        <v>1</v>
      </c>
      <c r="Y55" t="b">
        <v>1</v>
      </c>
      <c r="Z55" t="b">
        <v>1</v>
      </c>
      <c r="AA55" t="b">
        <v>0</v>
      </c>
      <c r="AB55">
        <f t="shared" si="4"/>
        <v>3</v>
      </c>
      <c r="AC55">
        <f>VLOOKUP(AB55,'Percentage Transformation scale'!$H$2:$I$6,2,TRUE)</f>
        <v>2</v>
      </c>
      <c r="AD55" s="1">
        <v>1</v>
      </c>
      <c r="AE55" s="1">
        <f t="shared" si="8"/>
        <v>3</v>
      </c>
      <c r="AF55">
        <v>1</v>
      </c>
      <c r="AG55">
        <v>0</v>
      </c>
      <c r="AH55">
        <v>1</v>
      </c>
      <c r="AI55">
        <f t="shared" si="5"/>
        <v>1</v>
      </c>
      <c r="AJ55">
        <v>1</v>
      </c>
      <c r="AK55">
        <v>1</v>
      </c>
      <c r="AL55">
        <f t="shared" si="6"/>
        <v>3</v>
      </c>
      <c r="AM55">
        <f>VLOOKUP(AL55,'Percentage Transformation scale'!$N$2:$O$5,2,TRUE)</f>
        <v>1</v>
      </c>
      <c r="AN55">
        <v>0</v>
      </c>
      <c r="AO55">
        <v>1</v>
      </c>
      <c r="AP55">
        <f t="shared" si="7"/>
        <v>2</v>
      </c>
    </row>
    <row r="56" spans="1:42" x14ac:dyDescent="0.25">
      <c r="A56">
        <v>54</v>
      </c>
      <c r="B56" t="b">
        <v>0</v>
      </c>
      <c r="C56" t="b">
        <v>0</v>
      </c>
      <c r="D56" t="b">
        <v>1</v>
      </c>
      <c r="E56" t="b">
        <v>0</v>
      </c>
      <c r="F56" t="b">
        <v>1</v>
      </c>
      <c r="G56" t="b">
        <v>0</v>
      </c>
      <c r="H56" t="b">
        <v>1</v>
      </c>
      <c r="I56" s="1">
        <f t="shared" si="1"/>
        <v>3</v>
      </c>
      <c r="J56" s="1">
        <f>VLOOKUP(I56,'Percentage Transformation scale'!$E$2:$F$9,2,TRUE)</f>
        <v>5</v>
      </c>
      <c r="K56">
        <v>4</v>
      </c>
      <c r="L56">
        <v>0</v>
      </c>
      <c r="M56" t="s">
        <v>178</v>
      </c>
      <c r="N56" t="b">
        <v>1</v>
      </c>
      <c r="O56" t="b">
        <v>1</v>
      </c>
      <c r="P56" t="b">
        <v>1</v>
      </c>
      <c r="Q56" t="b">
        <v>0</v>
      </c>
      <c r="R56" t="b">
        <v>0</v>
      </c>
      <c r="S56" t="b">
        <v>1</v>
      </c>
      <c r="T56">
        <f t="shared" si="2"/>
        <v>4</v>
      </c>
      <c r="U56" s="36">
        <f t="shared" si="3"/>
        <v>5</v>
      </c>
      <c r="V56">
        <v>2</v>
      </c>
      <c r="W56">
        <v>1</v>
      </c>
      <c r="X56" t="b">
        <v>0</v>
      </c>
      <c r="Y56" t="b">
        <v>0</v>
      </c>
      <c r="Z56" t="b">
        <v>0</v>
      </c>
      <c r="AA56" t="b">
        <v>0</v>
      </c>
      <c r="AB56">
        <f t="shared" si="4"/>
        <v>0</v>
      </c>
      <c r="AC56">
        <f>VLOOKUP(AB56,'Percentage Transformation scale'!$H$2:$I$6,2,TRUE)</f>
        <v>5</v>
      </c>
      <c r="AD56" s="1">
        <v>3</v>
      </c>
      <c r="AE56" s="1">
        <f t="shared" si="8"/>
        <v>8</v>
      </c>
      <c r="AF56">
        <v>3</v>
      </c>
      <c r="AG56">
        <v>0</v>
      </c>
      <c r="AH56" t="s">
        <v>178</v>
      </c>
      <c r="AI56">
        <f t="shared" si="5"/>
        <v>0</v>
      </c>
      <c r="AJ56">
        <v>1</v>
      </c>
      <c r="AK56">
        <v>1</v>
      </c>
      <c r="AL56">
        <f t="shared" si="6"/>
        <v>2</v>
      </c>
      <c r="AM56">
        <f>VLOOKUP(AL56,'Percentage Transformation scale'!$N$2:$O$5,2,TRUE)</f>
        <v>2</v>
      </c>
      <c r="AN56">
        <v>0</v>
      </c>
      <c r="AO56">
        <v>1</v>
      </c>
      <c r="AP56">
        <f t="shared" si="7"/>
        <v>3</v>
      </c>
    </row>
    <row r="57" spans="1:42" x14ac:dyDescent="0.25">
      <c r="A57">
        <v>55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s="1">
        <f t="shared" si="1"/>
        <v>0</v>
      </c>
      <c r="J57" s="1">
        <f>VLOOKUP(I57,'Percentage Transformation scale'!$E$2:$F$9,2,TRUE)</f>
        <v>8</v>
      </c>
      <c r="K57">
        <v>4</v>
      </c>
      <c r="L57">
        <v>0</v>
      </c>
      <c r="M57" t="s">
        <v>178</v>
      </c>
      <c r="N57" t="b">
        <v>1</v>
      </c>
      <c r="O57" t="b">
        <v>0</v>
      </c>
      <c r="P57" t="b">
        <v>0</v>
      </c>
      <c r="Q57" t="b">
        <v>1</v>
      </c>
      <c r="R57" t="b">
        <v>1</v>
      </c>
      <c r="S57" t="b">
        <v>0</v>
      </c>
      <c r="T57">
        <f t="shared" si="2"/>
        <v>3</v>
      </c>
      <c r="U57" s="36">
        <f t="shared" si="3"/>
        <v>4</v>
      </c>
      <c r="V57">
        <v>2</v>
      </c>
      <c r="W57">
        <v>1</v>
      </c>
      <c r="X57" t="b">
        <v>1</v>
      </c>
      <c r="Y57" t="b">
        <v>0</v>
      </c>
      <c r="Z57" t="b">
        <v>0</v>
      </c>
      <c r="AA57" t="b">
        <v>0</v>
      </c>
      <c r="AB57">
        <f t="shared" si="4"/>
        <v>1</v>
      </c>
      <c r="AC57">
        <f>VLOOKUP(AB57,'Percentage Transformation scale'!$H$2:$I$6,2,TRUE)</f>
        <v>4</v>
      </c>
      <c r="AD57" s="1">
        <v>1</v>
      </c>
      <c r="AE57" s="1">
        <f t="shared" si="8"/>
        <v>5</v>
      </c>
      <c r="AF57">
        <v>3</v>
      </c>
      <c r="AG57">
        <v>1</v>
      </c>
      <c r="AH57" t="s">
        <v>178</v>
      </c>
      <c r="AI57">
        <f t="shared" si="5"/>
        <v>1</v>
      </c>
      <c r="AJ57">
        <v>1</v>
      </c>
      <c r="AK57">
        <v>1</v>
      </c>
      <c r="AL57">
        <f t="shared" si="6"/>
        <v>3</v>
      </c>
      <c r="AM57">
        <f>VLOOKUP(AL57,'Percentage Transformation scale'!$N$2:$O$5,2,TRUE)</f>
        <v>1</v>
      </c>
      <c r="AN57">
        <v>0</v>
      </c>
      <c r="AO57">
        <v>1</v>
      </c>
      <c r="AP57">
        <f t="shared" si="7"/>
        <v>2</v>
      </c>
    </row>
    <row r="58" spans="1:42" x14ac:dyDescent="0.25">
      <c r="A58">
        <v>56</v>
      </c>
      <c r="B58" t="b">
        <v>0</v>
      </c>
      <c r="C58" t="b">
        <v>0</v>
      </c>
      <c r="D58" t="b">
        <v>0</v>
      </c>
      <c r="E58" t="b">
        <v>1</v>
      </c>
      <c r="F58" t="b">
        <v>0</v>
      </c>
      <c r="G58" t="b">
        <v>1</v>
      </c>
      <c r="H58" t="b">
        <v>1</v>
      </c>
      <c r="I58" s="1">
        <f t="shared" si="1"/>
        <v>3</v>
      </c>
      <c r="J58" s="1">
        <f>VLOOKUP(I58,'Percentage Transformation scale'!$E$2:$F$9,2,TRUE)</f>
        <v>5</v>
      </c>
      <c r="K58">
        <v>1</v>
      </c>
      <c r="L58">
        <v>0</v>
      </c>
      <c r="M58" t="s">
        <v>178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>
        <f t="shared" si="2"/>
        <v>0</v>
      </c>
      <c r="U58" s="36">
        <f t="shared" si="3"/>
        <v>1</v>
      </c>
      <c r="V58">
        <v>1</v>
      </c>
      <c r="W58">
        <v>1</v>
      </c>
      <c r="X58" t="b">
        <v>1</v>
      </c>
      <c r="Y58" t="b">
        <v>0</v>
      </c>
      <c r="Z58" t="b">
        <v>0</v>
      </c>
      <c r="AA58" t="b">
        <v>0</v>
      </c>
      <c r="AB58">
        <f t="shared" si="4"/>
        <v>1</v>
      </c>
      <c r="AC58">
        <f>VLOOKUP(AB58,'Percentage Transformation scale'!$H$2:$I$6,2,TRUE)</f>
        <v>4</v>
      </c>
      <c r="AD58" s="1">
        <v>1</v>
      </c>
      <c r="AE58" s="1">
        <f t="shared" si="8"/>
        <v>5</v>
      </c>
      <c r="AF58">
        <v>1</v>
      </c>
      <c r="AG58">
        <v>0</v>
      </c>
      <c r="AH58" t="s">
        <v>178</v>
      </c>
      <c r="AI58">
        <f t="shared" si="5"/>
        <v>0</v>
      </c>
      <c r="AJ58">
        <v>0</v>
      </c>
      <c r="AK58">
        <v>1</v>
      </c>
      <c r="AL58">
        <f t="shared" si="6"/>
        <v>1</v>
      </c>
      <c r="AM58">
        <f>VLOOKUP(AL58,'Percentage Transformation scale'!$N$2:$O$5,2,TRUE)</f>
        <v>3</v>
      </c>
      <c r="AN58">
        <v>0</v>
      </c>
      <c r="AO58">
        <v>1</v>
      </c>
      <c r="AP58">
        <f t="shared" si="7"/>
        <v>4</v>
      </c>
    </row>
    <row r="59" spans="1:42" x14ac:dyDescent="0.25">
      <c r="A59">
        <v>57</v>
      </c>
      <c r="B59" t="b">
        <v>0</v>
      </c>
      <c r="C59" t="b">
        <v>0</v>
      </c>
      <c r="D59" t="b">
        <v>0</v>
      </c>
      <c r="E59" t="b">
        <v>0</v>
      </c>
      <c r="F59" t="b">
        <v>1</v>
      </c>
      <c r="G59" t="b">
        <v>1</v>
      </c>
      <c r="H59" t="b">
        <v>0</v>
      </c>
      <c r="I59" s="1">
        <f t="shared" si="1"/>
        <v>2</v>
      </c>
      <c r="J59" s="1">
        <f>VLOOKUP(I59,'Percentage Transformation scale'!$E$2:$F$9,2,TRUE)</f>
        <v>6</v>
      </c>
      <c r="K59">
        <v>3</v>
      </c>
      <c r="L59">
        <v>0</v>
      </c>
      <c r="M59" t="s">
        <v>178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>
        <f t="shared" si="2"/>
        <v>0</v>
      </c>
      <c r="U59" s="36">
        <f t="shared" si="3"/>
        <v>1</v>
      </c>
      <c r="V59">
        <v>1</v>
      </c>
      <c r="W59">
        <v>1</v>
      </c>
      <c r="X59" t="b">
        <v>0</v>
      </c>
      <c r="Y59" t="b">
        <v>1</v>
      </c>
      <c r="Z59" t="b">
        <v>1</v>
      </c>
      <c r="AA59" t="b">
        <v>0</v>
      </c>
      <c r="AB59">
        <f t="shared" si="4"/>
        <v>2</v>
      </c>
      <c r="AC59">
        <f>VLOOKUP(AB59,'Percentage Transformation scale'!$H$2:$I$6,2,TRUE)</f>
        <v>3</v>
      </c>
      <c r="AD59" s="1">
        <v>1</v>
      </c>
      <c r="AE59" s="1">
        <f t="shared" si="8"/>
        <v>4</v>
      </c>
      <c r="AF59">
        <v>1</v>
      </c>
      <c r="AG59">
        <v>0</v>
      </c>
      <c r="AH59">
        <v>1</v>
      </c>
      <c r="AI59">
        <f t="shared" si="5"/>
        <v>1</v>
      </c>
      <c r="AJ59">
        <v>0</v>
      </c>
      <c r="AK59">
        <v>1</v>
      </c>
      <c r="AL59">
        <f t="shared" si="6"/>
        <v>2</v>
      </c>
      <c r="AM59">
        <f>VLOOKUP(AL59,'Percentage Transformation scale'!$N$2:$O$5,2,TRUE)</f>
        <v>2</v>
      </c>
      <c r="AN59">
        <v>0</v>
      </c>
      <c r="AO59">
        <v>1</v>
      </c>
      <c r="AP59">
        <f t="shared" si="7"/>
        <v>3</v>
      </c>
    </row>
    <row r="60" spans="1:42" x14ac:dyDescent="0.25">
      <c r="A60">
        <v>58</v>
      </c>
      <c r="B60" t="b">
        <v>0</v>
      </c>
      <c r="C60" t="b">
        <v>0</v>
      </c>
      <c r="D60" t="b">
        <v>0</v>
      </c>
      <c r="E60" t="b">
        <v>1</v>
      </c>
      <c r="F60" t="b">
        <v>0</v>
      </c>
      <c r="G60" t="b">
        <v>1</v>
      </c>
      <c r="H60" t="b">
        <v>1</v>
      </c>
      <c r="I60" s="1">
        <f t="shared" si="1"/>
        <v>3</v>
      </c>
      <c r="J60" s="1">
        <f>VLOOKUP(I60,'Percentage Transformation scale'!$E$2:$F$9,2,TRUE)</f>
        <v>5</v>
      </c>
      <c r="K60">
        <v>3</v>
      </c>
      <c r="L60">
        <v>0</v>
      </c>
      <c r="M60" t="s">
        <v>178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>
        <f t="shared" si="2"/>
        <v>0</v>
      </c>
      <c r="U60" s="36">
        <f t="shared" si="3"/>
        <v>1</v>
      </c>
      <c r="V60">
        <v>1</v>
      </c>
      <c r="W60">
        <v>1</v>
      </c>
      <c r="X60" t="b">
        <v>1</v>
      </c>
      <c r="Y60" t="b">
        <v>1</v>
      </c>
      <c r="Z60" t="b">
        <v>1</v>
      </c>
      <c r="AA60" t="b">
        <v>0</v>
      </c>
      <c r="AB60">
        <f t="shared" si="4"/>
        <v>3</v>
      </c>
      <c r="AC60">
        <f>VLOOKUP(AB60,'Percentage Transformation scale'!$H$2:$I$6,2,TRUE)</f>
        <v>2</v>
      </c>
      <c r="AD60" s="1">
        <v>3</v>
      </c>
      <c r="AE60" s="1">
        <f t="shared" si="8"/>
        <v>5</v>
      </c>
      <c r="AF60">
        <v>1</v>
      </c>
      <c r="AG60">
        <v>1</v>
      </c>
      <c r="AH60" t="s">
        <v>178</v>
      </c>
      <c r="AI60">
        <f t="shared" si="5"/>
        <v>1</v>
      </c>
      <c r="AJ60">
        <v>1</v>
      </c>
      <c r="AK60">
        <v>1</v>
      </c>
      <c r="AL60">
        <f t="shared" si="6"/>
        <v>3</v>
      </c>
      <c r="AM60">
        <f>VLOOKUP(AL60,'Percentage Transformation scale'!$N$2:$O$5,2,TRUE)</f>
        <v>1</v>
      </c>
      <c r="AN60">
        <v>0</v>
      </c>
      <c r="AO60">
        <v>1</v>
      </c>
      <c r="AP60">
        <f t="shared" si="7"/>
        <v>2</v>
      </c>
    </row>
    <row r="61" spans="1:42" x14ac:dyDescent="0.25">
      <c r="A61">
        <v>59</v>
      </c>
      <c r="B61" t="b">
        <v>0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0</v>
      </c>
      <c r="I61" s="1">
        <f t="shared" si="1"/>
        <v>5</v>
      </c>
      <c r="J61" s="1">
        <f>VLOOKUP(I61,'Percentage Transformation scale'!$E$2:$F$9,2,TRUE)</f>
        <v>3</v>
      </c>
      <c r="K61">
        <v>3</v>
      </c>
      <c r="L61">
        <v>0</v>
      </c>
      <c r="M61" t="s">
        <v>178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>
        <f t="shared" si="2"/>
        <v>0</v>
      </c>
      <c r="U61" s="36">
        <f t="shared" si="3"/>
        <v>1</v>
      </c>
      <c r="V61">
        <v>1</v>
      </c>
      <c r="W61">
        <v>2</v>
      </c>
      <c r="X61" t="b">
        <v>0</v>
      </c>
      <c r="Y61" t="b">
        <v>1</v>
      </c>
      <c r="Z61" t="b">
        <v>1</v>
      </c>
      <c r="AA61" t="b">
        <v>1</v>
      </c>
      <c r="AB61">
        <f t="shared" si="4"/>
        <v>3</v>
      </c>
      <c r="AC61">
        <f>VLOOKUP(AB61,'Percentage Transformation scale'!$H$2:$I$6,2,TRUE)</f>
        <v>2</v>
      </c>
      <c r="AD61" s="1">
        <v>2</v>
      </c>
      <c r="AE61" s="1">
        <f t="shared" si="8"/>
        <v>4</v>
      </c>
      <c r="AF61">
        <v>3</v>
      </c>
      <c r="AG61">
        <v>1</v>
      </c>
      <c r="AH61" t="s">
        <v>178</v>
      </c>
      <c r="AI61">
        <f t="shared" si="5"/>
        <v>1</v>
      </c>
      <c r="AJ61">
        <v>1</v>
      </c>
      <c r="AK61">
        <v>1</v>
      </c>
      <c r="AL61">
        <f t="shared" si="6"/>
        <v>3</v>
      </c>
      <c r="AM61">
        <f>VLOOKUP(AL61,'Percentage Transformation scale'!$N$2:$O$5,2,TRUE)</f>
        <v>1</v>
      </c>
      <c r="AN61">
        <v>0</v>
      </c>
      <c r="AO61">
        <v>1</v>
      </c>
      <c r="AP61">
        <f t="shared" si="7"/>
        <v>2</v>
      </c>
    </row>
    <row r="62" spans="1:42" x14ac:dyDescent="0.25">
      <c r="A62">
        <v>60</v>
      </c>
      <c r="B62" t="b">
        <v>0</v>
      </c>
      <c r="C62" t="b">
        <v>0</v>
      </c>
      <c r="D62" t="b">
        <v>0</v>
      </c>
      <c r="E62" t="b">
        <v>1</v>
      </c>
      <c r="F62" t="b">
        <v>1</v>
      </c>
      <c r="G62" t="b">
        <v>1</v>
      </c>
      <c r="H62" t="b">
        <v>0</v>
      </c>
      <c r="I62" s="1">
        <f t="shared" si="1"/>
        <v>3</v>
      </c>
      <c r="J62" s="1">
        <f>VLOOKUP(I62,'Percentage Transformation scale'!$E$2:$F$9,2,TRUE)</f>
        <v>5</v>
      </c>
      <c r="K62">
        <v>3</v>
      </c>
      <c r="L62">
        <v>0</v>
      </c>
      <c r="M62" t="s">
        <v>178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>
        <f t="shared" si="2"/>
        <v>0</v>
      </c>
      <c r="U62" s="36">
        <f t="shared" si="3"/>
        <v>1</v>
      </c>
      <c r="V62">
        <v>1</v>
      </c>
      <c r="W62">
        <v>2</v>
      </c>
      <c r="X62" t="b">
        <v>1</v>
      </c>
      <c r="Y62" t="b">
        <v>0</v>
      </c>
      <c r="Z62" t="b">
        <v>0</v>
      </c>
      <c r="AA62" t="b">
        <v>0</v>
      </c>
      <c r="AB62">
        <f t="shared" si="4"/>
        <v>1</v>
      </c>
      <c r="AC62">
        <f>VLOOKUP(AB62,'Percentage Transformation scale'!$H$2:$I$6,2,TRUE)</f>
        <v>4</v>
      </c>
      <c r="AD62" s="1">
        <v>3</v>
      </c>
      <c r="AE62" s="1">
        <f t="shared" si="8"/>
        <v>7</v>
      </c>
      <c r="AF62">
        <v>3</v>
      </c>
      <c r="AG62">
        <v>1</v>
      </c>
      <c r="AH62" t="s">
        <v>178</v>
      </c>
      <c r="AI62">
        <f t="shared" si="5"/>
        <v>1</v>
      </c>
      <c r="AJ62">
        <v>1</v>
      </c>
      <c r="AK62">
        <v>1</v>
      </c>
      <c r="AL62">
        <f t="shared" si="6"/>
        <v>3</v>
      </c>
      <c r="AM62">
        <f>VLOOKUP(AL62,'Percentage Transformation scale'!$N$2:$O$5,2,TRUE)</f>
        <v>1</v>
      </c>
      <c r="AN62">
        <v>0</v>
      </c>
      <c r="AO62">
        <v>1</v>
      </c>
      <c r="AP62">
        <f t="shared" si="7"/>
        <v>2</v>
      </c>
    </row>
    <row r="63" spans="1:42" x14ac:dyDescent="0.25">
      <c r="A63">
        <v>61</v>
      </c>
      <c r="B63" t="b">
        <v>0</v>
      </c>
      <c r="C63" t="b">
        <v>1</v>
      </c>
      <c r="D63" t="b">
        <v>1</v>
      </c>
      <c r="E63" t="b">
        <v>0</v>
      </c>
      <c r="F63" t="b">
        <v>1</v>
      </c>
      <c r="G63" t="b">
        <v>1</v>
      </c>
      <c r="H63" t="b">
        <v>1</v>
      </c>
      <c r="I63" s="1">
        <f t="shared" si="1"/>
        <v>5</v>
      </c>
      <c r="J63" s="1">
        <f>VLOOKUP(I63,'Percentage Transformation scale'!$E$2:$F$9,2,TRUE)</f>
        <v>3</v>
      </c>
      <c r="K63">
        <v>3</v>
      </c>
      <c r="L63">
        <v>0</v>
      </c>
      <c r="M63" t="s">
        <v>178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>
        <f t="shared" si="2"/>
        <v>0</v>
      </c>
      <c r="U63" s="36">
        <f>((7-1)*((T63-0)/(6-0)))+1</f>
        <v>1</v>
      </c>
      <c r="V63">
        <v>3</v>
      </c>
      <c r="W63">
        <v>2</v>
      </c>
      <c r="X63" t="b">
        <v>1</v>
      </c>
      <c r="Y63" t="b">
        <v>0</v>
      </c>
      <c r="Z63" t="b">
        <v>0</v>
      </c>
      <c r="AA63" t="b">
        <v>0</v>
      </c>
      <c r="AB63">
        <f t="shared" si="4"/>
        <v>1</v>
      </c>
      <c r="AC63">
        <f>VLOOKUP(AB63,'Percentage Transformation scale'!$H$2:$I$6,2,TRUE)</f>
        <v>4</v>
      </c>
      <c r="AD63" s="1">
        <v>1</v>
      </c>
      <c r="AE63" s="1">
        <f t="shared" si="8"/>
        <v>5</v>
      </c>
      <c r="AF63">
        <v>3</v>
      </c>
      <c r="AG63">
        <v>1</v>
      </c>
      <c r="AH63" t="s">
        <v>178</v>
      </c>
      <c r="AI63">
        <f t="shared" si="5"/>
        <v>1</v>
      </c>
      <c r="AJ63">
        <v>0</v>
      </c>
      <c r="AK63">
        <v>1</v>
      </c>
      <c r="AL63">
        <f t="shared" si="6"/>
        <v>2</v>
      </c>
      <c r="AM63">
        <f>VLOOKUP(AL63,'Percentage Transformation scale'!$N$2:$O$5,2,TRUE)</f>
        <v>2</v>
      </c>
      <c r="AN63">
        <v>0</v>
      </c>
      <c r="AO63">
        <v>1</v>
      </c>
      <c r="AP63">
        <f t="shared" si="7"/>
        <v>3</v>
      </c>
    </row>
    <row r="64" spans="1:42" x14ac:dyDescent="0.25">
      <c r="A64">
        <v>62</v>
      </c>
      <c r="B64" t="b">
        <v>0</v>
      </c>
      <c r="C64" t="b">
        <v>0</v>
      </c>
      <c r="D64" t="b">
        <v>0</v>
      </c>
      <c r="E64" t="b">
        <v>0</v>
      </c>
      <c r="F64" t="b">
        <v>1</v>
      </c>
      <c r="G64" t="b">
        <v>1</v>
      </c>
      <c r="H64" t="b">
        <v>1</v>
      </c>
      <c r="I64" s="1">
        <f t="shared" si="1"/>
        <v>3</v>
      </c>
      <c r="J64" s="1">
        <f>VLOOKUP(I64,'Percentage Transformation scale'!$E$2:$F$9,2,TRUE)</f>
        <v>5</v>
      </c>
      <c r="K64">
        <v>3</v>
      </c>
      <c r="L64">
        <v>0</v>
      </c>
      <c r="M64" t="s">
        <v>178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>
        <f t="shared" si="2"/>
        <v>0</v>
      </c>
      <c r="U64" s="36">
        <f t="shared" si="3"/>
        <v>1</v>
      </c>
      <c r="V64">
        <v>1</v>
      </c>
      <c r="W64">
        <v>1</v>
      </c>
      <c r="X64" t="b">
        <v>0</v>
      </c>
      <c r="Y64" t="b">
        <v>0</v>
      </c>
      <c r="Z64" t="b">
        <v>0</v>
      </c>
      <c r="AA64" t="b">
        <v>0</v>
      </c>
      <c r="AB64">
        <f t="shared" si="4"/>
        <v>0</v>
      </c>
      <c r="AC64">
        <f>VLOOKUP(AB64,'Percentage Transformation scale'!$H$2:$I$6,2,TRUE)</f>
        <v>5</v>
      </c>
      <c r="AD64" s="1">
        <v>1</v>
      </c>
      <c r="AE64" s="1">
        <f t="shared" si="8"/>
        <v>6</v>
      </c>
      <c r="AF64">
        <v>1</v>
      </c>
      <c r="AG64">
        <v>1</v>
      </c>
      <c r="AH64" t="s">
        <v>178</v>
      </c>
      <c r="AI64">
        <f t="shared" si="5"/>
        <v>1</v>
      </c>
      <c r="AJ64">
        <v>0</v>
      </c>
      <c r="AK64">
        <v>1</v>
      </c>
      <c r="AL64">
        <f t="shared" si="6"/>
        <v>2</v>
      </c>
      <c r="AM64">
        <f>VLOOKUP(AL64,'Percentage Transformation scale'!$N$2:$O$5,2,TRUE)</f>
        <v>2</v>
      </c>
      <c r="AN64">
        <v>0</v>
      </c>
      <c r="AO64">
        <v>1</v>
      </c>
      <c r="AP64">
        <f t="shared" si="7"/>
        <v>3</v>
      </c>
    </row>
    <row r="65" spans="1:42" x14ac:dyDescent="0.25">
      <c r="A65">
        <v>63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s="1">
        <f t="shared" si="1"/>
        <v>7</v>
      </c>
      <c r="J65" s="1">
        <f>VLOOKUP(I65,'Percentage Transformation scale'!$E$2:$F$9,2,TRUE)</f>
        <v>1</v>
      </c>
      <c r="K65">
        <v>1</v>
      </c>
      <c r="L65">
        <v>0</v>
      </c>
      <c r="M65" t="s">
        <v>178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>
        <f t="shared" si="2"/>
        <v>0</v>
      </c>
      <c r="U65" s="36">
        <f t="shared" si="3"/>
        <v>1</v>
      </c>
      <c r="V65">
        <v>1</v>
      </c>
      <c r="W65">
        <v>1</v>
      </c>
      <c r="X65" t="b">
        <v>1</v>
      </c>
      <c r="Y65" t="b">
        <v>1</v>
      </c>
      <c r="Z65" t="b">
        <v>1</v>
      </c>
      <c r="AA65" t="b">
        <v>0</v>
      </c>
      <c r="AB65">
        <f t="shared" si="4"/>
        <v>3</v>
      </c>
      <c r="AC65">
        <f>VLOOKUP(AB65,'Percentage Transformation scale'!$H$2:$I$6,2,TRUE)</f>
        <v>2</v>
      </c>
      <c r="AD65" s="1">
        <v>2</v>
      </c>
      <c r="AE65" s="1">
        <f t="shared" si="8"/>
        <v>4</v>
      </c>
      <c r="AF65" t="s">
        <v>5</v>
      </c>
      <c r="AG65">
        <v>0</v>
      </c>
      <c r="AH65" t="s">
        <v>178</v>
      </c>
      <c r="AI65">
        <f t="shared" si="5"/>
        <v>0</v>
      </c>
      <c r="AJ65">
        <v>0</v>
      </c>
      <c r="AK65">
        <v>1</v>
      </c>
      <c r="AL65">
        <f t="shared" si="6"/>
        <v>1</v>
      </c>
      <c r="AM65">
        <f>VLOOKUP(AL65,'Percentage Transformation scale'!$N$2:$O$5,2,TRUE)</f>
        <v>3</v>
      </c>
      <c r="AN65">
        <v>0</v>
      </c>
      <c r="AO65">
        <v>1</v>
      </c>
      <c r="AP65">
        <f t="shared" si="7"/>
        <v>4</v>
      </c>
    </row>
    <row r="66" spans="1:42" x14ac:dyDescent="0.25">
      <c r="A66">
        <v>64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s="1">
        <f t="shared" si="1"/>
        <v>0</v>
      </c>
      <c r="J66" s="1">
        <f>VLOOKUP(I66,'Percentage Transformation scale'!$E$2:$F$9,2,TRUE)</f>
        <v>8</v>
      </c>
      <c r="K66">
        <v>1</v>
      </c>
      <c r="L66">
        <v>0</v>
      </c>
      <c r="M66" t="s">
        <v>178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>
        <f t="shared" si="2"/>
        <v>0</v>
      </c>
      <c r="U66" s="36">
        <f t="shared" si="3"/>
        <v>1</v>
      </c>
      <c r="V66">
        <v>1</v>
      </c>
      <c r="W66">
        <v>1</v>
      </c>
      <c r="X66" t="b">
        <v>0</v>
      </c>
      <c r="Y66" t="b">
        <v>0</v>
      </c>
      <c r="Z66" t="b">
        <v>0</v>
      </c>
      <c r="AA66" t="b">
        <v>0</v>
      </c>
      <c r="AB66">
        <f t="shared" si="4"/>
        <v>0</v>
      </c>
      <c r="AC66">
        <f>VLOOKUP(AB66,'Percentage Transformation scale'!$H$2:$I$6,2,TRUE)</f>
        <v>5</v>
      </c>
      <c r="AD66" s="1">
        <v>1</v>
      </c>
      <c r="AE66" s="1">
        <f t="shared" si="8"/>
        <v>6</v>
      </c>
      <c r="AF66">
        <v>3</v>
      </c>
      <c r="AG66">
        <v>1</v>
      </c>
      <c r="AH66" t="s">
        <v>178</v>
      </c>
      <c r="AI66">
        <f t="shared" si="5"/>
        <v>1</v>
      </c>
      <c r="AJ66">
        <v>1</v>
      </c>
      <c r="AK66">
        <v>1</v>
      </c>
      <c r="AL66">
        <f t="shared" si="6"/>
        <v>3</v>
      </c>
      <c r="AM66">
        <f>VLOOKUP(AL66,'Percentage Transformation scale'!$N$2:$O$5,2,TRUE)</f>
        <v>1</v>
      </c>
      <c r="AN66">
        <v>0</v>
      </c>
      <c r="AO66">
        <v>1</v>
      </c>
      <c r="AP66">
        <f t="shared" si="7"/>
        <v>2</v>
      </c>
    </row>
    <row r="67" spans="1:42" x14ac:dyDescent="0.25">
      <c r="A67">
        <v>65</v>
      </c>
      <c r="B67" t="b">
        <v>0</v>
      </c>
      <c r="C67" t="b">
        <v>0</v>
      </c>
      <c r="D67" t="b">
        <v>0</v>
      </c>
      <c r="E67" t="b">
        <v>1</v>
      </c>
      <c r="F67" t="b">
        <v>1</v>
      </c>
      <c r="G67" t="b">
        <v>1</v>
      </c>
      <c r="H67" t="b">
        <v>1</v>
      </c>
      <c r="I67" s="1">
        <f t="shared" si="1"/>
        <v>4</v>
      </c>
      <c r="J67" s="1">
        <f>VLOOKUP(I67,'Percentage Transformation scale'!$E$2:$F$9,2,TRUE)</f>
        <v>4</v>
      </c>
      <c r="K67">
        <v>5</v>
      </c>
      <c r="L67">
        <v>1</v>
      </c>
      <c r="M67" t="s">
        <v>5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>
        <f t="shared" si="2"/>
        <v>0</v>
      </c>
      <c r="U67" s="36">
        <f t="shared" si="3"/>
        <v>1</v>
      </c>
      <c r="V67">
        <v>2</v>
      </c>
      <c r="W67">
        <v>3</v>
      </c>
      <c r="X67" t="b">
        <v>1</v>
      </c>
      <c r="Y67" t="b">
        <v>0</v>
      </c>
      <c r="Z67" t="b">
        <v>1</v>
      </c>
      <c r="AA67" t="b">
        <v>0</v>
      </c>
      <c r="AB67">
        <f t="shared" si="4"/>
        <v>2</v>
      </c>
      <c r="AC67">
        <f>VLOOKUP(AB67,'Percentage Transformation scale'!$H$2:$I$6,2,TRUE)</f>
        <v>3</v>
      </c>
      <c r="AD67" s="1">
        <v>2</v>
      </c>
      <c r="AE67" s="1">
        <f t="shared" si="8"/>
        <v>5</v>
      </c>
      <c r="AF67">
        <v>3</v>
      </c>
      <c r="AG67">
        <v>1</v>
      </c>
      <c r="AH67" t="s">
        <v>178</v>
      </c>
      <c r="AI67">
        <f t="shared" si="5"/>
        <v>1</v>
      </c>
      <c r="AJ67">
        <v>0</v>
      </c>
      <c r="AK67">
        <v>1</v>
      </c>
      <c r="AL67">
        <f t="shared" si="6"/>
        <v>2</v>
      </c>
      <c r="AM67">
        <f>VLOOKUP(AL67,'Percentage Transformation scale'!$N$2:$O$5,2,TRUE)</f>
        <v>2</v>
      </c>
      <c r="AN67">
        <v>0</v>
      </c>
      <c r="AO67">
        <v>1</v>
      </c>
      <c r="AP67">
        <f t="shared" si="7"/>
        <v>3</v>
      </c>
    </row>
    <row r="68" spans="1:42" x14ac:dyDescent="0.25">
      <c r="A68">
        <v>66</v>
      </c>
      <c r="B68" t="b">
        <v>0</v>
      </c>
      <c r="C68" t="b">
        <v>0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s="1">
        <f t="shared" ref="I68:I122" si="9">COUNTIF(B68:H68,TRUE)</f>
        <v>5</v>
      </c>
      <c r="J68" s="1">
        <f>VLOOKUP(I68,'Percentage Transformation scale'!$E$2:$F$9,2,TRUE)</f>
        <v>3</v>
      </c>
      <c r="K68">
        <v>4</v>
      </c>
      <c r="L68">
        <v>1</v>
      </c>
      <c r="M68">
        <v>5</v>
      </c>
      <c r="N68" t="b">
        <v>0</v>
      </c>
      <c r="O68" t="b">
        <v>0</v>
      </c>
      <c r="P68" t="b">
        <v>0</v>
      </c>
      <c r="Q68" t="b">
        <v>1</v>
      </c>
      <c r="R68" t="b">
        <v>0</v>
      </c>
      <c r="S68" t="b">
        <v>0</v>
      </c>
      <c r="T68">
        <f t="shared" ref="T68:T122" si="10">COUNTIF(N68:S68,TRUE)</f>
        <v>1</v>
      </c>
      <c r="U68" s="36">
        <f t="shared" ref="U68:U80" si="11">((7-1)*((T68-0)/(6-0)))+1</f>
        <v>2</v>
      </c>
      <c r="V68">
        <v>1</v>
      </c>
      <c r="W68">
        <v>2</v>
      </c>
      <c r="X68" t="b">
        <v>0</v>
      </c>
      <c r="Y68" t="b">
        <v>1</v>
      </c>
      <c r="Z68" t="b">
        <v>1</v>
      </c>
      <c r="AA68" t="b">
        <v>1</v>
      </c>
      <c r="AB68">
        <f t="shared" ref="AB68:AB122" si="12">COUNTIF(X68:AA68,TRUE)</f>
        <v>3</v>
      </c>
      <c r="AC68">
        <f>VLOOKUP(AB68,'Percentage Transformation scale'!$H$2:$I$6,2,TRUE)</f>
        <v>2</v>
      </c>
      <c r="AD68" s="1">
        <v>1</v>
      </c>
      <c r="AE68" s="1">
        <f t="shared" ref="AE68:AE99" si="13">AC68+AD68</f>
        <v>3</v>
      </c>
      <c r="AF68">
        <v>2</v>
      </c>
      <c r="AG68">
        <v>1</v>
      </c>
      <c r="AH68" t="s">
        <v>178</v>
      </c>
      <c r="AI68">
        <f t="shared" ref="AI68:AI122" si="14">(OR(AG68 = 1,AH68=1))*1</f>
        <v>1</v>
      </c>
      <c r="AJ68">
        <v>1</v>
      </c>
      <c r="AK68">
        <v>1</v>
      </c>
      <c r="AL68">
        <f t="shared" ref="AL68:AL122" si="15">COUNTIF(AI68:AK68,1)</f>
        <v>3</v>
      </c>
      <c r="AM68">
        <f>VLOOKUP(AL68,'Percentage Transformation scale'!$N$2:$O$5,2,TRUE)</f>
        <v>1</v>
      </c>
      <c r="AN68">
        <v>0</v>
      </c>
      <c r="AO68">
        <v>1</v>
      </c>
      <c r="AP68">
        <f t="shared" ref="AP68:AP122" si="16">SUM(AM68:AO68)</f>
        <v>2</v>
      </c>
    </row>
    <row r="69" spans="1:42" x14ac:dyDescent="0.25">
      <c r="A69">
        <v>67</v>
      </c>
      <c r="B69" t="b">
        <v>0</v>
      </c>
      <c r="C69" t="b">
        <v>0</v>
      </c>
      <c r="D69" t="b">
        <v>0</v>
      </c>
      <c r="E69" t="b">
        <v>1</v>
      </c>
      <c r="F69" t="b">
        <v>1</v>
      </c>
      <c r="G69" t="b">
        <v>1</v>
      </c>
      <c r="H69" t="b">
        <v>1</v>
      </c>
      <c r="I69" s="1">
        <f t="shared" si="9"/>
        <v>4</v>
      </c>
      <c r="J69" s="1">
        <f>VLOOKUP(I69,'Percentage Transformation scale'!$E$2:$F$9,2,TRUE)</f>
        <v>4</v>
      </c>
      <c r="K69">
        <v>4</v>
      </c>
      <c r="L69">
        <v>1</v>
      </c>
      <c r="M69">
        <v>6</v>
      </c>
      <c r="N69" t="b">
        <v>0</v>
      </c>
      <c r="O69" t="b">
        <v>0</v>
      </c>
      <c r="P69" t="b">
        <v>0</v>
      </c>
      <c r="Q69" t="b">
        <v>1</v>
      </c>
      <c r="R69" t="b">
        <v>1</v>
      </c>
      <c r="S69" t="b">
        <v>0</v>
      </c>
      <c r="T69">
        <f t="shared" si="10"/>
        <v>2</v>
      </c>
      <c r="U69" s="36">
        <f t="shared" si="11"/>
        <v>3</v>
      </c>
      <c r="V69">
        <v>1</v>
      </c>
      <c r="W69">
        <v>2</v>
      </c>
      <c r="X69" t="b">
        <v>0</v>
      </c>
      <c r="Y69" t="b">
        <v>1</v>
      </c>
      <c r="Z69" t="b">
        <v>1</v>
      </c>
      <c r="AA69" t="b">
        <v>1</v>
      </c>
      <c r="AB69">
        <f t="shared" si="12"/>
        <v>3</v>
      </c>
      <c r="AC69">
        <f>VLOOKUP(AB69,'Percentage Transformation scale'!$H$2:$I$6,2,TRUE)</f>
        <v>2</v>
      </c>
      <c r="AD69" s="1">
        <v>2</v>
      </c>
      <c r="AE69" s="1">
        <f t="shared" si="13"/>
        <v>4</v>
      </c>
      <c r="AF69">
        <v>2</v>
      </c>
      <c r="AG69">
        <v>1</v>
      </c>
      <c r="AH69" t="s">
        <v>178</v>
      </c>
      <c r="AI69">
        <f t="shared" si="14"/>
        <v>1</v>
      </c>
      <c r="AJ69">
        <v>1</v>
      </c>
      <c r="AK69">
        <v>1</v>
      </c>
      <c r="AL69">
        <f t="shared" si="15"/>
        <v>3</v>
      </c>
      <c r="AM69">
        <f>VLOOKUP(AL69,'Percentage Transformation scale'!$N$2:$O$5,2,TRUE)</f>
        <v>1</v>
      </c>
      <c r="AN69">
        <v>0</v>
      </c>
      <c r="AO69">
        <v>1</v>
      </c>
      <c r="AP69">
        <f t="shared" si="16"/>
        <v>2</v>
      </c>
    </row>
    <row r="70" spans="1:42" x14ac:dyDescent="0.25">
      <c r="A70">
        <v>68</v>
      </c>
      <c r="B70" t="b">
        <v>0</v>
      </c>
      <c r="C70" t="b">
        <v>0</v>
      </c>
      <c r="D70" t="b">
        <v>1</v>
      </c>
      <c r="E70" t="b">
        <v>1</v>
      </c>
      <c r="F70" t="b">
        <v>1</v>
      </c>
      <c r="G70" t="b">
        <v>1</v>
      </c>
      <c r="H70" t="b">
        <v>0</v>
      </c>
      <c r="I70" s="1">
        <f t="shared" si="9"/>
        <v>4</v>
      </c>
      <c r="J70" s="1">
        <f>VLOOKUP(I70,'Percentage Transformation scale'!$E$2:$F$9,2,TRUE)</f>
        <v>4</v>
      </c>
      <c r="K70">
        <v>3</v>
      </c>
      <c r="L70">
        <v>0</v>
      </c>
      <c r="M70" t="s">
        <v>178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>
        <f t="shared" si="10"/>
        <v>0</v>
      </c>
      <c r="U70" s="36">
        <f t="shared" si="11"/>
        <v>1</v>
      </c>
      <c r="V70">
        <v>2</v>
      </c>
      <c r="W70">
        <v>4</v>
      </c>
      <c r="X70" t="b">
        <v>0</v>
      </c>
      <c r="Y70" t="b">
        <v>1</v>
      </c>
      <c r="Z70" t="b">
        <v>1</v>
      </c>
      <c r="AA70" t="b">
        <v>0</v>
      </c>
      <c r="AB70">
        <f t="shared" si="12"/>
        <v>2</v>
      </c>
      <c r="AC70">
        <f>VLOOKUP(AB70,'Percentage Transformation scale'!$H$2:$I$6,2,TRUE)</f>
        <v>3</v>
      </c>
      <c r="AD70" s="1">
        <v>1</v>
      </c>
      <c r="AE70" s="1">
        <f t="shared" si="13"/>
        <v>4</v>
      </c>
      <c r="AF70">
        <v>2</v>
      </c>
      <c r="AG70">
        <v>0</v>
      </c>
      <c r="AH70" t="s">
        <v>178</v>
      </c>
      <c r="AI70">
        <f t="shared" si="14"/>
        <v>0</v>
      </c>
      <c r="AJ70">
        <v>1</v>
      </c>
      <c r="AK70">
        <v>1</v>
      </c>
      <c r="AL70">
        <f t="shared" si="15"/>
        <v>2</v>
      </c>
      <c r="AM70">
        <f>VLOOKUP(AL70,'Percentage Transformation scale'!$N$2:$O$5,2,TRUE)</f>
        <v>2</v>
      </c>
      <c r="AN70">
        <v>0</v>
      </c>
      <c r="AO70">
        <v>3</v>
      </c>
      <c r="AP70">
        <f t="shared" si="16"/>
        <v>5</v>
      </c>
    </row>
    <row r="71" spans="1:42" x14ac:dyDescent="0.25">
      <c r="A71">
        <v>69</v>
      </c>
      <c r="B71" t="b">
        <v>0</v>
      </c>
      <c r="C71" t="b">
        <v>0</v>
      </c>
      <c r="D71" t="b">
        <v>0</v>
      </c>
      <c r="E71" t="b">
        <v>1</v>
      </c>
      <c r="F71" t="b">
        <v>1</v>
      </c>
      <c r="G71" t="b">
        <v>1</v>
      </c>
      <c r="H71" t="b">
        <v>1</v>
      </c>
      <c r="I71" s="1">
        <f t="shared" si="9"/>
        <v>4</v>
      </c>
      <c r="J71" s="1">
        <f>VLOOKUP(I71,'Percentage Transformation scale'!$E$2:$F$9,2,TRUE)</f>
        <v>4</v>
      </c>
      <c r="K71">
        <v>4</v>
      </c>
      <c r="L71">
        <v>1</v>
      </c>
      <c r="N71" t="b">
        <v>0</v>
      </c>
      <c r="O71" t="b">
        <v>0</v>
      </c>
      <c r="P71" t="b">
        <v>0</v>
      </c>
      <c r="Q71" t="b">
        <v>1</v>
      </c>
      <c r="R71" t="b">
        <v>1</v>
      </c>
      <c r="S71" t="b">
        <v>1</v>
      </c>
      <c r="T71">
        <f t="shared" si="10"/>
        <v>3</v>
      </c>
      <c r="U71" s="36">
        <f t="shared" si="11"/>
        <v>4</v>
      </c>
      <c r="V71">
        <v>1</v>
      </c>
      <c r="W71">
        <v>3</v>
      </c>
      <c r="X71" t="b">
        <v>0</v>
      </c>
      <c r="Y71" t="b">
        <v>1</v>
      </c>
      <c r="Z71" t="b">
        <v>1</v>
      </c>
      <c r="AA71" t="b">
        <v>0</v>
      </c>
      <c r="AB71">
        <f t="shared" si="12"/>
        <v>2</v>
      </c>
      <c r="AC71">
        <f>VLOOKUP(AB71,'Percentage Transformation scale'!$H$2:$I$6,2,TRUE)</f>
        <v>3</v>
      </c>
      <c r="AD71" s="1">
        <v>2</v>
      </c>
      <c r="AE71" s="1">
        <f t="shared" si="13"/>
        <v>5</v>
      </c>
      <c r="AF71">
        <v>2</v>
      </c>
      <c r="AG71">
        <v>0</v>
      </c>
      <c r="AH71" t="s">
        <v>178</v>
      </c>
      <c r="AI71">
        <f t="shared" si="14"/>
        <v>0</v>
      </c>
      <c r="AJ71">
        <v>1</v>
      </c>
      <c r="AK71">
        <v>1</v>
      </c>
      <c r="AL71">
        <f t="shared" si="15"/>
        <v>2</v>
      </c>
      <c r="AM71">
        <f>VLOOKUP(AL71,'Percentage Transformation scale'!$N$2:$O$5,2,TRUE)</f>
        <v>2</v>
      </c>
      <c r="AN71">
        <v>0</v>
      </c>
      <c r="AO71">
        <v>1</v>
      </c>
      <c r="AP71">
        <f t="shared" si="16"/>
        <v>3</v>
      </c>
    </row>
    <row r="72" spans="1:42" x14ac:dyDescent="0.25">
      <c r="A72">
        <v>70</v>
      </c>
      <c r="B72" t="b">
        <v>0</v>
      </c>
      <c r="C72" t="b">
        <v>1</v>
      </c>
      <c r="D72" t="b">
        <v>0</v>
      </c>
      <c r="E72" t="b">
        <v>1</v>
      </c>
      <c r="F72" t="b">
        <v>1</v>
      </c>
      <c r="G72" t="b">
        <v>1</v>
      </c>
      <c r="H72" t="b">
        <v>1</v>
      </c>
      <c r="I72" s="1">
        <f t="shared" si="9"/>
        <v>5</v>
      </c>
      <c r="J72" s="1">
        <f>VLOOKUP(I72,'Percentage Transformation scale'!$E$2:$F$9,2,TRUE)</f>
        <v>3</v>
      </c>
      <c r="K72">
        <v>4</v>
      </c>
      <c r="L72">
        <v>1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1</v>
      </c>
      <c r="T72">
        <f t="shared" si="10"/>
        <v>1</v>
      </c>
      <c r="U72" s="36">
        <f t="shared" si="11"/>
        <v>2</v>
      </c>
      <c r="V72">
        <v>1</v>
      </c>
      <c r="W72">
        <v>1</v>
      </c>
      <c r="X72" t="b">
        <v>0</v>
      </c>
      <c r="Y72" t="b">
        <v>0</v>
      </c>
      <c r="Z72" t="b">
        <v>0</v>
      </c>
      <c r="AA72" t="b">
        <v>0</v>
      </c>
      <c r="AB72">
        <f t="shared" si="12"/>
        <v>0</v>
      </c>
      <c r="AC72">
        <f>VLOOKUP(AB72,'Percentage Transformation scale'!$H$2:$I$6,2,TRUE)</f>
        <v>5</v>
      </c>
      <c r="AD72" s="1">
        <v>3</v>
      </c>
      <c r="AE72" s="1">
        <f t="shared" si="13"/>
        <v>8</v>
      </c>
      <c r="AF72">
        <v>3</v>
      </c>
      <c r="AG72">
        <v>0</v>
      </c>
      <c r="AH72" t="s">
        <v>178</v>
      </c>
      <c r="AI72">
        <f t="shared" si="14"/>
        <v>0</v>
      </c>
      <c r="AJ72">
        <v>1</v>
      </c>
      <c r="AK72">
        <v>1</v>
      </c>
      <c r="AL72">
        <f t="shared" si="15"/>
        <v>2</v>
      </c>
      <c r="AM72">
        <f>VLOOKUP(AL72,'Percentage Transformation scale'!$N$2:$O$5,2,TRUE)</f>
        <v>2</v>
      </c>
      <c r="AN72">
        <v>0</v>
      </c>
      <c r="AO72">
        <v>1</v>
      </c>
      <c r="AP72">
        <f t="shared" si="16"/>
        <v>3</v>
      </c>
    </row>
    <row r="73" spans="1:42" x14ac:dyDescent="0.25">
      <c r="A73">
        <v>71</v>
      </c>
      <c r="B73" t="b">
        <v>0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0</v>
      </c>
      <c r="I73" s="1">
        <f t="shared" si="9"/>
        <v>5</v>
      </c>
      <c r="J73" s="1">
        <f>VLOOKUP(I73,'Percentage Transformation scale'!$E$2:$F$9,2,TRUE)</f>
        <v>3</v>
      </c>
      <c r="K73">
        <v>3</v>
      </c>
      <c r="L73">
        <v>0</v>
      </c>
      <c r="M73" t="s">
        <v>178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>
        <f t="shared" si="10"/>
        <v>0</v>
      </c>
      <c r="U73" s="36">
        <f t="shared" si="11"/>
        <v>1</v>
      </c>
      <c r="V73">
        <v>1</v>
      </c>
      <c r="W73">
        <v>2</v>
      </c>
      <c r="X73" t="b">
        <v>0</v>
      </c>
      <c r="Y73" t="b">
        <v>1</v>
      </c>
      <c r="Z73" t="b">
        <v>1</v>
      </c>
      <c r="AA73" t="b">
        <v>1</v>
      </c>
      <c r="AB73">
        <f t="shared" si="12"/>
        <v>3</v>
      </c>
      <c r="AC73">
        <f>VLOOKUP(AB73,'Percentage Transformation scale'!$H$2:$I$6,2,TRUE)</f>
        <v>2</v>
      </c>
      <c r="AD73" s="1">
        <v>2</v>
      </c>
      <c r="AE73" s="1">
        <f t="shared" si="13"/>
        <v>4</v>
      </c>
      <c r="AF73">
        <v>3</v>
      </c>
      <c r="AG73">
        <v>1</v>
      </c>
      <c r="AH73" t="s">
        <v>178</v>
      </c>
      <c r="AI73">
        <f t="shared" si="14"/>
        <v>1</v>
      </c>
      <c r="AJ73">
        <v>1</v>
      </c>
      <c r="AK73">
        <v>1</v>
      </c>
      <c r="AL73">
        <f t="shared" si="15"/>
        <v>3</v>
      </c>
      <c r="AM73">
        <f>VLOOKUP(AL73,'Percentage Transformation scale'!$N$2:$O$5,2,TRUE)</f>
        <v>1</v>
      </c>
      <c r="AN73">
        <v>0</v>
      </c>
      <c r="AO73">
        <v>1</v>
      </c>
      <c r="AP73">
        <f t="shared" si="16"/>
        <v>2</v>
      </c>
    </row>
    <row r="74" spans="1:42" x14ac:dyDescent="0.25">
      <c r="A74">
        <v>72</v>
      </c>
      <c r="B74" t="b">
        <v>0</v>
      </c>
      <c r="C74" t="b">
        <v>0</v>
      </c>
      <c r="D74" t="b">
        <v>0</v>
      </c>
      <c r="E74" t="b">
        <v>1</v>
      </c>
      <c r="F74" t="b">
        <v>1</v>
      </c>
      <c r="G74" t="b">
        <v>1</v>
      </c>
      <c r="H74" t="b">
        <v>1</v>
      </c>
      <c r="I74" s="1">
        <f t="shared" si="9"/>
        <v>4</v>
      </c>
      <c r="J74" s="1">
        <f>VLOOKUP(I74,'Percentage Transformation scale'!$E$2:$F$9,2,TRUE)</f>
        <v>4</v>
      </c>
      <c r="K74">
        <v>3</v>
      </c>
      <c r="L74">
        <v>0</v>
      </c>
      <c r="M74" t="s">
        <v>178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>
        <f t="shared" si="10"/>
        <v>0</v>
      </c>
      <c r="U74" s="36">
        <f t="shared" si="11"/>
        <v>1</v>
      </c>
      <c r="V74">
        <v>1</v>
      </c>
      <c r="W74">
        <v>1</v>
      </c>
      <c r="X74" t="b">
        <v>1</v>
      </c>
      <c r="Y74" t="b">
        <v>1</v>
      </c>
      <c r="Z74" t="b">
        <v>1</v>
      </c>
      <c r="AA74" t="b">
        <v>1</v>
      </c>
      <c r="AB74">
        <f t="shared" si="12"/>
        <v>4</v>
      </c>
      <c r="AC74">
        <f>VLOOKUP(AB74,'Percentage Transformation scale'!$H$2:$I$6,2,TRUE)</f>
        <v>1</v>
      </c>
      <c r="AD74" s="1">
        <v>1</v>
      </c>
      <c r="AE74" s="1">
        <f t="shared" si="13"/>
        <v>2</v>
      </c>
      <c r="AF74">
        <v>1</v>
      </c>
      <c r="AG74">
        <v>0</v>
      </c>
      <c r="AH74">
        <v>1</v>
      </c>
      <c r="AI74">
        <f t="shared" si="14"/>
        <v>1</v>
      </c>
      <c r="AJ74">
        <v>1</v>
      </c>
      <c r="AK74">
        <v>1</v>
      </c>
      <c r="AL74">
        <f t="shared" si="15"/>
        <v>3</v>
      </c>
      <c r="AM74">
        <f>VLOOKUP(AL74,'Percentage Transformation scale'!$N$2:$O$5,2,TRUE)</f>
        <v>1</v>
      </c>
      <c r="AN74">
        <v>0</v>
      </c>
      <c r="AO74">
        <v>1</v>
      </c>
      <c r="AP74">
        <f t="shared" si="16"/>
        <v>2</v>
      </c>
    </row>
    <row r="75" spans="1:42" x14ac:dyDescent="0.25">
      <c r="A75">
        <v>73</v>
      </c>
      <c r="B75" t="b">
        <v>0</v>
      </c>
      <c r="C75" t="b">
        <v>0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s="1">
        <f t="shared" si="9"/>
        <v>5</v>
      </c>
      <c r="J75" s="1">
        <f>VLOOKUP(I75,'Percentage Transformation scale'!$E$2:$F$9,2,TRUE)</f>
        <v>3</v>
      </c>
      <c r="K75">
        <v>2</v>
      </c>
      <c r="L75">
        <v>0</v>
      </c>
      <c r="M75" t="s">
        <v>178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>
        <f t="shared" si="10"/>
        <v>0</v>
      </c>
      <c r="U75" s="36">
        <f t="shared" si="11"/>
        <v>1</v>
      </c>
      <c r="V75">
        <v>1</v>
      </c>
      <c r="W75">
        <v>1</v>
      </c>
      <c r="X75" t="b">
        <v>1</v>
      </c>
      <c r="Y75" t="b">
        <v>1</v>
      </c>
      <c r="Z75" t="b">
        <v>1</v>
      </c>
      <c r="AA75" t="b">
        <v>0</v>
      </c>
      <c r="AB75">
        <f t="shared" si="12"/>
        <v>3</v>
      </c>
      <c r="AC75">
        <f>VLOOKUP(AB75,'Percentage Transformation scale'!$H$2:$I$6,2,TRUE)</f>
        <v>2</v>
      </c>
      <c r="AD75" s="1">
        <v>1</v>
      </c>
      <c r="AE75" s="1">
        <f t="shared" si="13"/>
        <v>3</v>
      </c>
      <c r="AF75">
        <v>1</v>
      </c>
      <c r="AG75">
        <v>1</v>
      </c>
      <c r="AH75" t="s">
        <v>178</v>
      </c>
      <c r="AI75">
        <f t="shared" si="14"/>
        <v>1</v>
      </c>
      <c r="AJ75">
        <v>1</v>
      </c>
      <c r="AK75">
        <v>1</v>
      </c>
      <c r="AL75">
        <f t="shared" si="15"/>
        <v>3</v>
      </c>
      <c r="AM75">
        <f>VLOOKUP(AL75,'Percentage Transformation scale'!$N$2:$O$5,2,TRUE)</f>
        <v>1</v>
      </c>
      <c r="AN75">
        <v>0</v>
      </c>
      <c r="AO75">
        <v>1</v>
      </c>
      <c r="AP75">
        <f t="shared" si="16"/>
        <v>2</v>
      </c>
    </row>
    <row r="76" spans="1:42" x14ac:dyDescent="0.25">
      <c r="A76">
        <v>74</v>
      </c>
      <c r="B76" t="b">
        <v>0</v>
      </c>
      <c r="C76" t="b">
        <v>0</v>
      </c>
      <c r="D76" t="b">
        <v>0</v>
      </c>
      <c r="E76" t="b">
        <v>1</v>
      </c>
      <c r="F76" t="b">
        <v>1</v>
      </c>
      <c r="G76" t="b">
        <v>1</v>
      </c>
      <c r="H76" t="b">
        <v>0</v>
      </c>
      <c r="I76" s="1">
        <f t="shared" si="9"/>
        <v>3</v>
      </c>
      <c r="J76" s="1">
        <f>VLOOKUP(I76,'Percentage Transformation scale'!$E$2:$F$9,2,TRUE)</f>
        <v>5</v>
      </c>
      <c r="K76">
        <v>4</v>
      </c>
      <c r="L76">
        <v>1</v>
      </c>
      <c r="M76">
        <v>7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>
        <f t="shared" si="10"/>
        <v>0</v>
      </c>
      <c r="U76" s="36">
        <f t="shared" si="11"/>
        <v>1</v>
      </c>
      <c r="V76">
        <v>3</v>
      </c>
      <c r="W76">
        <v>1</v>
      </c>
      <c r="X76" t="b">
        <v>0</v>
      </c>
      <c r="Y76" t="b">
        <v>1</v>
      </c>
      <c r="Z76" t="b">
        <v>1</v>
      </c>
      <c r="AA76" t="b">
        <v>0</v>
      </c>
      <c r="AB76">
        <f t="shared" si="12"/>
        <v>2</v>
      </c>
      <c r="AC76">
        <f>VLOOKUP(AB76,'Percentage Transformation scale'!$H$2:$I$6,2,TRUE)</f>
        <v>3</v>
      </c>
      <c r="AD76" s="1">
        <v>3</v>
      </c>
      <c r="AE76" s="1">
        <f t="shared" si="13"/>
        <v>6</v>
      </c>
      <c r="AF76">
        <v>2</v>
      </c>
      <c r="AG76">
        <v>0</v>
      </c>
      <c r="AH76">
        <v>1</v>
      </c>
      <c r="AI76">
        <f t="shared" si="14"/>
        <v>1</v>
      </c>
      <c r="AJ76">
        <v>0</v>
      </c>
      <c r="AK76">
        <v>1</v>
      </c>
      <c r="AL76">
        <f t="shared" si="15"/>
        <v>2</v>
      </c>
      <c r="AM76">
        <f>VLOOKUP(AL76,'Percentage Transformation scale'!$N$2:$O$5,2,TRUE)</f>
        <v>2</v>
      </c>
      <c r="AN76">
        <v>0</v>
      </c>
      <c r="AO76">
        <v>3</v>
      </c>
      <c r="AP76">
        <f t="shared" si="16"/>
        <v>5</v>
      </c>
    </row>
    <row r="77" spans="1:42" x14ac:dyDescent="0.25">
      <c r="A77">
        <v>75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b">
        <v>1</v>
      </c>
      <c r="H77" t="b">
        <v>1</v>
      </c>
      <c r="I77" s="1">
        <f t="shared" si="9"/>
        <v>6</v>
      </c>
      <c r="J77" s="1">
        <f>VLOOKUP(I77,'Percentage Transformation scale'!$E$2:$F$9,2,TRUE)</f>
        <v>2</v>
      </c>
      <c r="K77">
        <v>4</v>
      </c>
      <c r="L77">
        <v>1</v>
      </c>
      <c r="M77" t="s">
        <v>5</v>
      </c>
      <c r="N77" t="b">
        <v>0</v>
      </c>
      <c r="O77" t="b">
        <v>0</v>
      </c>
      <c r="P77" t="b">
        <v>0</v>
      </c>
      <c r="Q77" t="b">
        <v>1</v>
      </c>
      <c r="R77" t="b">
        <v>1</v>
      </c>
      <c r="S77" t="b">
        <v>0</v>
      </c>
      <c r="T77">
        <f t="shared" si="10"/>
        <v>2</v>
      </c>
      <c r="U77" s="36">
        <f t="shared" si="11"/>
        <v>3</v>
      </c>
      <c r="V77">
        <v>2</v>
      </c>
      <c r="W77">
        <v>1</v>
      </c>
      <c r="X77" t="b">
        <v>0</v>
      </c>
      <c r="Y77" t="b">
        <v>1</v>
      </c>
      <c r="Z77" t="b">
        <v>0</v>
      </c>
      <c r="AA77" t="b">
        <v>0</v>
      </c>
      <c r="AB77">
        <f t="shared" si="12"/>
        <v>1</v>
      </c>
      <c r="AC77">
        <f>VLOOKUP(AB77,'Percentage Transformation scale'!$H$2:$I$6,2,TRUE)</f>
        <v>4</v>
      </c>
      <c r="AD77" s="1">
        <v>3</v>
      </c>
      <c r="AE77" s="1">
        <f t="shared" si="13"/>
        <v>7</v>
      </c>
      <c r="AF77">
        <v>2</v>
      </c>
      <c r="AG77">
        <v>1</v>
      </c>
      <c r="AH77" t="s">
        <v>178</v>
      </c>
      <c r="AI77">
        <f t="shared" si="14"/>
        <v>1</v>
      </c>
      <c r="AJ77">
        <v>0</v>
      </c>
      <c r="AK77">
        <v>1</v>
      </c>
      <c r="AL77">
        <f t="shared" si="15"/>
        <v>2</v>
      </c>
      <c r="AM77">
        <f>VLOOKUP(AL77,'Percentage Transformation scale'!$N$2:$O$5,2,TRUE)</f>
        <v>2</v>
      </c>
      <c r="AN77">
        <v>0</v>
      </c>
      <c r="AO77">
        <v>2</v>
      </c>
      <c r="AP77">
        <f t="shared" si="16"/>
        <v>4</v>
      </c>
    </row>
    <row r="78" spans="1:42" x14ac:dyDescent="0.25">
      <c r="A78">
        <v>76</v>
      </c>
      <c r="B78" t="b">
        <v>1</v>
      </c>
      <c r="C78" t="b">
        <v>1</v>
      </c>
      <c r="D78" t="b">
        <v>1</v>
      </c>
      <c r="E78" t="b">
        <v>1</v>
      </c>
      <c r="F78" t="b">
        <v>0</v>
      </c>
      <c r="G78" t="b">
        <v>0</v>
      </c>
      <c r="H78" t="b">
        <v>0</v>
      </c>
      <c r="I78" s="1">
        <f t="shared" si="9"/>
        <v>4</v>
      </c>
      <c r="J78" s="1">
        <f>VLOOKUP(I78,'Percentage Transformation scale'!$E$2:$F$9,2,TRUE)</f>
        <v>4</v>
      </c>
      <c r="K78">
        <v>3</v>
      </c>
      <c r="L78">
        <v>1</v>
      </c>
      <c r="M78">
        <v>1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>
        <f t="shared" si="10"/>
        <v>0</v>
      </c>
      <c r="U78" s="36">
        <f t="shared" si="11"/>
        <v>1</v>
      </c>
      <c r="V78">
        <v>1</v>
      </c>
      <c r="W78">
        <v>1</v>
      </c>
      <c r="X78" t="b">
        <v>1</v>
      </c>
      <c r="Y78" t="b">
        <v>0</v>
      </c>
      <c r="Z78" t="b">
        <v>0</v>
      </c>
      <c r="AA78" t="b">
        <v>0</v>
      </c>
      <c r="AB78">
        <f t="shared" si="12"/>
        <v>1</v>
      </c>
      <c r="AC78">
        <f>VLOOKUP(AB78,'Percentage Transformation scale'!$H$2:$I$6,2,TRUE)</f>
        <v>4</v>
      </c>
      <c r="AD78" s="1">
        <v>1</v>
      </c>
      <c r="AE78" s="1">
        <f t="shared" si="13"/>
        <v>5</v>
      </c>
      <c r="AF78">
        <v>1</v>
      </c>
      <c r="AG78">
        <v>1</v>
      </c>
      <c r="AH78" t="s">
        <v>178</v>
      </c>
      <c r="AI78">
        <f t="shared" si="14"/>
        <v>1</v>
      </c>
      <c r="AJ78">
        <v>1</v>
      </c>
      <c r="AK78">
        <v>1</v>
      </c>
      <c r="AL78">
        <f t="shared" si="15"/>
        <v>3</v>
      </c>
      <c r="AM78">
        <f>VLOOKUP(AL78,'Percentage Transformation scale'!$N$2:$O$5,2,TRUE)</f>
        <v>1</v>
      </c>
      <c r="AN78">
        <v>0</v>
      </c>
      <c r="AO78">
        <v>1</v>
      </c>
      <c r="AP78">
        <f t="shared" si="16"/>
        <v>2</v>
      </c>
    </row>
    <row r="79" spans="1:42" x14ac:dyDescent="0.25">
      <c r="A79">
        <v>77</v>
      </c>
      <c r="B79" t="b">
        <v>1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  <c r="H79" t="b">
        <v>0</v>
      </c>
      <c r="I79" s="1">
        <f t="shared" si="9"/>
        <v>6</v>
      </c>
      <c r="J79" s="1">
        <f>VLOOKUP(I79,'Percentage Transformation scale'!$E$2:$F$9,2,TRUE)</f>
        <v>2</v>
      </c>
      <c r="K79">
        <v>3</v>
      </c>
      <c r="L79">
        <v>1</v>
      </c>
      <c r="M79">
        <v>1</v>
      </c>
      <c r="N79" t="b">
        <v>1</v>
      </c>
      <c r="O79" t="b">
        <v>1</v>
      </c>
      <c r="P79" t="b">
        <v>0</v>
      </c>
      <c r="Q79" t="b">
        <v>1</v>
      </c>
      <c r="R79" t="b">
        <v>0</v>
      </c>
      <c r="S79" t="b">
        <v>0</v>
      </c>
      <c r="T79">
        <f t="shared" si="10"/>
        <v>3</v>
      </c>
      <c r="U79" s="36">
        <f t="shared" si="11"/>
        <v>4</v>
      </c>
      <c r="V79">
        <v>1</v>
      </c>
      <c r="W79">
        <v>1</v>
      </c>
      <c r="X79" t="b">
        <v>1</v>
      </c>
      <c r="Y79" t="b">
        <v>0</v>
      </c>
      <c r="Z79" t="b">
        <v>0</v>
      </c>
      <c r="AA79" t="b">
        <v>0</v>
      </c>
      <c r="AB79">
        <f t="shared" si="12"/>
        <v>1</v>
      </c>
      <c r="AC79">
        <f>VLOOKUP(AB79,'Percentage Transformation scale'!$H$2:$I$6,2,TRUE)</f>
        <v>4</v>
      </c>
      <c r="AD79" s="1">
        <v>1</v>
      </c>
      <c r="AE79" s="1">
        <f t="shared" si="13"/>
        <v>5</v>
      </c>
      <c r="AF79">
        <v>2</v>
      </c>
      <c r="AG79">
        <v>0</v>
      </c>
      <c r="AH79">
        <v>1</v>
      </c>
      <c r="AI79">
        <f t="shared" si="14"/>
        <v>1</v>
      </c>
      <c r="AJ79">
        <v>0</v>
      </c>
      <c r="AK79">
        <v>0</v>
      </c>
      <c r="AL79">
        <f t="shared" si="15"/>
        <v>1</v>
      </c>
      <c r="AM79">
        <f>VLOOKUP(AL79,'Percentage Transformation scale'!$N$2:$O$5,2,TRUE)</f>
        <v>3</v>
      </c>
      <c r="AN79">
        <v>0</v>
      </c>
      <c r="AO79">
        <v>3</v>
      </c>
      <c r="AP79">
        <f t="shared" si="16"/>
        <v>6</v>
      </c>
    </row>
    <row r="80" spans="1:42" x14ac:dyDescent="0.25">
      <c r="A80">
        <v>78</v>
      </c>
      <c r="B80" t="b">
        <v>0</v>
      </c>
      <c r="C80" t="b">
        <v>0</v>
      </c>
      <c r="D80" t="b">
        <v>0</v>
      </c>
      <c r="E80" t="b">
        <v>0</v>
      </c>
      <c r="F80" t="b">
        <v>1</v>
      </c>
      <c r="G80" t="b">
        <v>1</v>
      </c>
      <c r="H80" t="b">
        <v>1</v>
      </c>
      <c r="I80" s="1">
        <f t="shared" si="9"/>
        <v>3</v>
      </c>
      <c r="J80" s="1">
        <f>VLOOKUP(I80,'Percentage Transformation scale'!$E$2:$F$9,2,TRUE)</f>
        <v>5</v>
      </c>
      <c r="K80">
        <v>3</v>
      </c>
      <c r="L80">
        <v>0</v>
      </c>
      <c r="M80" t="s">
        <v>178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>
        <f t="shared" si="10"/>
        <v>0</v>
      </c>
      <c r="U80" s="36">
        <f t="shared" si="11"/>
        <v>1</v>
      </c>
      <c r="V80">
        <v>3</v>
      </c>
      <c r="W80">
        <v>4</v>
      </c>
      <c r="X80" t="b">
        <v>0</v>
      </c>
      <c r="Y80" t="b">
        <v>0</v>
      </c>
      <c r="Z80" t="b">
        <v>0</v>
      </c>
      <c r="AA80" t="b">
        <v>0</v>
      </c>
      <c r="AB80">
        <f t="shared" si="12"/>
        <v>0</v>
      </c>
      <c r="AC80">
        <f>VLOOKUP(AB80,'Percentage Transformation scale'!$H$2:$I$6,2,TRUE)</f>
        <v>5</v>
      </c>
      <c r="AD80" s="1">
        <v>1</v>
      </c>
      <c r="AE80" s="1">
        <f t="shared" si="13"/>
        <v>6</v>
      </c>
      <c r="AF80">
        <v>1</v>
      </c>
      <c r="AG80">
        <v>0</v>
      </c>
      <c r="AH80">
        <v>1</v>
      </c>
      <c r="AI80">
        <f t="shared" si="14"/>
        <v>1</v>
      </c>
      <c r="AJ80">
        <v>0</v>
      </c>
      <c r="AK80">
        <v>1</v>
      </c>
      <c r="AL80">
        <f t="shared" si="15"/>
        <v>2</v>
      </c>
      <c r="AM80">
        <f>VLOOKUP(AL80,'Percentage Transformation scale'!$N$2:$O$5,2,TRUE)</f>
        <v>2</v>
      </c>
      <c r="AN80">
        <v>0</v>
      </c>
      <c r="AO80">
        <v>2</v>
      </c>
      <c r="AP80">
        <f t="shared" si="16"/>
        <v>4</v>
      </c>
    </row>
    <row r="81" spans="1:42" x14ac:dyDescent="0.25">
      <c r="A81">
        <v>79</v>
      </c>
      <c r="B81" t="b">
        <v>0</v>
      </c>
      <c r="C81" t="b">
        <v>0</v>
      </c>
      <c r="D81" t="b">
        <v>1</v>
      </c>
      <c r="E81" t="b">
        <v>0</v>
      </c>
      <c r="F81" t="b">
        <v>0</v>
      </c>
      <c r="G81" t="b">
        <v>0</v>
      </c>
      <c r="H81" t="b">
        <v>0</v>
      </c>
      <c r="I81" s="1">
        <f t="shared" si="9"/>
        <v>1</v>
      </c>
      <c r="J81" s="1">
        <f>VLOOKUP(I81,'Percentage Transformation scale'!$E$2:$F$9,2,TRUE)</f>
        <v>7</v>
      </c>
      <c r="K81">
        <v>4</v>
      </c>
      <c r="L81">
        <v>1</v>
      </c>
      <c r="M81" t="s">
        <v>5</v>
      </c>
      <c r="N81" t="b">
        <v>0</v>
      </c>
      <c r="O81" t="b">
        <v>1</v>
      </c>
      <c r="P81" t="b">
        <v>0</v>
      </c>
      <c r="Q81" t="b">
        <v>0</v>
      </c>
      <c r="R81" t="b">
        <v>0</v>
      </c>
      <c r="S81" t="b">
        <v>0</v>
      </c>
      <c r="T81">
        <f t="shared" si="10"/>
        <v>1</v>
      </c>
      <c r="U81" s="36">
        <f>((7-1)*((T81-0)/(6-0)))+1</f>
        <v>2</v>
      </c>
      <c r="V81">
        <v>2</v>
      </c>
      <c r="W81">
        <v>2</v>
      </c>
      <c r="X81" t="b">
        <v>1</v>
      </c>
      <c r="Y81" t="b">
        <v>0</v>
      </c>
      <c r="Z81" t="b">
        <v>0</v>
      </c>
      <c r="AA81" t="b">
        <v>0</v>
      </c>
      <c r="AB81">
        <f t="shared" si="12"/>
        <v>1</v>
      </c>
      <c r="AC81">
        <f>VLOOKUP(AB81,'Percentage Transformation scale'!$H$2:$I$6,2,TRUE)</f>
        <v>4</v>
      </c>
      <c r="AD81" s="1">
        <v>2</v>
      </c>
      <c r="AE81" s="1">
        <f t="shared" si="13"/>
        <v>6</v>
      </c>
      <c r="AF81">
        <v>2</v>
      </c>
      <c r="AG81">
        <v>0</v>
      </c>
      <c r="AH81">
        <v>1</v>
      </c>
      <c r="AI81">
        <f t="shared" si="14"/>
        <v>1</v>
      </c>
      <c r="AJ81">
        <v>0</v>
      </c>
      <c r="AK81">
        <v>1</v>
      </c>
      <c r="AL81">
        <f t="shared" si="15"/>
        <v>2</v>
      </c>
      <c r="AM81">
        <f>VLOOKUP(AL81,'Percentage Transformation scale'!$N$2:$O$5,2,TRUE)</f>
        <v>2</v>
      </c>
      <c r="AN81">
        <v>0</v>
      </c>
      <c r="AO81">
        <v>2</v>
      </c>
      <c r="AP81">
        <f t="shared" si="16"/>
        <v>4</v>
      </c>
    </row>
    <row r="82" spans="1:42" x14ac:dyDescent="0.25">
      <c r="A82">
        <v>80</v>
      </c>
      <c r="B82" t="b">
        <v>0</v>
      </c>
      <c r="C82" t="b">
        <v>0</v>
      </c>
      <c r="D82" t="b">
        <v>0</v>
      </c>
      <c r="E82" t="b">
        <v>1</v>
      </c>
      <c r="F82" t="b">
        <v>1</v>
      </c>
      <c r="G82" t="b">
        <v>1</v>
      </c>
      <c r="H82" t="b">
        <v>1</v>
      </c>
      <c r="I82" s="1">
        <f t="shared" si="9"/>
        <v>4</v>
      </c>
      <c r="J82" s="1">
        <f>VLOOKUP(I82,'Percentage Transformation scale'!$E$2:$F$9,2,TRUE)</f>
        <v>4</v>
      </c>
      <c r="K82">
        <v>4</v>
      </c>
      <c r="L82">
        <v>1</v>
      </c>
      <c r="M82">
        <v>1</v>
      </c>
      <c r="N82" t="b">
        <v>1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>
        <f t="shared" si="10"/>
        <v>1</v>
      </c>
      <c r="U82" s="36">
        <f t="shared" ref="U82:U110" si="17">((7-1)*((T82-0)/(6-0)))+1</f>
        <v>2</v>
      </c>
      <c r="V82">
        <v>2</v>
      </c>
      <c r="W82">
        <v>1</v>
      </c>
      <c r="X82" t="b">
        <v>1</v>
      </c>
      <c r="Y82" t="b">
        <v>0</v>
      </c>
      <c r="Z82" t="b">
        <v>0</v>
      </c>
      <c r="AA82" t="b">
        <v>0</v>
      </c>
      <c r="AB82">
        <f t="shared" si="12"/>
        <v>1</v>
      </c>
      <c r="AC82">
        <f>VLOOKUP(AB82,'Percentage Transformation scale'!$H$2:$I$6,2,TRUE)</f>
        <v>4</v>
      </c>
      <c r="AD82" s="1">
        <v>2</v>
      </c>
      <c r="AE82" s="1">
        <f t="shared" si="13"/>
        <v>6</v>
      </c>
      <c r="AF82">
        <v>2</v>
      </c>
      <c r="AG82">
        <v>0</v>
      </c>
      <c r="AH82">
        <v>1</v>
      </c>
      <c r="AI82">
        <f t="shared" si="14"/>
        <v>1</v>
      </c>
      <c r="AJ82">
        <v>0</v>
      </c>
      <c r="AK82">
        <v>0</v>
      </c>
      <c r="AL82">
        <f t="shared" si="15"/>
        <v>1</v>
      </c>
      <c r="AM82">
        <f>VLOOKUP(AL82,'Percentage Transformation scale'!$N$2:$O$5,2,TRUE)</f>
        <v>3</v>
      </c>
      <c r="AN82">
        <v>3</v>
      </c>
      <c r="AO82">
        <v>2</v>
      </c>
      <c r="AP82">
        <f t="shared" si="16"/>
        <v>8</v>
      </c>
    </row>
    <row r="83" spans="1:42" x14ac:dyDescent="0.25">
      <c r="A83">
        <v>81</v>
      </c>
      <c r="B83" t="b">
        <v>0</v>
      </c>
      <c r="C83" t="b">
        <v>0</v>
      </c>
      <c r="D83" t="b">
        <v>0</v>
      </c>
      <c r="E83" t="b">
        <v>1</v>
      </c>
      <c r="F83" t="b">
        <v>1</v>
      </c>
      <c r="G83" t="b">
        <v>1</v>
      </c>
      <c r="H83" t="b">
        <v>1</v>
      </c>
      <c r="I83" s="1">
        <f t="shared" si="9"/>
        <v>4</v>
      </c>
      <c r="J83" s="1">
        <f>VLOOKUP(I83,'Percentage Transformation scale'!$E$2:$F$9,2,TRUE)</f>
        <v>4</v>
      </c>
      <c r="K83">
        <v>4</v>
      </c>
      <c r="L83">
        <v>0</v>
      </c>
      <c r="M83" t="s">
        <v>178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>
        <f t="shared" si="10"/>
        <v>0</v>
      </c>
      <c r="U83" s="36">
        <f t="shared" si="17"/>
        <v>1</v>
      </c>
      <c r="V83">
        <v>1</v>
      </c>
      <c r="W83">
        <v>1</v>
      </c>
      <c r="X83" t="b">
        <v>1</v>
      </c>
      <c r="Y83" t="b">
        <v>1</v>
      </c>
      <c r="Z83" t="b">
        <v>0</v>
      </c>
      <c r="AA83" t="b">
        <v>0</v>
      </c>
      <c r="AB83">
        <f t="shared" si="12"/>
        <v>2</v>
      </c>
      <c r="AC83">
        <f>VLOOKUP(AB83,'Percentage Transformation scale'!$H$2:$I$6,2,TRUE)</f>
        <v>3</v>
      </c>
      <c r="AD83" s="1">
        <v>1</v>
      </c>
      <c r="AE83" s="1">
        <f t="shared" si="13"/>
        <v>4</v>
      </c>
      <c r="AF83">
        <v>3</v>
      </c>
      <c r="AG83">
        <v>1</v>
      </c>
      <c r="AH83" t="s">
        <v>178</v>
      </c>
      <c r="AI83">
        <f t="shared" si="14"/>
        <v>1</v>
      </c>
      <c r="AJ83">
        <v>0</v>
      </c>
      <c r="AK83">
        <v>1</v>
      </c>
      <c r="AL83">
        <f t="shared" si="15"/>
        <v>2</v>
      </c>
      <c r="AM83">
        <f>VLOOKUP(AL83,'Percentage Transformation scale'!$N$2:$O$5,2,TRUE)</f>
        <v>2</v>
      </c>
      <c r="AN83">
        <v>0</v>
      </c>
      <c r="AO83">
        <v>1</v>
      </c>
      <c r="AP83">
        <f t="shared" si="16"/>
        <v>3</v>
      </c>
    </row>
    <row r="84" spans="1:42" x14ac:dyDescent="0.25">
      <c r="A84">
        <v>82</v>
      </c>
      <c r="B84" t="b">
        <v>0</v>
      </c>
      <c r="C84" t="b">
        <v>0</v>
      </c>
      <c r="D84" t="b">
        <v>0</v>
      </c>
      <c r="E84" t="b">
        <v>1</v>
      </c>
      <c r="F84" t="b">
        <v>1</v>
      </c>
      <c r="G84" t="b">
        <v>1</v>
      </c>
      <c r="H84" t="b">
        <v>1</v>
      </c>
      <c r="I84" s="1">
        <f t="shared" si="9"/>
        <v>4</v>
      </c>
      <c r="J84" s="1">
        <f>VLOOKUP(I84,'Percentage Transformation scale'!$E$2:$F$9,2,TRUE)</f>
        <v>4</v>
      </c>
      <c r="K84">
        <v>3</v>
      </c>
      <c r="L84">
        <v>0</v>
      </c>
      <c r="M84" t="s">
        <v>178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>
        <f t="shared" si="10"/>
        <v>0</v>
      </c>
      <c r="U84" s="36">
        <f t="shared" si="17"/>
        <v>1</v>
      </c>
      <c r="V84">
        <v>1</v>
      </c>
      <c r="W84">
        <v>1</v>
      </c>
      <c r="X84" t="b">
        <v>0</v>
      </c>
      <c r="Y84" t="b">
        <v>0</v>
      </c>
      <c r="Z84" t="b">
        <v>0</v>
      </c>
      <c r="AA84" t="b">
        <v>0</v>
      </c>
      <c r="AB84">
        <f t="shared" si="12"/>
        <v>0</v>
      </c>
      <c r="AC84">
        <f>VLOOKUP(AB84,'Percentage Transformation scale'!$H$2:$I$6,2,TRUE)</f>
        <v>5</v>
      </c>
      <c r="AD84" s="1">
        <v>3</v>
      </c>
      <c r="AE84" s="1">
        <f t="shared" si="13"/>
        <v>8</v>
      </c>
      <c r="AF84">
        <v>3</v>
      </c>
      <c r="AG84">
        <v>0</v>
      </c>
      <c r="AH84" t="s">
        <v>178</v>
      </c>
      <c r="AI84">
        <f t="shared" si="14"/>
        <v>0</v>
      </c>
      <c r="AJ84">
        <v>0</v>
      </c>
      <c r="AK84">
        <v>1</v>
      </c>
      <c r="AL84">
        <f t="shared" si="15"/>
        <v>1</v>
      </c>
      <c r="AM84">
        <f>VLOOKUP(AL84,'Percentage Transformation scale'!$N$2:$O$5,2,TRUE)</f>
        <v>3</v>
      </c>
      <c r="AN84">
        <v>0</v>
      </c>
      <c r="AO84">
        <v>3</v>
      </c>
      <c r="AP84">
        <f t="shared" si="16"/>
        <v>6</v>
      </c>
    </row>
    <row r="85" spans="1:42" x14ac:dyDescent="0.25">
      <c r="A85">
        <v>83</v>
      </c>
      <c r="B85" t="b">
        <v>0</v>
      </c>
      <c r="C85" t="b">
        <v>0</v>
      </c>
      <c r="D85" t="b">
        <v>0</v>
      </c>
      <c r="E85" t="b">
        <v>1</v>
      </c>
      <c r="F85" t="b">
        <v>1</v>
      </c>
      <c r="G85" t="b">
        <v>1</v>
      </c>
      <c r="H85" t="b">
        <v>1</v>
      </c>
      <c r="I85" s="1">
        <f t="shared" si="9"/>
        <v>4</v>
      </c>
      <c r="J85" s="1">
        <f>VLOOKUP(I85,'Percentage Transformation scale'!$E$2:$F$9,2,TRUE)</f>
        <v>4</v>
      </c>
      <c r="K85">
        <v>3</v>
      </c>
      <c r="L85">
        <v>1</v>
      </c>
      <c r="M85" t="s">
        <v>5</v>
      </c>
      <c r="N85" t="b">
        <v>0</v>
      </c>
      <c r="O85" t="b">
        <v>0</v>
      </c>
      <c r="P85" t="b">
        <v>0</v>
      </c>
      <c r="Q85" t="b">
        <v>1</v>
      </c>
      <c r="R85" t="b">
        <v>1</v>
      </c>
      <c r="S85" t="b">
        <v>0</v>
      </c>
      <c r="T85">
        <f t="shared" si="10"/>
        <v>2</v>
      </c>
      <c r="U85" s="36">
        <f t="shared" si="17"/>
        <v>3</v>
      </c>
      <c r="V85">
        <v>1</v>
      </c>
      <c r="W85">
        <v>4</v>
      </c>
      <c r="X85" t="b">
        <v>1</v>
      </c>
      <c r="Y85" t="b">
        <v>0</v>
      </c>
      <c r="Z85" t="b">
        <v>0</v>
      </c>
      <c r="AA85" t="b">
        <v>0</v>
      </c>
      <c r="AB85">
        <f t="shared" si="12"/>
        <v>1</v>
      </c>
      <c r="AC85">
        <f>VLOOKUP(AB85,'Percentage Transformation scale'!$H$2:$I$6,2,TRUE)</f>
        <v>4</v>
      </c>
      <c r="AD85" s="1">
        <v>3</v>
      </c>
      <c r="AE85" s="1">
        <f t="shared" si="13"/>
        <v>7</v>
      </c>
      <c r="AF85">
        <v>2</v>
      </c>
      <c r="AG85">
        <v>0</v>
      </c>
      <c r="AH85">
        <v>1</v>
      </c>
      <c r="AI85">
        <f t="shared" si="14"/>
        <v>1</v>
      </c>
      <c r="AJ85">
        <v>0</v>
      </c>
      <c r="AK85">
        <v>1</v>
      </c>
      <c r="AL85">
        <f t="shared" si="15"/>
        <v>2</v>
      </c>
      <c r="AM85">
        <f>VLOOKUP(AL85,'Percentage Transformation scale'!$N$2:$O$5,2,TRUE)</f>
        <v>2</v>
      </c>
      <c r="AN85">
        <v>0</v>
      </c>
      <c r="AO85">
        <v>3</v>
      </c>
      <c r="AP85">
        <f t="shared" si="16"/>
        <v>5</v>
      </c>
    </row>
    <row r="86" spans="1:42" x14ac:dyDescent="0.25">
      <c r="A86">
        <v>84</v>
      </c>
      <c r="B86" t="b">
        <v>0</v>
      </c>
      <c r="C86" t="b">
        <v>0</v>
      </c>
      <c r="D86" t="b">
        <v>0</v>
      </c>
      <c r="E86" t="b">
        <v>1</v>
      </c>
      <c r="F86" t="b">
        <v>1</v>
      </c>
      <c r="G86" t="b">
        <v>1</v>
      </c>
      <c r="H86" t="b">
        <v>1</v>
      </c>
      <c r="I86" s="1">
        <f t="shared" si="9"/>
        <v>4</v>
      </c>
      <c r="J86" s="1">
        <f>VLOOKUP(I86,'Percentage Transformation scale'!$E$2:$F$9,2,TRUE)</f>
        <v>4</v>
      </c>
      <c r="K86">
        <v>4</v>
      </c>
      <c r="L86">
        <v>1</v>
      </c>
      <c r="M86">
        <v>10</v>
      </c>
      <c r="N86" t="b">
        <v>1</v>
      </c>
      <c r="O86" t="b">
        <v>0</v>
      </c>
      <c r="P86" t="b">
        <v>0</v>
      </c>
      <c r="Q86" t="b">
        <v>1</v>
      </c>
      <c r="R86" t="b">
        <v>0</v>
      </c>
      <c r="S86" t="b">
        <v>0</v>
      </c>
      <c r="T86">
        <f t="shared" si="10"/>
        <v>2</v>
      </c>
      <c r="U86" s="36">
        <f t="shared" si="17"/>
        <v>3</v>
      </c>
      <c r="V86">
        <v>2</v>
      </c>
      <c r="W86">
        <v>2</v>
      </c>
      <c r="X86" t="b">
        <v>0</v>
      </c>
      <c r="Y86" t="b">
        <v>0</v>
      </c>
      <c r="Z86" t="b">
        <v>0</v>
      </c>
      <c r="AA86" t="b">
        <v>0</v>
      </c>
      <c r="AB86">
        <f t="shared" si="12"/>
        <v>0</v>
      </c>
      <c r="AC86">
        <f>VLOOKUP(AB86,'Percentage Transformation scale'!$H$2:$I$6,2,TRUE)</f>
        <v>5</v>
      </c>
      <c r="AD86" s="1">
        <v>2</v>
      </c>
      <c r="AE86" s="1">
        <f t="shared" si="13"/>
        <v>7</v>
      </c>
      <c r="AF86">
        <v>3</v>
      </c>
      <c r="AG86">
        <v>1</v>
      </c>
      <c r="AH86" t="s">
        <v>178</v>
      </c>
      <c r="AI86">
        <f t="shared" si="14"/>
        <v>1</v>
      </c>
      <c r="AJ86">
        <v>1</v>
      </c>
      <c r="AK86">
        <v>1</v>
      </c>
      <c r="AL86">
        <f t="shared" si="15"/>
        <v>3</v>
      </c>
      <c r="AM86">
        <f>VLOOKUP(AL86,'Percentage Transformation scale'!$N$2:$O$5,2,TRUE)</f>
        <v>1</v>
      </c>
      <c r="AN86">
        <v>0</v>
      </c>
      <c r="AO86">
        <v>1</v>
      </c>
      <c r="AP86">
        <f t="shared" si="16"/>
        <v>2</v>
      </c>
    </row>
    <row r="87" spans="1:42" x14ac:dyDescent="0.25">
      <c r="A87">
        <v>85</v>
      </c>
      <c r="B87" t="b">
        <v>0</v>
      </c>
      <c r="C87" t="b">
        <v>0</v>
      </c>
      <c r="D87" t="b">
        <v>0</v>
      </c>
      <c r="E87" t="b">
        <v>1</v>
      </c>
      <c r="F87" t="b">
        <v>1</v>
      </c>
      <c r="G87" t="b">
        <v>1</v>
      </c>
      <c r="H87" t="b">
        <v>1</v>
      </c>
      <c r="I87" s="1">
        <f t="shared" si="9"/>
        <v>4</v>
      </c>
      <c r="J87" s="1">
        <f>VLOOKUP(I87,'Percentage Transformation scale'!$E$2:$F$9,2,TRUE)</f>
        <v>4</v>
      </c>
      <c r="K87">
        <v>4</v>
      </c>
      <c r="L87">
        <v>1</v>
      </c>
      <c r="M87">
        <v>4</v>
      </c>
      <c r="N87" t="b">
        <v>1</v>
      </c>
      <c r="O87" t="b">
        <v>0</v>
      </c>
      <c r="P87" t="b">
        <v>0</v>
      </c>
      <c r="Q87" t="b">
        <v>1</v>
      </c>
      <c r="R87" t="b">
        <v>0</v>
      </c>
      <c r="S87" t="b">
        <v>0</v>
      </c>
      <c r="T87">
        <f t="shared" si="10"/>
        <v>2</v>
      </c>
      <c r="U87" s="36">
        <f t="shared" si="17"/>
        <v>3</v>
      </c>
      <c r="V87">
        <v>3</v>
      </c>
      <c r="W87">
        <v>2</v>
      </c>
      <c r="X87" t="b">
        <v>1</v>
      </c>
      <c r="Y87" t="b">
        <v>0</v>
      </c>
      <c r="Z87" t="b">
        <v>0</v>
      </c>
      <c r="AA87" t="b">
        <v>0</v>
      </c>
      <c r="AB87">
        <f t="shared" si="12"/>
        <v>1</v>
      </c>
      <c r="AC87">
        <f>VLOOKUP(AB87,'Percentage Transformation scale'!$H$2:$I$6,2,TRUE)</f>
        <v>4</v>
      </c>
      <c r="AD87" s="1">
        <v>3</v>
      </c>
      <c r="AE87" s="1">
        <f t="shared" si="13"/>
        <v>7</v>
      </c>
      <c r="AF87">
        <v>3</v>
      </c>
      <c r="AG87">
        <v>0</v>
      </c>
      <c r="AH87" t="s">
        <v>178</v>
      </c>
      <c r="AI87">
        <f t="shared" si="14"/>
        <v>0</v>
      </c>
      <c r="AJ87">
        <v>0</v>
      </c>
      <c r="AK87">
        <v>1</v>
      </c>
      <c r="AL87">
        <f t="shared" si="15"/>
        <v>1</v>
      </c>
      <c r="AM87">
        <f>VLOOKUP(AL87,'Percentage Transformation scale'!$N$2:$O$5,2,TRUE)</f>
        <v>3</v>
      </c>
      <c r="AN87">
        <v>0</v>
      </c>
      <c r="AO87">
        <v>3</v>
      </c>
      <c r="AP87">
        <f t="shared" si="16"/>
        <v>6</v>
      </c>
    </row>
    <row r="88" spans="1:42" x14ac:dyDescent="0.25">
      <c r="A88">
        <v>86</v>
      </c>
      <c r="B88" t="b">
        <v>0</v>
      </c>
      <c r="C88" t="b">
        <v>0</v>
      </c>
      <c r="D88" t="b">
        <v>0</v>
      </c>
      <c r="E88" t="b">
        <v>1</v>
      </c>
      <c r="F88" t="b">
        <v>1</v>
      </c>
      <c r="G88" t="b">
        <v>1</v>
      </c>
      <c r="H88" t="b">
        <v>1</v>
      </c>
      <c r="I88" s="1">
        <f t="shared" si="9"/>
        <v>4</v>
      </c>
      <c r="J88" s="1">
        <f>VLOOKUP(I88,'Percentage Transformation scale'!$E$2:$F$9,2,TRUE)</f>
        <v>4</v>
      </c>
      <c r="K88">
        <v>4</v>
      </c>
      <c r="L88">
        <v>1</v>
      </c>
      <c r="M88">
        <v>4</v>
      </c>
      <c r="N88" t="b">
        <v>0</v>
      </c>
      <c r="O88" t="b">
        <v>1</v>
      </c>
      <c r="P88" t="b">
        <v>0</v>
      </c>
      <c r="Q88" t="b">
        <v>1</v>
      </c>
      <c r="R88" t="b">
        <v>0</v>
      </c>
      <c r="S88" t="b">
        <v>0</v>
      </c>
      <c r="T88">
        <f t="shared" si="10"/>
        <v>2</v>
      </c>
      <c r="U88" s="36">
        <f t="shared" si="17"/>
        <v>3</v>
      </c>
      <c r="V88">
        <v>3</v>
      </c>
      <c r="W88">
        <v>1</v>
      </c>
      <c r="X88" t="b">
        <v>1</v>
      </c>
      <c r="Y88" t="b">
        <v>0</v>
      </c>
      <c r="Z88" t="b">
        <v>0</v>
      </c>
      <c r="AA88" t="b">
        <v>0</v>
      </c>
      <c r="AB88">
        <f t="shared" si="12"/>
        <v>1</v>
      </c>
      <c r="AC88">
        <f>VLOOKUP(AB88,'Percentage Transformation scale'!$H$2:$I$6,2,TRUE)</f>
        <v>4</v>
      </c>
      <c r="AD88" s="1">
        <v>3</v>
      </c>
      <c r="AE88" s="1">
        <f t="shared" si="13"/>
        <v>7</v>
      </c>
      <c r="AF88">
        <v>3</v>
      </c>
      <c r="AG88">
        <v>0</v>
      </c>
      <c r="AH88" t="s">
        <v>178</v>
      </c>
      <c r="AI88">
        <f t="shared" si="14"/>
        <v>0</v>
      </c>
      <c r="AJ88">
        <v>0</v>
      </c>
      <c r="AK88">
        <v>1</v>
      </c>
      <c r="AL88">
        <f t="shared" si="15"/>
        <v>1</v>
      </c>
      <c r="AM88">
        <f>VLOOKUP(AL88,'Percentage Transformation scale'!$N$2:$O$5,2,TRUE)</f>
        <v>3</v>
      </c>
      <c r="AN88">
        <v>0</v>
      </c>
      <c r="AO88">
        <v>3</v>
      </c>
      <c r="AP88">
        <f t="shared" si="16"/>
        <v>6</v>
      </c>
    </row>
    <row r="89" spans="1:42" x14ac:dyDescent="0.25">
      <c r="A89">
        <v>87</v>
      </c>
      <c r="B89" t="b">
        <v>0</v>
      </c>
      <c r="C89" t="b">
        <v>0</v>
      </c>
      <c r="D89" t="b">
        <v>0</v>
      </c>
      <c r="E89" t="b">
        <v>1</v>
      </c>
      <c r="F89" t="b">
        <v>1</v>
      </c>
      <c r="G89" t="b">
        <v>1</v>
      </c>
      <c r="H89" t="b">
        <v>0</v>
      </c>
      <c r="I89" s="1">
        <f t="shared" si="9"/>
        <v>3</v>
      </c>
      <c r="J89" s="1">
        <f>VLOOKUP(I89,'Percentage Transformation scale'!$E$2:$F$9,2,TRUE)</f>
        <v>5</v>
      </c>
      <c r="K89">
        <v>4</v>
      </c>
      <c r="L89">
        <v>1</v>
      </c>
      <c r="M89">
        <v>4</v>
      </c>
      <c r="N89" t="b">
        <v>0</v>
      </c>
      <c r="O89" t="b">
        <v>1</v>
      </c>
      <c r="P89" t="b">
        <v>0</v>
      </c>
      <c r="Q89" t="b">
        <v>0</v>
      </c>
      <c r="R89" t="b">
        <v>0</v>
      </c>
      <c r="S89" t="b">
        <v>0</v>
      </c>
      <c r="T89">
        <f t="shared" si="10"/>
        <v>1</v>
      </c>
      <c r="U89" s="36">
        <f t="shared" si="17"/>
        <v>2</v>
      </c>
      <c r="V89">
        <v>3</v>
      </c>
      <c r="W89">
        <v>4</v>
      </c>
      <c r="X89" t="b">
        <v>1</v>
      </c>
      <c r="Y89" t="b">
        <v>0</v>
      </c>
      <c r="Z89" t="b">
        <v>0</v>
      </c>
      <c r="AA89" t="b">
        <v>0</v>
      </c>
      <c r="AB89">
        <f t="shared" si="12"/>
        <v>1</v>
      </c>
      <c r="AC89">
        <f>VLOOKUP(AB89,'Percentage Transformation scale'!$H$2:$I$6,2,TRUE)</f>
        <v>4</v>
      </c>
      <c r="AD89" s="1">
        <v>3</v>
      </c>
      <c r="AE89" s="1">
        <f t="shared" si="13"/>
        <v>7</v>
      </c>
      <c r="AF89">
        <v>3</v>
      </c>
      <c r="AG89">
        <v>0</v>
      </c>
      <c r="AH89" t="s">
        <v>178</v>
      </c>
      <c r="AI89">
        <f t="shared" si="14"/>
        <v>0</v>
      </c>
      <c r="AJ89">
        <v>0</v>
      </c>
      <c r="AK89">
        <v>1</v>
      </c>
      <c r="AL89">
        <f t="shared" si="15"/>
        <v>1</v>
      </c>
      <c r="AM89">
        <f>VLOOKUP(AL89,'Percentage Transformation scale'!$N$2:$O$5,2,TRUE)</f>
        <v>3</v>
      </c>
      <c r="AN89">
        <v>0</v>
      </c>
      <c r="AO89">
        <v>3</v>
      </c>
      <c r="AP89">
        <f t="shared" si="16"/>
        <v>6</v>
      </c>
    </row>
    <row r="90" spans="1:42" x14ac:dyDescent="0.25">
      <c r="A90">
        <v>88</v>
      </c>
      <c r="B90" t="b">
        <v>0</v>
      </c>
      <c r="C90" t="b">
        <v>0</v>
      </c>
      <c r="D90" t="b">
        <v>0</v>
      </c>
      <c r="E90" t="b">
        <v>1</v>
      </c>
      <c r="F90" t="b">
        <v>1</v>
      </c>
      <c r="G90" t="b">
        <v>1</v>
      </c>
      <c r="H90" t="b">
        <v>1</v>
      </c>
      <c r="I90" s="1">
        <f t="shared" si="9"/>
        <v>4</v>
      </c>
      <c r="J90" s="1">
        <f>VLOOKUP(I90,'Percentage Transformation scale'!$E$2:$F$9,2,TRUE)</f>
        <v>4</v>
      </c>
      <c r="K90">
        <v>4</v>
      </c>
      <c r="L90">
        <v>1</v>
      </c>
      <c r="M90">
        <v>1</v>
      </c>
      <c r="N90" t="b">
        <v>1</v>
      </c>
      <c r="O90" t="b">
        <v>1</v>
      </c>
      <c r="P90" t="b">
        <v>0</v>
      </c>
      <c r="Q90" t="b">
        <v>0</v>
      </c>
      <c r="R90" t="b">
        <v>1</v>
      </c>
      <c r="S90" t="b">
        <v>0</v>
      </c>
      <c r="T90">
        <f t="shared" si="10"/>
        <v>3</v>
      </c>
      <c r="U90" s="36">
        <f t="shared" si="17"/>
        <v>4</v>
      </c>
      <c r="V90">
        <v>3</v>
      </c>
      <c r="W90">
        <v>4</v>
      </c>
      <c r="X90" t="b">
        <v>0</v>
      </c>
      <c r="Y90" t="b">
        <v>0</v>
      </c>
      <c r="Z90" t="b">
        <v>0</v>
      </c>
      <c r="AA90" t="b">
        <v>0</v>
      </c>
      <c r="AB90">
        <f t="shared" si="12"/>
        <v>0</v>
      </c>
      <c r="AC90">
        <f>VLOOKUP(AB90,'Percentage Transformation scale'!$H$2:$I$6,2,TRUE)</f>
        <v>5</v>
      </c>
      <c r="AD90" s="1">
        <v>3</v>
      </c>
      <c r="AE90" s="1">
        <f t="shared" si="13"/>
        <v>8</v>
      </c>
      <c r="AF90">
        <v>3</v>
      </c>
      <c r="AG90">
        <v>0</v>
      </c>
      <c r="AH90" t="s">
        <v>178</v>
      </c>
      <c r="AI90">
        <f t="shared" si="14"/>
        <v>0</v>
      </c>
      <c r="AJ90">
        <v>0</v>
      </c>
      <c r="AK90">
        <v>0</v>
      </c>
      <c r="AL90">
        <f t="shared" si="15"/>
        <v>0</v>
      </c>
      <c r="AM90">
        <f>VLOOKUP(AL90,'Percentage Transformation scale'!$N$2:$O$5,2,TRUE)</f>
        <v>4</v>
      </c>
      <c r="AN90">
        <v>4</v>
      </c>
      <c r="AO90">
        <v>3</v>
      </c>
      <c r="AP90">
        <f t="shared" si="16"/>
        <v>11</v>
      </c>
    </row>
    <row r="91" spans="1:42" x14ac:dyDescent="0.25">
      <c r="A91">
        <v>89</v>
      </c>
      <c r="B91" t="b">
        <v>0</v>
      </c>
      <c r="C91" t="b">
        <v>0</v>
      </c>
      <c r="D91" t="b">
        <v>0</v>
      </c>
      <c r="E91" t="b">
        <v>1</v>
      </c>
      <c r="F91" t="b">
        <v>1</v>
      </c>
      <c r="G91" t="b">
        <v>1</v>
      </c>
      <c r="H91" t="b">
        <v>1</v>
      </c>
      <c r="I91" s="1">
        <f t="shared" si="9"/>
        <v>4</v>
      </c>
      <c r="J91" s="1">
        <f>VLOOKUP(I91,'Percentage Transformation scale'!$E$2:$F$9,2,TRUE)</f>
        <v>4</v>
      </c>
      <c r="K91">
        <v>4</v>
      </c>
      <c r="L91">
        <v>1</v>
      </c>
      <c r="M91">
        <v>4</v>
      </c>
      <c r="N91" t="b">
        <v>1</v>
      </c>
      <c r="O91" t="b">
        <v>1</v>
      </c>
      <c r="P91" t="b">
        <v>0</v>
      </c>
      <c r="Q91" t="b">
        <v>1</v>
      </c>
      <c r="R91" t="b">
        <v>0</v>
      </c>
      <c r="S91" t="b">
        <v>0</v>
      </c>
      <c r="T91">
        <f t="shared" si="10"/>
        <v>3</v>
      </c>
      <c r="U91" s="36">
        <f t="shared" si="17"/>
        <v>4</v>
      </c>
      <c r="V91">
        <v>3</v>
      </c>
      <c r="W91">
        <v>4</v>
      </c>
      <c r="X91" t="b">
        <v>1</v>
      </c>
      <c r="Y91" t="b">
        <v>1</v>
      </c>
      <c r="Z91" t="b">
        <v>0</v>
      </c>
      <c r="AA91" t="b">
        <v>0</v>
      </c>
      <c r="AB91">
        <f t="shared" si="12"/>
        <v>2</v>
      </c>
      <c r="AC91">
        <f>VLOOKUP(AB91,'Percentage Transformation scale'!$H$2:$I$6,2,TRUE)</f>
        <v>3</v>
      </c>
      <c r="AD91" s="1">
        <v>2</v>
      </c>
      <c r="AE91" s="1">
        <f t="shared" si="13"/>
        <v>5</v>
      </c>
      <c r="AF91">
        <v>3</v>
      </c>
      <c r="AG91">
        <v>0</v>
      </c>
      <c r="AH91" t="s">
        <v>178</v>
      </c>
      <c r="AI91">
        <f t="shared" si="14"/>
        <v>0</v>
      </c>
      <c r="AJ91">
        <v>0</v>
      </c>
      <c r="AK91">
        <v>1</v>
      </c>
      <c r="AL91">
        <f t="shared" si="15"/>
        <v>1</v>
      </c>
      <c r="AM91">
        <f>VLOOKUP(AL91,'Percentage Transformation scale'!$N$2:$O$5,2,TRUE)</f>
        <v>3</v>
      </c>
      <c r="AN91">
        <v>0</v>
      </c>
      <c r="AO91">
        <v>3</v>
      </c>
      <c r="AP91">
        <f t="shared" si="16"/>
        <v>6</v>
      </c>
    </row>
    <row r="92" spans="1:42" x14ac:dyDescent="0.25">
      <c r="A92">
        <v>90</v>
      </c>
      <c r="B92" t="b">
        <v>0</v>
      </c>
      <c r="C92" t="b">
        <v>0</v>
      </c>
      <c r="D92" t="b">
        <v>0</v>
      </c>
      <c r="E92" t="b">
        <v>1</v>
      </c>
      <c r="F92" t="b">
        <v>1</v>
      </c>
      <c r="G92" t="b">
        <v>1</v>
      </c>
      <c r="H92" t="b">
        <v>1</v>
      </c>
      <c r="I92" s="1">
        <f t="shared" si="9"/>
        <v>4</v>
      </c>
      <c r="J92" s="1">
        <f>VLOOKUP(I92,'Percentage Transformation scale'!$E$2:$F$9,2,TRUE)</f>
        <v>4</v>
      </c>
      <c r="K92">
        <v>2</v>
      </c>
      <c r="L92">
        <v>0</v>
      </c>
      <c r="M92" t="s">
        <v>178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>
        <f t="shared" si="10"/>
        <v>0</v>
      </c>
      <c r="U92" s="36">
        <f t="shared" si="17"/>
        <v>1</v>
      </c>
      <c r="V92">
        <v>2</v>
      </c>
      <c r="W92">
        <v>1</v>
      </c>
      <c r="X92" t="b">
        <v>0</v>
      </c>
      <c r="Y92" t="b">
        <v>0</v>
      </c>
      <c r="Z92" t="b">
        <v>0</v>
      </c>
      <c r="AA92" t="b">
        <v>1</v>
      </c>
      <c r="AB92">
        <f t="shared" si="12"/>
        <v>1</v>
      </c>
      <c r="AC92">
        <f>VLOOKUP(AB92,'Percentage Transformation scale'!$H$2:$I$6,2,TRUE)</f>
        <v>4</v>
      </c>
      <c r="AD92" s="1">
        <v>2</v>
      </c>
      <c r="AE92" s="1">
        <f t="shared" si="13"/>
        <v>6</v>
      </c>
      <c r="AF92">
        <v>3</v>
      </c>
      <c r="AG92">
        <v>1</v>
      </c>
      <c r="AH92" t="s">
        <v>178</v>
      </c>
      <c r="AI92">
        <f t="shared" si="14"/>
        <v>1</v>
      </c>
      <c r="AJ92">
        <v>0</v>
      </c>
      <c r="AK92">
        <v>1</v>
      </c>
      <c r="AL92">
        <f t="shared" si="15"/>
        <v>2</v>
      </c>
      <c r="AM92">
        <f>VLOOKUP(AL92,'Percentage Transformation scale'!$N$2:$O$5,2,TRUE)</f>
        <v>2</v>
      </c>
      <c r="AN92">
        <v>0</v>
      </c>
      <c r="AO92">
        <v>1</v>
      </c>
      <c r="AP92">
        <f t="shared" si="16"/>
        <v>3</v>
      </c>
    </row>
    <row r="93" spans="1:42" x14ac:dyDescent="0.25">
      <c r="A93">
        <v>91</v>
      </c>
      <c r="B93" t="b">
        <v>0</v>
      </c>
      <c r="C93" t="b">
        <v>0</v>
      </c>
      <c r="D93" t="b">
        <v>0</v>
      </c>
      <c r="E93" t="b">
        <v>0</v>
      </c>
      <c r="F93" t="b">
        <v>1</v>
      </c>
      <c r="G93" t="b">
        <v>1</v>
      </c>
      <c r="H93" t="b">
        <v>0</v>
      </c>
      <c r="I93" s="1">
        <f t="shared" si="9"/>
        <v>2</v>
      </c>
      <c r="J93" s="1">
        <f>VLOOKUP(I93,'Percentage Transformation scale'!$E$2:$F$9,2,TRUE)</f>
        <v>6</v>
      </c>
      <c r="K93">
        <v>5</v>
      </c>
      <c r="L93">
        <v>1</v>
      </c>
      <c r="M93">
        <v>9</v>
      </c>
      <c r="N93" t="b">
        <v>1</v>
      </c>
      <c r="O93" t="b">
        <v>1</v>
      </c>
      <c r="P93" t="b">
        <v>0</v>
      </c>
      <c r="Q93" t="b">
        <v>0</v>
      </c>
      <c r="R93" t="b">
        <v>0</v>
      </c>
      <c r="S93" t="b">
        <v>1</v>
      </c>
      <c r="T93">
        <f t="shared" si="10"/>
        <v>3</v>
      </c>
      <c r="U93" s="36">
        <f t="shared" si="17"/>
        <v>4</v>
      </c>
      <c r="V93">
        <v>2</v>
      </c>
      <c r="W93">
        <v>4</v>
      </c>
      <c r="X93" t="b">
        <v>0</v>
      </c>
      <c r="Y93" t="b">
        <v>0</v>
      </c>
      <c r="Z93" t="b">
        <v>0</v>
      </c>
      <c r="AA93" t="b">
        <v>0</v>
      </c>
      <c r="AB93">
        <f t="shared" si="12"/>
        <v>0</v>
      </c>
      <c r="AC93">
        <f>VLOOKUP(AB93,'Percentage Transformation scale'!$H$2:$I$6,2,TRUE)</f>
        <v>5</v>
      </c>
      <c r="AD93" s="1">
        <v>2</v>
      </c>
      <c r="AE93" s="1">
        <f t="shared" si="13"/>
        <v>7</v>
      </c>
      <c r="AF93">
        <v>3</v>
      </c>
      <c r="AG93">
        <v>1</v>
      </c>
      <c r="AH93" t="s">
        <v>178</v>
      </c>
      <c r="AI93">
        <f t="shared" si="14"/>
        <v>1</v>
      </c>
      <c r="AJ93">
        <v>0</v>
      </c>
      <c r="AK93">
        <v>1</v>
      </c>
      <c r="AL93">
        <f t="shared" si="15"/>
        <v>2</v>
      </c>
      <c r="AM93">
        <f>VLOOKUP(AL93,'Percentage Transformation scale'!$N$2:$O$5,2,TRUE)</f>
        <v>2</v>
      </c>
      <c r="AN93">
        <v>0</v>
      </c>
      <c r="AO93">
        <v>1</v>
      </c>
      <c r="AP93">
        <f t="shared" si="16"/>
        <v>3</v>
      </c>
    </row>
    <row r="94" spans="1:42" x14ac:dyDescent="0.25">
      <c r="A94">
        <v>92</v>
      </c>
      <c r="B94" t="b">
        <v>0</v>
      </c>
      <c r="C94" t="b">
        <v>0</v>
      </c>
      <c r="D94" t="b">
        <v>0</v>
      </c>
      <c r="E94" t="b">
        <v>0</v>
      </c>
      <c r="F94" t="b">
        <v>1</v>
      </c>
      <c r="G94" t="b">
        <v>0</v>
      </c>
      <c r="H94" t="b">
        <v>0</v>
      </c>
      <c r="I94" s="1">
        <f t="shared" si="9"/>
        <v>1</v>
      </c>
      <c r="J94" s="1">
        <f>VLOOKUP(I94,'Percentage Transformation scale'!$E$2:$F$9,2,TRUE)</f>
        <v>7</v>
      </c>
      <c r="K94">
        <v>5</v>
      </c>
      <c r="L94">
        <v>1</v>
      </c>
      <c r="N94" t="b">
        <v>0</v>
      </c>
      <c r="O94" t="b">
        <v>0</v>
      </c>
      <c r="P94" t="b">
        <v>1</v>
      </c>
      <c r="Q94" t="b">
        <v>0</v>
      </c>
      <c r="R94" t="b">
        <v>0</v>
      </c>
      <c r="S94" t="b">
        <v>0</v>
      </c>
      <c r="T94">
        <f t="shared" si="10"/>
        <v>1</v>
      </c>
      <c r="U94" s="36">
        <f t="shared" si="17"/>
        <v>2</v>
      </c>
      <c r="V94">
        <v>2</v>
      </c>
      <c r="W94">
        <v>2</v>
      </c>
      <c r="X94" t="b">
        <v>1</v>
      </c>
      <c r="Y94" t="b">
        <v>0</v>
      </c>
      <c r="Z94" t="b">
        <v>0</v>
      </c>
      <c r="AA94" t="b">
        <v>0</v>
      </c>
      <c r="AB94">
        <f t="shared" si="12"/>
        <v>1</v>
      </c>
      <c r="AC94">
        <f>VLOOKUP(AB94,'Percentage Transformation scale'!$H$2:$I$6,2,TRUE)</f>
        <v>4</v>
      </c>
      <c r="AD94" s="1">
        <v>3</v>
      </c>
      <c r="AE94" s="1">
        <f t="shared" si="13"/>
        <v>7</v>
      </c>
      <c r="AF94">
        <v>3</v>
      </c>
      <c r="AG94">
        <v>1</v>
      </c>
      <c r="AH94" t="s">
        <v>178</v>
      </c>
      <c r="AI94">
        <f t="shared" si="14"/>
        <v>1</v>
      </c>
      <c r="AJ94">
        <v>1</v>
      </c>
      <c r="AK94">
        <v>1</v>
      </c>
      <c r="AL94">
        <f t="shared" si="15"/>
        <v>3</v>
      </c>
      <c r="AM94">
        <f>VLOOKUP(AL94,'Percentage Transformation scale'!$N$2:$O$5,2,TRUE)</f>
        <v>1</v>
      </c>
      <c r="AN94">
        <v>0</v>
      </c>
      <c r="AO94">
        <v>3</v>
      </c>
      <c r="AP94">
        <f t="shared" si="16"/>
        <v>4</v>
      </c>
    </row>
    <row r="95" spans="1:42" x14ac:dyDescent="0.25">
      <c r="A95">
        <v>93</v>
      </c>
      <c r="B95" t="b">
        <v>0</v>
      </c>
      <c r="C95" t="b">
        <v>0</v>
      </c>
      <c r="D95" t="b">
        <v>0</v>
      </c>
      <c r="E95" t="b">
        <v>1</v>
      </c>
      <c r="F95" t="b">
        <v>1</v>
      </c>
      <c r="G95" t="b">
        <v>1</v>
      </c>
      <c r="H95" t="b">
        <v>1</v>
      </c>
      <c r="I95" s="1">
        <f t="shared" si="9"/>
        <v>4</v>
      </c>
      <c r="J95" s="1">
        <f>VLOOKUP(I95,'Percentage Transformation scale'!$E$2:$F$9,2,TRUE)</f>
        <v>4</v>
      </c>
      <c r="K95">
        <v>5</v>
      </c>
      <c r="L95">
        <v>0</v>
      </c>
      <c r="M95" t="s">
        <v>178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>
        <f t="shared" si="10"/>
        <v>0</v>
      </c>
      <c r="U95" s="36">
        <f t="shared" si="17"/>
        <v>1</v>
      </c>
      <c r="V95">
        <v>1</v>
      </c>
      <c r="W95">
        <v>1</v>
      </c>
      <c r="X95" t="b">
        <v>0</v>
      </c>
      <c r="Y95" t="b">
        <v>0</v>
      </c>
      <c r="Z95" t="b">
        <v>0</v>
      </c>
      <c r="AA95" t="b">
        <v>0</v>
      </c>
      <c r="AB95">
        <f t="shared" si="12"/>
        <v>0</v>
      </c>
      <c r="AC95">
        <f>VLOOKUP(AB95,'Percentage Transformation scale'!$H$2:$I$6,2,TRUE)</f>
        <v>5</v>
      </c>
      <c r="AD95" s="1">
        <v>2</v>
      </c>
      <c r="AE95" s="1">
        <f t="shared" si="13"/>
        <v>7</v>
      </c>
      <c r="AF95">
        <v>1</v>
      </c>
      <c r="AG95">
        <v>1</v>
      </c>
      <c r="AH95" t="s">
        <v>178</v>
      </c>
      <c r="AI95">
        <f t="shared" si="14"/>
        <v>1</v>
      </c>
      <c r="AJ95">
        <v>0</v>
      </c>
      <c r="AK95">
        <v>1</v>
      </c>
      <c r="AL95">
        <f t="shared" si="15"/>
        <v>2</v>
      </c>
      <c r="AM95">
        <f>VLOOKUP(AL95,'Percentage Transformation scale'!$N$2:$O$5,2,TRUE)</f>
        <v>2</v>
      </c>
      <c r="AN95">
        <v>0</v>
      </c>
      <c r="AO95">
        <v>1</v>
      </c>
      <c r="AP95">
        <f t="shared" si="16"/>
        <v>3</v>
      </c>
    </row>
    <row r="96" spans="1:42" x14ac:dyDescent="0.25">
      <c r="A96">
        <v>94</v>
      </c>
      <c r="B96" t="b">
        <v>0</v>
      </c>
      <c r="C96" t="b">
        <v>0</v>
      </c>
      <c r="D96" t="b">
        <v>0</v>
      </c>
      <c r="E96" t="b">
        <v>1</v>
      </c>
      <c r="F96" t="b">
        <v>1</v>
      </c>
      <c r="G96" t="b">
        <v>1</v>
      </c>
      <c r="H96" t="b">
        <v>1</v>
      </c>
      <c r="I96" s="1">
        <f t="shared" si="9"/>
        <v>4</v>
      </c>
      <c r="J96" s="1">
        <f>VLOOKUP(I96,'Percentage Transformation scale'!$E$2:$F$9,2,TRUE)</f>
        <v>4</v>
      </c>
      <c r="K96">
        <v>3</v>
      </c>
      <c r="L96">
        <v>0</v>
      </c>
      <c r="M96" t="s">
        <v>178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>
        <f t="shared" si="10"/>
        <v>0</v>
      </c>
      <c r="U96" s="36">
        <f t="shared" si="17"/>
        <v>1</v>
      </c>
      <c r="V96">
        <v>1</v>
      </c>
      <c r="W96">
        <v>4</v>
      </c>
      <c r="X96" t="b">
        <v>1</v>
      </c>
      <c r="Y96" t="b">
        <v>0</v>
      </c>
      <c r="Z96" t="b">
        <v>1</v>
      </c>
      <c r="AA96" t="b">
        <v>0</v>
      </c>
      <c r="AB96">
        <f t="shared" si="12"/>
        <v>2</v>
      </c>
      <c r="AC96">
        <f>VLOOKUP(AB96,'Percentage Transformation scale'!$H$2:$I$6,2,TRUE)</f>
        <v>3</v>
      </c>
      <c r="AD96" s="1">
        <v>3</v>
      </c>
      <c r="AE96" s="1">
        <f t="shared" si="13"/>
        <v>6</v>
      </c>
      <c r="AF96">
        <v>3</v>
      </c>
      <c r="AG96">
        <v>1</v>
      </c>
      <c r="AH96" t="s">
        <v>178</v>
      </c>
      <c r="AI96">
        <f t="shared" si="14"/>
        <v>1</v>
      </c>
      <c r="AJ96">
        <v>1</v>
      </c>
      <c r="AK96">
        <v>1</v>
      </c>
      <c r="AL96">
        <f t="shared" si="15"/>
        <v>3</v>
      </c>
      <c r="AM96">
        <f>VLOOKUP(AL96,'Percentage Transformation scale'!$N$2:$O$5,2,TRUE)</f>
        <v>1</v>
      </c>
      <c r="AN96">
        <v>0</v>
      </c>
      <c r="AO96">
        <v>3</v>
      </c>
      <c r="AP96">
        <f t="shared" si="16"/>
        <v>4</v>
      </c>
    </row>
    <row r="97" spans="1:42" x14ac:dyDescent="0.25">
      <c r="A97">
        <v>95</v>
      </c>
      <c r="B97" t="b">
        <v>0</v>
      </c>
      <c r="C97" t="b">
        <v>0</v>
      </c>
      <c r="D97" t="b">
        <v>1</v>
      </c>
      <c r="E97" t="b">
        <v>1</v>
      </c>
      <c r="F97" t="b">
        <v>1</v>
      </c>
      <c r="G97" t="b">
        <v>1</v>
      </c>
      <c r="H97" t="b">
        <v>0</v>
      </c>
      <c r="I97" s="1">
        <f t="shared" si="9"/>
        <v>4</v>
      </c>
      <c r="J97" s="1">
        <f>VLOOKUP(I97,'Percentage Transformation scale'!$E$2:$F$9,2,TRUE)</f>
        <v>4</v>
      </c>
      <c r="K97">
        <v>5</v>
      </c>
      <c r="L97">
        <v>1</v>
      </c>
      <c r="M97">
        <v>1</v>
      </c>
      <c r="N97" t="b">
        <v>0</v>
      </c>
      <c r="O97" t="b">
        <v>1</v>
      </c>
      <c r="P97" t="b">
        <v>0</v>
      </c>
      <c r="Q97" t="b">
        <v>1</v>
      </c>
      <c r="R97" t="b">
        <v>1</v>
      </c>
      <c r="S97" t="b">
        <v>0</v>
      </c>
      <c r="T97">
        <f t="shared" si="10"/>
        <v>3</v>
      </c>
      <c r="U97" s="36">
        <f t="shared" si="17"/>
        <v>4</v>
      </c>
      <c r="V97">
        <v>1</v>
      </c>
      <c r="W97">
        <v>1</v>
      </c>
      <c r="X97" t="b">
        <v>1</v>
      </c>
      <c r="Y97" t="b">
        <v>1</v>
      </c>
      <c r="Z97" t="b">
        <v>1</v>
      </c>
      <c r="AA97" t="b">
        <v>1</v>
      </c>
      <c r="AB97">
        <f t="shared" si="12"/>
        <v>4</v>
      </c>
      <c r="AC97">
        <f>VLOOKUP(AB97,'Percentage Transformation scale'!$H$2:$I$6,2,TRUE)</f>
        <v>1</v>
      </c>
      <c r="AD97" s="1">
        <v>2</v>
      </c>
      <c r="AE97" s="1">
        <f t="shared" si="13"/>
        <v>3</v>
      </c>
      <c r="AF97">
        <v>1</v>
      </c>
      <c r="AG97">
        <v>1</v>
      </c>
      <c r="AH97" t="s">
        <v>178</v>
      </c>
      <c r="AI97">
        <f t="shared" si="14"/>
        <v>1</v>
      </c>
      <c r="AJ97">
        <v>0</v>
      </c>
      <c r="AK97">
        <v>1</v>
      </c>
      <c r="AL97">
        <f t="shared" si="15"/>
        <v>2</v>
      </c>
      <c r="AM97">
        <f>VLOOKUP(AL97,'Percentage Transformation scale'!$N$2:$O$5,2,TRUE)</f>
        <v>2</v>
      </c>
      <c r="AN97">
        <v>0</v>
      </c>
      <c r="AO97">
        <v>2</v>
      </c>
      <c r="AP97">
        <f t="shared" si="16"/>
        <v>4</v>
      </c>
    </row>
    <row r="98" spans="1:42" x14ac:dyDescent="0.25">
      <c r="A98">
        <v>96</v>
      </c>
      <c r="B98" t="b">
        <v>1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s="1">
        <f t="shared" si="9"/>
        <v>1</v>
      </c>
      <c r="J98" s="1">
        <f>VLOOKUP(I98,'Percentage Transformation scale'!$E$2:$F$9,2,TRUE)</f>
        <v>7</v>
      </c>
      <c r="K98">
        <v>4</v>
      </c>
      <c r="L98">
        <v>0</v>
      </c>
      <c r="M98" t="s">
        <v>178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>
        <f t="shared" si="10"/>
        <v>0</v>
      </c>
      <c r="U98" s="36">
        <f t="shared" si="17"/>
        <v>1</v>
      </c>
      <c r="V98">
        <v>1</v>
      </c>
      <c r="W98">
        <v>4</v>
      </c>
      <c r="X98" t="b">
        <v>0</v>
      </c>
      <c r="Y98" t="b">
        <v>0</v>
      </c>
      <c r="Z98" t="b">
        <v>0</v>
      </c>
      <c r="AA98" t="b">
        <v>0</v>
      </c>
      <c r="AB98">
        <f t="shared" si="12"/>
        <v>0</v>
      </c>
      <c r="AC98">
        <f>VLOOKUP(AB98,'Percentage Transformation scale'!$H$2:$I$6,2,TRUE)</f>
        <v>5</v>
      </c>
      <c r="AD98" s="1">
        <v>3</v>
      </c>
      <c r="AE98" s="1">
        <f t="shared" si="13"/>
        <v>8</v>
      </c>
      <c r="AF98">
        <v>3</v>
      </c>
      <c r="AG98">
        <v>0</v>
      </c>
      <c r="AH98" t="s">
        <v>178</v>
      </c>
      <c r="AI98">
        <f t="shared" si="14"/>
        <v>0</v>
      </c>
      <c r="AJ98">
        <v>0</v>
      </c>
      <c r="AK98">
        <v>1</v>
      </c>
      <c r="AL98">
        <f t="shared" si="15"/>
        <v>1</v>
      </c>
      <c r="AM98">
        <f>VLOOKUP(AL98,'Percentage Transformation scale'!$N$2:$O$5,2,TRUE)</f>
        <v>3</v>
      </c>
      <c r="AN98">
        <v>0</v>
      </c>
      <c r="AO98">
        <v>3</v>
      </c>
      <c r="AP98">
        <f t="shared" si="16"/>
        <v>6</v>
      </c>
    </row>
    <row r="99" spans="1:42" x14ac:dyDescent="0.25">
      <c r="A99">
        <v>97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 s="1">
        <f t="shared" si="9"/>
        <v>7</v>
      </c>
      <c r="J99" s="1">
        <f>VLOOKUP(I99,'Percentage Transformation scale'!$E$2:$F$9,2,TRUE)</f>
        <v>1</v>
      </c>
      <c r="K99">
        <v>3</v>
      </c>
      <c r="L99">
        <v>0</v>
      </c>
      <c r="M99" t="s">
        <v>178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>
        <f t="shared" si="10"/>
        <v>0</v>
      </c>
      <c r="U99" s="36">
        <f t="shared" si="17"/>
        <v>1</v>
      </c>
      <c r="V99">
        <v>1</v>
      </c>
      <c r="W99">
        <v>1</v>
      </c>
      <c r="X99" t="b">
        <v>1</v>
      </c>
      <c r="Y99" t="b">
        <v>1</v>
      </c>
      <c r="Z99" t="b">
        <v>0</v>
      </c>
      <c r="AA99" t="b">
        <v>0</v>
      </c>
      <c r="AB99">
        <f t="shared" si="12"/>
        <v>2</v>
      </c>
      <c r="AC99">
        <f>VLOOKUP(AB99,'Percentage Transformation scale'!$H$2:$I$6,2,TRUE)</f>
        <v>3</v>
      </c>
      <c r="AD99" s="1">
        <v>1</v>
      </c>
      <c r="AE99" s="1">
        <f t="shared" si="13"/>
        <v>4</v>
      </c>
      <c r="AF99">
        <v>1</v>
      </c>
      <c r="AG99">
        <v>0</v>
      </c>
      <c r="AH99">
        <v>1</v>
      </c>
      <c r="AI99">
        <f t="shared" si="14"/>
        <v>1</v>
      </c>
      <c r="AJ99">
        <v>0</v>
      </c>
      <c r="AK99">
        <v>1</v>
      </c>
      <c r="AL99">
        <f t="shared" si="15"/>
        <v>2</v>
      </c>
      <c r="AM99">
        <f>VLOOKUP(AL99,'Percentage Transformation scale'!$N$2:$O$5,2,TRUE)</f>
        <v>2</v>
      </c>
      <c r="AN99">
        <v>0</v>
      </c>
      <c r="AO99">
        <v>1</v>
      </c>
      <c r="AP99">
        <f t="shared" si="16"/>
        <v>3</v>
      </c>
    </row>
    <row r="100" spans="1:42" x14ac:dyDescent="0.25">
      <c r="A100">
        <v>98</v>
      </c>
      <c r="B100" t="b">
        <v>1</v>
      </c>
      <c r="C100" t="b">
        <v>1</v>
      </c>
      <c r="D100" t="b">
        <v>1</v>
      </c>
      <c r="E100" t="b">
        <v>0</v>
      </c>
      <c r="F100" t="b">
        <v>1</v>
      </c>
      <c r="G100" t="b">
        <v>1</v>
      </c>
      <c r="H100" t="b">
        <v>0</v>
      </c>
      <c r="I100" s="1">
        <f t="shared" si="9"/>
        <v>5</v>
      </c>
      <c r="J100" s="1">
        <f>VLOOKUP(I100,'Percentage Transformation scale'!$E$2:$F$9,2,TRUE)</f>
        <v>3</v>
      </c>
      <c r="K100">
        <v>4</v>
      </c>
      <c r="L100">
        <v>1</v>
      </c>
      <c r="M100">
        <v>1</v>
      </c>
      <c r="N100" t="b">
        <v>0</v>
      </c>
      <c r="O100" t="b">
        <v>1</v>
      </c>
      <c r="P100" t="b">
        <v>0</v>
      </c>
      <c r="Q100" t="b">
        <v>1</v>
      </c>
      <c r="R100" t="b">
        <v>1</v>
      </c>
      <c r="S100" t="b">
        <v>0</v>
      </c>
      <c r="T100">
        <f t="shared" si="10"/>
        <v>3</v>
      </c>
      <c r="U100" s="36">
        <f t="shared" si="17"/>
        <v>4</v>
      </c>
      <c r="V100">
        <v>2</v>
      </c>
      <c r="W100">
        <v>4</v>
      </c>
      <c r="X100" t="b">
        <v>1</v>
      </c>
      <c r="Y100" t="b">
        <v>0</v>
      </c>
      <c r="Z100" t="b">
        <v>0</v>
      </c>
      <c r="AA100" t="b">
        <v>0</v>
      </c>
      <c r="AB100">
        <f t="shared" si="12"/>
        <v>1</v>
      </c>
      <c r="AC100">
        <f>VLOOKUP(AB100,'Percentage Transformation scale'!$H$2:$I$6,2,TRUE)</f>
        <v>4</v>
      </c>
      <c r="AD100" s="1">
        <v>2</v>
      </c>
      <c r="AE100" s="1">
        <f t="shared" ref="AE100:AE122" si="18">AC100+AD100</f>
        <v>6</v>
      </c>
      <c r="AF100">
        <v>3</v>
      </c>
      <c r="AG100">
        <v>0</v>
      </c>
      <c r="AH100">
        <v>1</v>
      </c>
      <c r="AI100">
        <f t="shared" si="14"/>
        <v>1</v>
      </c>
      <c r="AJ100">
        <v>0</v>
      </c>
      <c r="AK100">
        <v>0</v>
      </c>
      <c r="AL100">
        <f t="shared" si="15"/>
        <v>1</v>
      </c>
      <c r="AM100">
        <f>VLOOKUP(AL100,'Percentage Transformation scale'!$N$2:$O$5,2,TRUE)</f>
        <v>3</v>
      </c>
      <c r="AN100">
        <v>4</v>
      </c>
      <c r="AO100">
        <v>3</v>
      </c>
      <c r="AP100">
        <f t="shared" si="16"/>
        <v>10</v>
      </c>
    </row>
    <row r="101" spans="1:42" x14ac:dyDescent="0.25">
      <c r="A101">
        <v>99</v>
      </c>
      <c r="B101" t="b">
        <v>0</v>
      </c>
      <c r="C101" t="b">
        <v>0</v>
      </c>
      <c r="D101" t="b">
        <v>0</v>
      </c>
      <c r="E101" t="b">
        <v>0</v>
      </c>
      <c r="F101" t="b">
        <v>1</v>
      </c>
      <c r="G101" t="b">
        <v>1</v>
      </c>
      <c r="H101" t="b">
        <v>0</v>
      </c>
      <c r="I101" s="1">
        <f t="shared" si="9"/>
        <v>2</v>
      </c>
      <c r="J101" s="1">
        <f>VLOOKUP(I101,'Percentage Transformation scale'!$E$2:$F$9,2,TRUE)</f>
        <v>6</v>
      </c>
      <c r="K101">
        <v>3</v>
      </c>
      <c r="L101">
        <v>0</v>
      </c>
      <c r="M101" t="s">
        <v>178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>
        <f t="shared" si="10"/>
        <v>0</v>
      </c>
      <c r="U101" s="36">
        <f t="shared" si="17"/>
        <v>1</v>
      </c>
      <c r="V101">
        <v>1</v>
      </c>
      <c r="W101">
        <v>1</v>
      </c>
      <c r="X101" t="b">
        <v>1</v>
      </c>
      <c r="Y101" t="b">
        <v>0</v>
      </c>
      <c r="Z101" t="b">
        <v>0</v>
      </c>
      <c r="AA101" t="b">
        <v>0</v>
      </c>
      <c r="AB101">
        <f t="shared" si="12"/>
        <v>1</v>
      </c>
      <c r="AC101">
        <f>VLOOKUP(AB101,'Percentage Transformation scale'!$H$2:$I$6,2,TRUE)</f>
        <v>4</v>
      </c>
      <c r="AD101" s="1">
        <v>1</v>
      </c>
      <c r="AE101" s="1">
        <f t="shared" si="18"/>
        <v>5</v>
      </c>
      <c r="AF101">
        <v>2</v>
      </c>
      <c r="AG101">
        <v>1</v>
      </c>
      <c r="AH101" t="s">
        <v>178</v>
      </c>
      <c r="AI101">
        <f t="shared" si="14"/>
        <v>1</v>
      </c>
      <c r="AJ101">
        <v>0</v>
      </c>
      <c r="AK101">
        <v>1</v>
      </c>
      <c r="AL101">
        <f t="shared" si="15"/>
        <v>2</v>
      </c>
      <c r="AM101">
        <f>VLOOKUP(AL101,'Percentage Transformation scale'!$N$2:$O$5,2,TRUE)</f>
        <v>2</v>
      </c>
      <c r="AN101">
        <v>0</v>
      </c>
      <c r="AO101">
        <v>1</v>
      </c>
      <c r="AP101">
        <f t="shared" si="16"/>
        <v>3</v>
      </c>
    </row>
    <row r="102" spans="1:42" x14ac:dyDescent="0.25">
      <c r="A102">
        <v>100</v>
      </c>
      <c r="B102" t="b">
        <v>0</v>
      </c>
      <c r="C102" t="b">
        <v>0</v>
      </c>
      <c r="D102" t="b">
        <v>1</v>
      </c>
      <c r="E102" t="b">
        <v>0</v>
      </c>
      <c r="F102" t="b">
        <v>1</v>
      </c>
      <c r="G102" t="b">
        <v>0</v>
      </c>
      <c r="H102" t="b">
        <v>0</v>
      </c>
      <c r="I102" s="1">
        <f t="shared" si="9"/>
        <v>2</v>
      </c>
      <c r="J102" s="1">
        <f>VLOOKUP(I102,'Percentage Transformation scale'!$E$2:$F$9,2,TRUE)</f>
        <v>6</v>
      </c>
      <c r="K102">
        <v>4</v>
      </c>
      <c r="L102">
        <v>1</v>
      </c>
      <c r="N102" t="b">
        <v>0</v>
      </c>
      <c r="O102" t="b">
        <v>0</v>
      </c>
      <c r="P102" t="b">
        <v>0</v>
      </c>
      <c r="Q102" t="b">
        <v>1</v>
      </c>
      <c r="R102" t="b">
        <v>1</v>
      </c>
      <c r="S102" t="b">
        <v>1</v>
      </c>
      <c r="T102">
        <f t="shared" si="10"/>
        <v>3</v>
      </c>
      <c r="U102" s="36">
        <f t="shared" si="17"/>
        <v>4</v>
      </c>
      <c r="V102">
        <v>1</v>
      </c>
      <c r="W102">
        <v>4</v>
      </c>
      <c r="X102" t="b">
        <v>0</v>
      </c>
      <c r="Y102" t="b">
        <v>0</v>
      </c>
      <c r="Z102" t="b">
        <v>0</v>
      </c>
      <c r="AA102" t="b">
        <v>0</v>
      </c>
      <c r="AB102">
        <f t="shared" si="12"/>
        <v>0</v>
      </c>
      <c r="AC102">
        <f>VLOOKUP(AB102,'Percentage Transformation scale'!$H$2:$I$6,2,TRUE)</f>
        <v>5</v>
      </c>
      <c r="AD102" s="1">
        <v>1</v>
      </c>
      <c r="AE102" s="1">
        <f t="shared" si="18"/>
        <v>6</v>
      </c>
      <c r="AF102">
        <v>3</v>
      </c>
      <c r="AG102">
        <v>0</v>
      </c>
      <c r="AH102" t="s">
        <v>178</v>
      </c>
      <c r="AI102">
        <f t="shared" si="14"/>
        <v>0</v>
      </c>
      <c r="AJ102">
        <v>0</v>
      </c>
      <c r="AK102">
        <v>1</v>
      </c>
      <c r="AL102">
        <f t="shared" si="15"/>
        <v>1</v>
      </c>
      <c r="AM102">
        <f>VLOOKUP(AL102,'Percentage Transformation scale'!$N$2:$O$5,2,TRUE)</f>
        <v>3</v>
      </c>
      <c r="AN102">
        <v>0</v>
      </c>
      <c r="AO102">
        <v>3</v>
      </c>
      <c r="AP102">
        <f t="shared" si="16"/>
        <v>6</v>
      </c>
    </row>
    <row r="103" spans="1:42" x14ac:dyDescent="0.25">
      <c r="A103">
        <v>101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s="1">
        <f t="shared" si="9"/>
        <v>0</v>
      </c>
      <c r="J103" s="1">
        <f>VLOOKUP(I103,'Percentage Transformation scale'!$E$2:$F$9,2,TRUE)</f>
        <v>8</v>
      </c>
      <c r="K103">
        <v>4</v>
      </c>
      <c r="L103">
        <v>0</v>
      </c>
      <c r="M103" t="s">
        <v>178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>
        <f t="shared" si="10"/>
        <v>0</v>
      </c>
      <c r="U103" s="36">
        <f t="shared" si="17"/>
        <v>1</v>
      </c>
      <c r="V103">
        <v>1</v>
      </c>
      <c r="W103">
        <v>4</v>
      </c>
      <c r="X103" t="b">
        <v>0</v>
      </c>
      <c r="Y103" t="b">
        <v>1</v>
      </c>
      <c r="Z103" t="b">
        <v>0</v>
      </c>
      <c r="AA103" t="b">
        <v>0</v>
      </c>
      <c r="AB103">
        <f t="shared" si="12"/>
        <v>1</v>
      </c>
      <c r="AC103">
        <f>VLOOKUP(AB103,'Percentage Transformation scale'!$H$2:$I$6,2,TRUE)</f>
        <v>4</v>
      </c>
      <c r="AD103" s="1">
        <v>3</v>
      </c>
      <c r="AE103" s="1">
        <f t="shared" si="18"/>
        <v>7</v>
      </c>
      <c r="AF103">
        <v>3</v>
      </c>
      <c r="AG103">
        <v>1</v>
      </c>
      <c r="AH103" t="s">
        <v>178</v>
      </c>
      <c r="AI103">
        <f t="shared" si="14"/>
        <v>1</v>
      </c>
      <c r="AJ103">
        <v>0</v>
      </c>
      <c r="AK103">
        <v>1</v>
      </c>
      <c r="AL103">
        <f t="shared" si="15"/>
        <v>2</v>
      </c>
      <c r="AM103">
        <f>VLOOKUP(AL103,'Percentage Transformation scale'!$N$2:$O$5,2,TRUE)</f>
        <v>2</v>
      </c>
      <c r="AN103">
        <v>0</v>
      </c>
      <c r="AO103">
        <v>3</v>
      </c>
      <c r="AP103">
        <f t="shared" si="16"/>
        <v>5</v>
      </c>
    </row>
    <row r="104" spans="1:42" x14ac:dyDescent="0.25">
      <c r="A104">
        <v>102</v>
      </c>
      <c r="B104" t="b">
        <v>0</v>
      </c>
      <c r="C104" t="b">
        <v>0</v>
      </c>
      <c r="D104" t="b">
        <v>0</v>
      </c>
      <c r="E104" t="b">
        <v>1</v>
      </c>
      <c r="F104" t="b">
        <v>1</v>
      </c>
      <c r="G104" t="b">
        <v>1</v>
      </c>
      <c r="H104" t="b">
        <v>1</v>
      </c>
      <c r="I104" s="1">
        <f t="shared" si="9"/>
        <v>4</v>
      </c>
      <c r="J104" s="1">
        <f>VLOOKUP(I104,'Percentage Transformation scale'!$E$2:$F$9,2,TRUE)</f>
        <v>4</v>
      </c>
      <c r="K104">
        <v>3</v>
      </c>
      <c r="L104">
        <v>1</v>
      </c>
      <c r="M104">
        <v>5</v>
      </c>
      <c r="N104" t="b">
        <v>0</v>
      </c>
      <c r="O104" t="b">
        <v>0</v>
      </c>
      <c r="P104" t="b">
        <v>0</v>
      </c>
      <c r="Q104" t="b">
        <v>1</v>
      </c>
      <c r="R104" t="b">
        <v>0</v>
      </c>
      <c r="S104" t="b">
        <v>0</v>
      </c>
      <c r="T104">
        <f t="shared" si="10"/>
        <v>1</v>
      </c>
      <c r="U104" s="36">
        <f t="shared" si="17"/>
        <v>2</v>
      </c>
      <c r="V104">
        <v>1</v>
      </c>
      <c r="W104">
        <v>2</v>
      </c>
      <c r="X104" t="b">
        <v>0</v>
      </c>
      <c r="Y104" t="b">
        <v>1</v>
      </c>
      <c r="Z104" t="b">
        <v>1</v>
      </c>
      <c r="AA104" t="b">
        <v>0</v>
      </c>
      <c r="AB104">
        <f t="shared" si="12"/>
        <v>2</v>
      </c>
      <c r="AC104">
        <f>VLOOKUP(AB104,'Percentage Transformation scale'!$H$2:$I$6,2,TRUE)</f>
        <v>3</v>
      </c>
      <c r="AD104" s="1">
        <v>1</v>
      </c>
      <c r="AE104" s="1">
        <f t="shared" si="18"/>
        <v>4</v>
      </c>
      <c r="AF104">
        <v>2</v>
      </c>
      <c r="AG104">
        <v>1</v>
      </c>
      <c r="AH104" t="s">
        <v>178</v>
      </c>
      <c r="AI104">
        <f t="shared" si="14"/>
        <v>1</v>
      </c>
      <c r="AJ104">
        <v>1</v>
      </c>
      <c r="AK104">
        <v>1</v>
      </c>
      <c r="AL104">
        <f t="shared" si="15"/>
        <v>3</v>
      </c>
      <c r="AM104">
        <f>VLOOKUP(AL104,'Percentage Transformation scale'!$N$2:$O$5,2,TRUE)</f>
        <v>1</v>
      </c>
      <c r="AN104">
        <v>0</v>
      </c>
      <c r="AO104">
        <v>1</v>
      </c>
      <c r="AP104">
        <f t="shared" si="16"/>
        <v>2</v>
      </c>
    </row>
    <row r="105" spans="1:42" x14ac:dyDescent="0.25">
      <c r="A105">
        <v>103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s="1">
        <f t="shared" si="9"/>
        <v>0</v>
      </c>
      <c r="J105" s="1">
        <f>VLOOKUP(I105,'Percentage Transformation scale'!$E$2:$F$9,2,TRUE)</f>
        <v>8</v>
      </c>
      <c r="K105">
        <v>1</v>
      </c>
      <c r="L105">
        <v>0</v>
      </c>
      <c r="M105" t="s">
        <v>178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>
        <f t="shared" si="10"/>
        <v>0</v>
      </c>
      <c r="U105" s="36">
        <f t="shared" si="17"/>
        <v>1</v>
      </c>
      <c r="V105">
        <v>1</v>
      </c>
      <c r="W105">
        <v>1</v>
      </c>
      <c r="X105" t="b">
        <v>0</v>
      </c>
      <c r="Y105" t="b">
        <v>0</v>
      </c>
      <c r="Z105" t="b">
        <v>0</v>
      </c>
      <c r="AA105" t="b">
        <v>0</v>
      </c>
      <c r="AB105">
        <f t="shared" si="12"/>
        <v>0</v>
      </c>
      <c r="AC105">
        <f>VLOOKUP(AB105,'Percentage Transformation scale'!$H$2:$I$6,2,TRUE)</f>
        <v>5</v>
      </c>
      <c r="AD105" s="1">
        <v>1</v>
      </c>
      <c r="AE105" s="1">
        <f t="shared" si="18"/>
        <v>6</v>
      </c>
      <c r="AF105">
        <v>3</v>
      </c>
      <c r="AG105">
        <v>0</v>
      </c>
      <c r="AH105" t="s">
        <v>178</v>
      </c>
      <c r="AI105">
        <f t="shared" si="14"/>
        <v>0</v>
      </c>
      <c r="AJ105">
        <v>1</v>
      </c>
      <c r="AK105">
        <v>1</v>
      </c>
      <c r="AL105">
        <f t="shared" si="15"/>
        <v>2</v>
      </c>
      <c r="AM105">
        <f>VLOOKUP(AL105,'Percentage Transformation scale'!$N$2:$O$5,2,TRUE)</f>
        <v>2</v>
      </c>
      <c r="AN105">
        <v>0</v>
      </c>
      <c r="AO105">
        <v>1</v>
      </c>
      <c r="AP105">
        <f t="shared" si="16"/>
        <v>3</v>
      </c>
    </row>
    <row r="106" spans="1:42" x14ac:dyDescent="0.25">
      <c r="A106">
        <v>104</v>
      </c>
      <c r="B106" t="b">
        <v>0</v>
      </c>
      <c r="C106" t="b">
        <v>0</v>
      </c>
      <c r="D106" t="b">
        <v>1</v>
      </c>
      <c r="E106" t="b">
        <v>1</v>
      </c>
      <c r="F106" t="b">
        <v>1</v>
      </c>
      <c r="G106" t="b">
        <v>0</v>
      </c>
      <c r="H106" t="b">
        <v>1</v>
      </c>
      <c r="I106" s="1">
        <f t="shared" si="9"/>
        <v>4</v>
      </c>
      <c r="J106" s="1">
        <f>VLOOKUP(I106,'Percentage Transformation scale'!$E$2:$F$9,2,TRUE)</f>
        <v>4</v>
      </c>
      <c r="K106">
        <v>1</v>
      </c>
      <c r="L106">
        <v>0</v>
      </c>
      <c r="M106" t="s">
        <v>178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>
        <f t="shared" si="10"/>
        <v>0</v>
      </c>
      <c r="U106" s="36">
        <f t="shared" si="17"/>
        <v>1</v>
      </c>
      <c r="V106">
        <v>1</v>
      </c>
      <c r="W106">
        <v>4</v>
      </c>
      <c r="X106" t="b">
        <v>0</v>
      </c>
      <c r="Y106" t="b">
        <v>0</v>
      </c>
      <c r="Z106" t="b">
        <v>1</v>
      </c>
      <c r="AA106" t="b">
        <v>0</v>
      </c>
      <c r="AB106">
        <f t="shared" si="12"/>
        <v>1</v>
      </c>
      <c r="AC106">
        <f>VLOOKUP(AB106,'Percentage Transformation scale'!$H$2:$I$6,2,TRUE)</f>
        <v>4</v>
      </c>
      <c r="AD106" s="1">
        <v>3</v>
      </c>
      <c r="AE106" s="1">
        <f t="shared" si="18"/>
        <v>7</v>
      </c>
      <c r="AF106">
        <v>3</v>
      </c>
      <c r="AG106">
        <v>0</v>
      </c>
      <c r="AH106" t="s">
        <v>178</v>
      </c>
      <c r="AI106">
        <f t="shared" si="14"/>
        <v>0</v>
      </c>
      <c r="AJ106">
        <v>1</v>
      </c>
      <c r="AK106">
        <v>1</v>
      </c>
      <c r="AL106">
        <f t="shared" si="15"/>
        <v>2</v>
      </c>
      <c r="AM106">
        <f>VLOOKUP(AL106,'Percentage Transformation scale'!$N$2:$O$5,2,TRUE)</f>
        <v>2</v>
      </c>
      <c r="AN106">
        <v>0</v>
      </c>
      <c r="AO106">
        <v>2</v>
      </c>
      <c r="AP106">
        <f t="shared" si="16"/>
        <v>4</v>
      </c>
    </row>
    <row r="107" spans="1:42" x14ac:dyDescent="0.25">
      <c r="A107">
        <v>105</v>
      </c>
      <c r="B107" t="b">
        <v>0</v>
      </c>
      <c r="C107" t="b">
        <v>0</v>
      </c>
      <c r="D107" t="b">
        <v>1</v>
      </c>
      <c r="E107" t="b">
        <v>1</v>
      </c>
      <c r="F107" t="b">
        <v>1</v>
      </c>
      <c r="G107" t="b">
        <v>0</v>
      </c>
      <c r="H107" t="b">
        <v>1</v>
      </c>
      <c r="I107" s="1">
        <f t="shared" si="9"/>
        <v>4</v>
      </c>
      <c r="J107" s="1">
        <f>VLOOKUP(I107,'Percentage Transformation scale'!$E$2:$F$9,2,TRUE)</f>
        <v>4</v>
      </c>
      <c r="K107">
        <v>1</v>
      </c>
      <c r="L107">
        <v>0</v>
      </c>
      <c r="M107" t="s">
        <v>178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>
        <f t="shared" si="10"/>
        <v>0</v>
      </c>
      <c r="U107" s="36">
        <f t="shared" si="17"/>
        <v>1</v>
      </c>
      <c r="V107">
        <v>1</v>
      </c>
      <c r="W107">
        <v>4</v>
      </c>
      <c r="X107" t="b">
        <v>0</v>
      </c>
      <c r="Y107" t="b">
        <v>0</v>
      </c>
      <c r="Z107" t="b">
        <v>1</v>
      </c>
      <c r="AA107" t="b">
        <v>0</v>
      </c>
      <c r="AB107">
        <f t="shared" si="12"/>
        <v>1</v>
      </c>
      <c r="AC107">
        <f>VLOOKUP(AB107,'Percentage Transformation scale'!$H$2:$I$6,2,TRUE)</f>
        <v>4</v>
      </c>
      <c r="AD107" s="1">
        <v>3</v>
      </c>
      <c r="AE107" s="1">
        <f t="shared" si="18"/>
        <v>7</v>
      </c>
      <c r="AF107">
        <v>3</v>
      </c>
      <c r="AG107">
        <v>0</v>
      </c>
      <c r="AH107" t="s">
        <v>178</v>
      </c>
      <c r="AI107">
        <f t="shared" si="14"/>
        <v>0</v>
      </c>
      <c r="AJ107">
        <v>1</v>
      </c>
      <c r="AK107">
        <v>1</v>
      </c>
      <c r="AL107">
        <f t="shared" si="15"/>
        <v>2</v>
      </c>
      <c r="AM107">
        <f>VLOOKUP(AL107,'Percentage Transformation scale'!$N$2:$O$5,2,TRUE)</f>
        <v>2</v>
      </c>
      <c r="AN107">
        <v>0</v>
      </c>
      <c r="AO107">
        <v>2</v>
      </c>
      <c r="AP107">
        <f t="shared" si="16"/>
        <v>4</v>
      </c>
    </row>
    <row r="108" spans="1:42" x14ac:dyDescent="0.25">
      <c r="A108">
        <v>106</v>
      </c>
      <c r="B108" t="b">
        <v>0</v>
      </c>
      <c r="C108" t="b">
        <v>0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s="1">
        <f t="shared" si="9"/>
        <v>5</v>
      </c>
      <c r="J108" s="1">
        <f>VLOOKUP(I108,'Percentage Transformation scale'!$E$2:$F$9,2,TRUE)</f>
        <v>3</v>
      </c>
      <c r="K108">
        <v>1</v>
      </c>
      <c r="L108">
        <v>0</v>
      </c>
      <c r="M108" t="s">
        <v>178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>
        <f t="shared" si="10"/>
        <v>0</v>
      </c>
      <c r="U108" s="36">
        <f t="shared" si="17"/>
        <v>1</v>
      </c>
      <c r="V108">
        <v>1</v>
      </c>
      <c r="W108">
        <v>4</v>
      </c>
      <c r="X108" t="b">
        <v>0</v>
      </c>
      <c r="Y108" t="b">
        <v>0</v>
      </c>
      <c r="Z108" t="b">
        <v>0</v>
      </c>
      <c r="AA108" t="b">
        <v>0</v>
      </c>
      <c r="AB108">
        <f t="shared" si="12"/>
        <v>0</v>
      </c>
      <c r="AC108">
        <f>VLOOKUP(AB108,'Percentage Transformation scale'!$H$2:$I$6,2,TRUE)</f>
        <v>5</v>
      </c>
      <c r="AD108" s="1">
        <v>3</v>
      </c>
      <c r="AE108" s="1">
        <f t="shared" si="18"/>
        <v>8</v>
      </c>
      <c r="AF108">
        <v>3</v>
      </c>
      <c r="AG108">
        <v>0</v>
      </c>
      <c r="AH108" t="s">
        <v>178</v>
      </c>
      <c r="AI108">
        <f t="shared" si="14"/>
        <v>0</v>
      </c>
      <c r="AJ108">
        <v>1</v>
      </c>
      <c r="AK108">
        <v>1</v>
      </c>
      <c r="AL108">
        <f t="shared" si="15"/>
        <v>2</v>
      </c>
      <c r="AM108">
        <f>VLOOKUP(AL108,'Percentage Transformation scale'!$N$2:$O$5,2,TRUE)</f>
        <v>2</v>
      </c>
      <c r="AN108">
        <v>0</v>
      </c>
      <c r="AO108">
        <v>3</v>
      </c>
      <c r="AP108">
        <f t="shared" si="16"/>
        <v>5</v>
      </c>
    </row>
    <row r="109" spans="1:42" x14ac:dyDescent="0.25">
      <c r="A109">
        <v>107</v>
      </c>
      <c r="B109" t="b">
        <v>0</v>
      </c>
      <c r="C109" t="b">
        <v>0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s="1">
        <f t="shared" si="9"/>
        <v>5</v>
      </c>
      <c r="J109" s="1">
        <f>VLOOKUP(I109,'Percentage Transformation scale'!$E$2:$F$9,2,TRUE)</f>
        <v>3</v>
      </c>
      <c r="K109">
        <v>1</v>
      </c>
      <c r="L109">
        <v>0</v>
      </c>
      <c r="M109" t="s">
        <v>178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>
        <f t="shared" si="10"/>
        <v>0</v>
      </c>
      <c r="U109" s="36">
        <f t="shared" si="17"/>
        <v>1</v>
      </c>
      <c r="V109">
        <v>1</v>
      </c>
      <c r="W109">
        <v>4</v>
      </c>
      <c r="X109" t="b">
        <v>0</v>
      </c>
      <c r="Y109" t="b">
        <v>0</v>
      </c>
      <c r="Z109" t="b">
        <v>0</v>
      </c>
      <c r="AA109" t="b">
        <v>0</v>
      </c>
      <c r="AB109">
        <f t="shared" si="12"/>
        <v>0</v>
      </c>
      <c r="AC109">
        <f>VLOOKUP(AB109,'Percentage Transformation scale'!$H$2:$I$6,2,TRUE)</f>
        <v>5</v>
      </c>
      <c r="AD109" s="1">
        <v>3</v>
      </c>
      <c r="AE109" s="1">
        <f t="shared" si="18"/>
        <v>8</v>
      </c>
      <c r="AF109">
        <v>3</v>
      </c>
      <c r="AG109">
        <v>0</v>
      </c>
      <c r="AH109" t="s">
        <v>178</v>
      </c>
      <c r="AI109">
        <f t="shared" si="14"/>
        <v>0</v>
      </c>
      <c r="AJ109">
        <v>1</v>
      </c>
      <c r="AK109">
        <v>1</v>
      </c>
      <c r="AL109">
        <f t="shared" si="15"/>
        <v>2</v>
      </c>
      <c r="AM109">
        <f>VLOOKUP(AL109,'Percentage Transformation scale'!$N$2:$O$5,2,TRUE)</f>
        <v>2</v>
      </c>
      <c r="AN109">
        <v>0</v>
      </c>
      <c r="AO109">
        <v>3</v>
      </c>
      <c r="AP109">
        <f t="shared" si="16"/>
        <v>5</v>
      </c>
    </row>
    <row r="110" spans="1:42" x14ac:dyDescent="0.25">
      <c r="A110">
        <v>108</v>
      </c>
      <c r="B110" t="b">
        <v>1</v>
      </c>
      <c r="C110" t="b">
        <v>0</v>
      </c>
      <c r="D110" t="b">
        <v>1</v>
      </c>
      <c r="E110" t="b">
        <v>1</v>
      </c>
      <c r="F110" t="b">
        <v>1</v>
      </c>
      <c r="G110" t="b">
        <v>0</v>
      </c>
      <c r="H110" t="b">
        <v>1</v>
      </c>
      <c r="I110" s="1">
        <f t="shared" si="9"/>
        <v>5</v>
      </c>
      <c r="J110" s="1">
        <f>VLOOKUP(I110,'Percentage Transformation scale'!$E$2:$F$9,2,TRUE)</f>
        <v>3</v>
      </c>
      <c r="K110">
        <v>3</v>
      </c>
      <c r="L110">
        <v>0</v>
      </c>
      <c r="M110" t="s">
        <v>178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>
        <f t="shared" si="10"/>
        <v>0</v>
      </c>
      <c r="U110" s="36">
        <f t="shared" si="17"/>
        <v>1</v>
      </c>
      <c r="V110">
        <v>1</v>
      </c>
      <c r="W110">
        <v>4</v>
      </c>
      <c r="X110" t="b">
        <v>0</v>
      </c>
      <c r="Y110" t="b">
        <v>0</v>
      </c>
      <c r="Z110" t="b">
        <v>1</v>
      </c>
      <c r="AA110" t="b">
        <v>0</v>
      </c>
      <c r="AB110">
        <f t="shared" si="12"/>
        <v>1</v>
      </c>
      <c r="AC110">
        <f>VLOOKUP(AB110,'Percentage Transformation scale'!$H$2:$I$6,2,TRUE)</f>
        <v>4</v>
      </c>
      <c r="AD110" s="1">
        <v>3</v>
      </c>
      <c r="AE110" s="1">
        <f t="shared" si="18"/>
        <v>7</v>
      </c>
      <c r="AF110">
        <v>2</v>
      </c>
      <c r="AG110">
        <v>0</v>
      </c>
      <c r="AH110" t="s">
        <v>178</v>
      </c>
      <c r="AI110">
        <f t="shared" si="14"/>
        <v>0</v>
      </c>
      <c r="AJ110">
        <v>1</v>
      </c>
      <c r="AK110">
        <v>1</v>
      </c>
      <c r="AL110">
        <f t="shared" si="15"/>
        <v>2</v>
      </c>
      <c r="AM110">
        <f>VLOOKUP(AL110,'Percentage Transformation scale'!$N$2:$O$5,2,TRUE)</f>
        <v>2</v>
      </c>
      <c r="AN110">
        <v>0</v>
      </c>
      <c r="AO110">
        <v>3</v>
      </c>
      <c r="AP110">
        <f t="shared" si="16"/>
        <v>5</v>
      </c>
    </row>
    <row r="111" spans="1:42" x14ac:dyDescent="0.25">
      <c r="A111">
        <v>109</v>
      </c>
      <c r="B111" t="b">
        <v>0</v>
      </c>
      <c r="C111" t="b">
        <v>0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s="1">
        <f t="shared" si="9"/>
        <v>5</v>
      </c>
      <c r="J111" s="1">
        <f>VLOOKUP(I111,'Percentage Transformation scale'!$E$2:$F$9,2,TRUE)</f>
        <v>3</v>
      </c>
      <c r="K111">
        <v>1</v>
      </c>
      <c r="L111">
        <v>0</v>
      </c>
      <c r="M111" t="s">
        <v>178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>
        <f t="shared" si="10"/>
        <v>0</v>
      </c>
      <c r="U111" s="36">
        <f>((7-1)*((T111-0)/(6-0)))+1</f>
        <v>1</v>
      </c>
      <c r="V111">
        <v>1</v>
      </c>
      <c r="W111">
        <v>4</v>
      </c>
      <c r="X111" t="b">
        <v>0</v>
      </c>
      <c r="Y111" t="b">
        <v>0</v>
      </c>
      <c r="Z111" t="b">
        <v>0</v>
      </c>
      <c r="AA111" t="b">
        <v>0</v>
      </c>
      <c r="AB111">
        <f t="shared" si="12"/>
        <v>0</v>
      </c>
      <c r="AC111">
        <f>VLOOKUP(AB111,'Percentage Transformation scale'!$H$2:$I$6,2,TRUE)</f>
        <v>5</v>
      </c>
      <c r="AD111" s="1">
        <v>3</v>
      </c>
      <c r="AE111" s="1">
        <f t="shared" si="18"/>
        <v>8</v>
      </c>
      <c r="AF111">
        <v>3</v>
      </c>
      <c r="AG111">
        <v>0</v>
      </c>
      <c r="AH111" t="s">
        <v>178</v>
      </c>
      <c r="AI111">
        <f t="shared" si="14"/>
        <v>0</v>
      </c>
      <c r="AJ111">
        <v>1</v>
      </c>
      <c r="AK111">
        <v>1</v>
      </c>
      <c r="AL111">
        <f t="shared" si="15"/>
        <v>2</v>
      </c>
      <c r="AM111">
        <f>VLOOKUP(AL111,'Percentage Transformation scale'!$N$2:$O$5,2,TRUE)</f>
        <v>2</v>
      </c>
      <c r="AN111">
        <v>0</v>
      </c>
      <c r="AO111">
        <v>3</v>
      </c>
      <c r="AP111">
        <f t="shared" si="16"/>
        <v>5</v>
      </c>
    </row>
    <row r="112" spans="1:42" x14ac:dyDescent="0.25">
      <c r="A112">
        <v>110</v>
      </c>
      <c r="B112" t="b">
        <v>0</v>
      </c>
      <c r="C112" t="b">
        <v>0</v>
      </c>
      <c r="D112" t="b">
        <v>1</v>
      </c>
      <c r="E112" t="b">
        <v>1</v>
      </c>
      <c r="F112" t="b">
        <v>1</v>
      </c>
      <c r="G112" t="b">
        <v>0</v>
      </c>
      <c r="H112" t="b">
        <v>1</v>
      </c>
      <c r="I112" s="1">
        <f t="shared" si="9"/>
        <v>4</v>
      </c>
      <c r="J112" s="1">
        <f>VLOOKUP(I112,'Percentage Transformation scale'!$E$2:$F$9,2,TRUE)</f>
        <v>4</v>
      </c>
      <c r="K112">
        <v>1</v>
      </c>
      <c r="L112">
        <v>0</v>
      </c>
      <c r="M112" t="s">
        <v>178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>
        <f t="shared" si="10"/>
        <v>0</v>
      </c>
      <c r="U112" s="36">
        <f t="shared" ref="U112:U122" si="19">((7-1)*((T112-0)/(6-0)))+1</f>
        <v>1</v>
      </c>
      <c r="V112">
        <v>1</v>
      </c>
      <c r="W112">
        <v>4</v>
      </c>
      <c r="X112" t="b">
        <v>0</v>
      </c>
      <c r="Y112" t="b">
        <v>0</v>
      </c>
      <c r="Z112" t="b">
        <v>0</v>
      </c>
      <c r="AA112" t="b">
        <v>0</v>
      </c>
      <c r="AB112">
        <f t="shared" si="12"/>
        <v>0</v>
      </c>
      <c r="AC112">
        <f>VLOOKUP(AB112,'Percentage Transformation scale'!$H$2:$I$6,2,TRUE)</f>
        <v>5</v>
      </c>
      <c r="AD112" s="1">
        <v>3</v>
      </c>
      <c r="AE112" s="1">
        <f t="shared" si="18"/>
        <v>8</v>
      </c>
      <c r="AF112">
        <v>3</v>
      </c>
      <c r="AG112">
        <v>0</v>
      </c>
      <c r="AH112" t="s">
        <v>178</v>
      </c>
      <c r="AI112">
        <f t="shared" si="14"/>
        <v>0</v>
      </c>
      <c r="AJ112">
        <v>1</v>
      </c>
      <c r="AK112">
        <v>1</v>
      </c>
      <c r="AL112">
        <f t="shared" si="15"/>
        <v>2</v>
      </c>
      <c r="AM112">
        <f>VLOOKUP(AL112,'Percentage Transformation scale'!$N$2:$O$5,2,TRUE)</f>
        <v>2</v>
      </c>
      <c r="AN112">
        <v>0</v>
      </c>
      <c r="AO112">
        <v>2</v>
      </c>
      <c r="AP112">
        <f t="shared" si="16"/>
        <v>4</v>
      </c>
    </row>
    <row r="113" spans="1:42" x14ac:dyDescent="0.25">
      <c r="A113">
        <v>111</v>
      </c>
      <c r="B113" t="b">
        <v>0</v>
      </c>
      <c r="C113" t="b">
        <v>0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s="1">
        <f t="shared" si="9"/>
        <v>5</v>
      </c>
      <c r="J113" s="1">
        <f>VLOOKUP(I113,'Percentage Transformation scale'!$E$2:$F$9,2,TRUE)</f>
        <v>3</v>
      </c>
      <c r="K113">
        <v>1</v>
      </c>
      <c r="L113">
        <v>0</v>
      </c>
      <c r="M113" t="s">
        <v>178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>
        <f t="shared" si="10"/>
        <v>0</v>
      </c>
      <c r="U113" s="36">
        <f t="shared" si="19"/>
        <v>1</v>
      </c>
      <c r="V113">
        <v>1</v>
      </c>
      <c r="W113">
        <v>4</v>
      </c>
      <c r="X113" t="b">
        <v>0</v>
      </c>
      <c r="Y113" t="b">
        <v>0</v>
      </c>
      <c r="Z113" t="b">
        <v>0</v>
      </c>
      <c r="AA113" t="b">
        <v>0</v>
      </c>
      <c r="AB113">
        <f t="shared" si="12"/>
        <v>0</v>
      </c>
      <c r="AC113">
        <f>VLOOKUP(AB113,'Percentage Transformation scale'!$H$2:$I$6,2,TRUE)</f>
        <v>5</v>
      </c>
      <c r="AD113" s="1">
        <v>3</v>
      </c>
      <c r="AE113" s="1">
        <f t="shared" si="18"/>
        <v>8</v>
      </c>
      <c r="AF113">
        <v>3</v>
      </c>
      <c r="AG113">
        <v>0</v>
      </c>
      <c r="AH113" t="s">
        <v>178</v>
      </c>
      <c r="AI113">
        <f t="shared" si="14"/>
        <v>0</v>
      </c>
      <c r="AJ113">
        <v>1</v>
      </c>
      <c r="AK113">
        <v>1</v>
      </c>
      <c r="AL113">
        <f t="shared" si="15"/>
        <v>2</v>
      </c>
      <c r="AM113">
        <f>VLOOKUP(AL113,'Percentage Transformation scale'!$N$2:$O$5,2,TRUE)</f>
        <v>2</v>
      </c>
      <c r="AN113">
        <v>0</v>
      </c>
      <c r="AO113">
        <v>3</v>
      </c>
      <c r="AP113">
        <f t="shared" si="16"/>
        <v>5</v>
      </c>
    </row>
    <row r="114" spans="1:42" x14ac:dyDescent="0.25">
      <c r="A114">
        <v>112</v>
      </c>
      <c r="B114" t="b">
        <v>0</v>
      </c>
      <c r="C114" t="b">
        <v>0</v>
      </c>
      <c r="D114" t="b">
        <v>0</v>
      </c>
      <c r="E114" t="b">
        <v>1</v>
      </c>
      <c r="F114" t="b">
        <v>1</v>
      </c>
      <c r="G114" t="b">
        <v>1</v>
      </c>
      <c r="H114" t="b">
        <v>0</v>
      </c>
      <c r="I114" s="1">
        <f t="shared" si="9"/>
        <v>3</v>
      </c>
      <c r="J114" s="1">
        <f>VLOOKUP(I114,'Percentage Transformation scale'!$E$2:$F$9,2,TRUE)</f>
        <v>5</v>
      </c>
      <c r="K114">
        <v>3</v>
      </c>
      <c r="L114">
        <v>0</v>
      </c>
      <c r="M114" t="s">
        <v>178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>
        <f t="shared" si="10"/>
        <v>0</v>
      </c>
      <c r="U114" s="36">
        <f t="shared" si="19"/>
        <v>1</v>
      </c>
      <c r="V114">
        <v>1</v>
      </c>
      <c r="W114">
        <v>1</v>
      </c>
      <c r="X114" t="b">
        <v>1</v>
      </c>
      <c r="Y114" t="b">
        <v>1</v>
      </c>
      <c r="Z114" t="b">
        <v>0</v>
      </c>
      <c r="AA114" t="b">
        <v>1</v>
      </c>
      <c r="AB114">
        <f t="shared" si="12"/>
        <v>3</v>
      </c>
      <c r="AC114">
        <f>VLOOKUP(AB114,'Percentage Transformation scale'!$H$2:$I$6,2,TRUE)</f>
        <v>2</v>
      </c>
      <c r="AD114" s="1">
        <v>3</v>
      </c>
      <c r="AE114" s="1">
        <f t="shared" si="18"/>
        <v>5</v>
      </c>
      <c r="AF114">
        <v>3</v>
      </c>
      <c r="AG114">
        <v>1</v>
      </c>
      <c r="AH114" t="s">
        <v>178</v>
      </c>
      <c r="AI114">
        <f t="shared" si="14"/>
        <v>1</v>
      </c>
      <c r="AJ114">
        <v>1</v>
      </c>
      <c r="AK114">
        <v>1</v>
      </c>
      <c r="AL114">
        <f t="shared" si="15"/>
        <v>3</v>
      </c>
      <c r="AM114">
        <f>VLOOKUP(AL114,'Percentage Transformation scale'!$N$2:$O$5,2,TRUE)</f>
        <v>1</v>
      </c>
      <c r="AN114">
        <v>0</v>
      </c>
      <c r="AO114">
        <v>2</v>
      </c>
      <c r="AP114">
        <f t="shared" si="16"/>
        <v>3</v>
      </c>
    </row>
    <row r="115" spans="1:42" x14ac:dyDescent="0.25">
      <c r="A115">
        <v>113</v>
      </c>
      <c r="B115" t="b">
        <v>0</v>
      </c>
      <c r="C115" t="b">
        <v>0</v>
      </c>
      <c r="D115" t="b">
        <v>0</v>
      </c>
      <c r="E115" t="b">
        <v>1</v>
      </c>
      <c r="F115" t="b">
        <v>1</v>
      </c>
      <c r="G115" t="b">
        <v>0</v>
      </c>
      <c r="H115" t="b">
        <v>0</v>
      </c>
      <c r="I115" s="1">
        <f t="shared" si="9"/>
        <v>2</v>
      </c>
      <c r="J115" s="1">
        <f>VLOOKUP(I115,'Percentage Transformation scale'!$E$2:$F$9,2,TRUE)</f>
        <v>6</v>
      </c>
      <c r="K115">
        <v>4</v>
      </c>
      <c r="L115">
        <v>0</v>
      </c>
      <c r="M115" t="s">
        <v>178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>
        <f t="shared" si="10"/>
        <v>0</v>
      </c>
      <c r="U115" s="36">
        <f t="shared" si="19"/>
        <v>1</v>
      </c>
      <c r="V115">
        <v>2</v>
      </c>
      <c r="W115">
        <v>2</v>
      </c>
      <c r="X115" t="b">
        <v>1</v>
      </c>
      <c r="Y115" t="b">
        <v>0</v>
      </c>
      <c r="Z115" t="b">
        <v>0</v>
      </c>
      <c r="AA115" t="b">
        <v>0</v>
      </c>
      <c r="AB115">
        <f t="shared" si="12"/>
        <v>1</v>
      </c>
      <c r="AC115">
        <f>VLOOKUP(AB115,'Percentage Transformation scale'!$H$2:$I$6,2,TRUE)</f>
        <v>4</v>
      </c>
      <c r="AD115" s="1">
        <v>3</v>
      </c>
      <c r="AE115" s="1">
        <f t="shared" si="18"/>
        <v>7</v>
      </c>
      <c r="AF115">
        <v>3</v>
      </c>
      <c r="AG115">
        <v>0</v>
      </c>
      <c r="AH115">
        <v>1</v>
      </c>
      <c r="AI115">
        <f t="shared" si="14"/>
        <v>1</v>
      </c>
      <c r="AJ115">
        <v>0</v>
      </c>
      <c r="AK115">
        <v>1</v>
      </c>
      <c r="AL115">
        <f t="shared" si="15"/>
        <v>2</v>
      </c>
      <c r="AM115">
        <f>VLOOKUP(AL115,'Percentage Transformation scale'!$N$2:$O$5,2,TRUE)</f>
        <v>2</v>
      </c>
      <c r="AN115">
        <v>0</v>
      </c>
      <c r="AO115">
        <v>3</v>
      </c>
      <c r="AP115">
        <f t="shared" si="16"/>
        <v>5</v>
      </c>
    </row>
    <row r="116" spans="1:42" x14ac:dyDescent="0.25">
      <c r="A116">
        <v>114</v>
      </c>
      <c r="B116" t="b">
        <v>0</v>
      </c>
      <c r="C116" t="b">
        <v>0</v>
      </c>
      <c r="D116" t="b">
        <v>0</v>
      </c>
      <c r="E116" t="b">
        <v>1</v>
      </c>
      <c r="F116" t="b">
        <v>1</v>
      </c>
      <c r="G116" t="b">
        <v>1</v>
      </c>
      <c r="H116" t="b">
        <v>0</v>
      </c>
      <c r="I116" s="1">
        <f t="shared" si="9"/>
        <v>3</v>
      </c>
      <c r="J116" s="1">
        <f>VLOOKUP(I116,'Percentage Transformation scale'!$E$2:$F$9,2,TRUE)</f>
        <v>5</v>
      </c>
      <c r="K116">
        <v>4</v>
      </c>
      <c r="L116">
        <v>1</v>
      </c>
      <c r="M116">
        <v>13</v>
      </c>
      <c r="N116" t="b">
        <v>0</v>
      </c>
      <c r="O116" t="b">
        <v>1</v>
      </c>
      <c r="P116" t="b">
        <v>0</v>
      </c>
      <c r="Q116" t="b">
        <v>1</v>
      </c>
      <c r="R116" t="b">
        <v>0</v>
      </c>
      <c r="S116" t="b">
        <v>0</v>
      </c>
      <c r="T116">
        <f t="shared" si="10"/>
        <v>2</v>
      </c>
      <c r="U116" s="36">
        <f t="shared" si="19"/>
        <v>3</v>
      </c>
      <c r="V116">
        <v>1</v>
      </c>
      <c r="W116">
        <v>1</v>
      </c>
      <c r="X116" t="b">
        <v>0</v>
      </c>
      <c r="Y116" t="b">
        <v>1</v>
      </c>
      <c r="Z116" t="b">
        <v>0</v>
      </c>
      <c r="AA116" t="b">
        <v>0</v>
      </c>
      <c r="AB116">
        <f t="shared" si="12"/>
        <v>1</v>
      </c>
      <c r="AC116">
        <f>VLOOKUP(AB116,'Percentage Transformation scale'!$H$2:$I$6,2,TRUE)</f>
        <v>4</v>
      </c>
      <c r="AD116" s="1">
        <v>1</v>
      </c>
      <c r="AE116" s="1">
        <f t="shared" si="18"/>
        <v>5</v>
      </c>
      <c r="AF116">
        <v>1</v>
      </c>
      <c r="AG116">
        <v>0</v>
      </c>
      <c r="AH116" t="s">
        <v>178</v>
      </c>
      <c r="AI116">
        <f t="shared" si="14"/>
        <v>0</v>
      </c>
      <c r="AJ116">
        <v>1</v>
      </c>
      <c r="AK116">
        <v>1</v>
      </c>
      <c r="AL116">
        <f t="shared" si="15"/>
        <v>2</v>
      </c>
      <c r="AM116">
        <f>VLOOKUP(AL116,'Percentage Transformation scale'!$N$2:$O$5,2,TRUE)</f>
        <v>2</v>
      </c>
      <c r="AN116">
        <v>0</v>
      </c>
      <c r="AO116">
        <v>2</v>
      </c>
      <c r="AP116">
        <f t="shared" si="16"/>
        <v>4</v>
      </c>
    </row>
    <row r="117" spans="1:42" x14ac:dyDescent="0.25">
      <c r="A117">
        <v>115</v>
      </c>
      <c r="B117" t="b">
        <v>0</v>
      </c>
      <c r="C117" t="b">
        <v>0</v>
      </c>
      <c r="D117" t="b">
        <v>0</v>
      </c>
      <c r="E117" t="b">
        <v>0</v>
      </c>
      <c r="F117" t="b">
        <v>1</v>
      </c>
      <c r="G117" t="b">
        <v>1</v>
      </c>
      <c r="H117" t="b">
        <v>0</v>
      </c>
      <c r="I117" s="1">
        <f t="shared" si="9"/>
        <v>2</v>
      </c>
      <c r="J117" s="1">
        <f>VLOOKUP(I117,'Percentage Transformation scale'!$E$2:$F$9,2,TRUE)</f>
        <v>6</v>
      </c>
      <c r="K117">
        <v>5</v>
      </c>
      <c r="L117">
        <v>1</v>
      </c>
      <c r="M117">
        <v>1</v>
      </c>
      <c r="N117" t="b">
        <v>0</v>
      </c>
      <c r="O117" t="b">
        <v>1</v>
      </c>
      <c r="P117" t="b">
        <v>0</v>
      </c>
      <c r="Q117" t="b">
        <v>1</v>
      </c>
      <c r="R117" t="b">
        <v>1</v>
      </c>
      <c r="S117" t="b">
        <v>0</v>
      </c>
      <c r="T117">
        <f t="shared" si="10"/>
        <v>3</v>
      </c>
      <c r="U117" s="36">
        <f t="shared" si="19"/>
        <v>4</v>
      </c>
      <c r="V117">
        <v>1</v>
      </c>
      <c r="W117">
        <v>1</v>
      </c>
      <c r="X117" t="b">
        <v>1</v>
      </c>
      <c r="Y117" t="b">
        <v>0</v>
      </c>
      <c r="Z117" t="b">
        <v>0</v>
      </c>
      <c r="AA117" t="b">
        <v>0</v>
      </c>
      <c r="AB117">
        <f t="shared" si="12"/>
        <v>1</v>
      </c>
      <c r="AC117">
        <f>VLOOKUP(AB117,'Percentage Transformation scale'!$H$2:$I$6,2,TRUE)</f>
        <v>4</v>
      </c>
      <c r="AD117" s="1">
        <v>3</v>
      </c>
      <c r="AE117" s="1">
        <f t="shared" si="18"/>
        <v>7</v>
      </c>
      <c r="AF117">
        <v>3</v>
      </c>
      <c r="AG117">
        <v>1</v>
      </c>
      <c r="AH117" t="s">
        <v>178</v>
      </c>
      <c r="AI117">
        <f t="shared" si="14"/>
        <v>1</v>
      </c>
      <c r="AJ117">
        <v>0</v>
      </c>
      <c r="AK117">
        <v>0</v>
      </c>
      <c r="AL117">
        <f t="shared" si="15"/>
        <v>1</v>
      </c>
      <c r="AM117">
        <f>VLOOKUP(AL117,'Percentage Transformation scale'!$N$2:$O$5,2,TRUE)</f>
        <v>3</v>
      </c>
      <c r="AN117">
        <v>4</v>
      </c>
      <c r="AO117">
        <v>1</v>
      </c>
      <c r="AP117">
        <f t="shared" si="16"/>
        <v>8</v>
      </c>
    </row>
    <row r="118" spans="1:42" x14ac:dyDescent="0.25">
      <c r="A118">
        <v>116</v>
      </c>
      <c r="B118" t="b">
        <v>0</v>
      </c>
      <c r="C118" t="b">
        <v>0</v>
      </c>
      <c r="D118" t="b">
        <v>0</v>
      </c>
      <c r="E118" t="b">
        <v>0</v>
      </c>
      <c r="F118" t="b">
        <v>1</v>
      </c>
      <c r="G118" t="b">
        <v>1</v>
      </c>
      <c r="H118" t="b">
        <v>0</v>
      </c>
      <c r="I118" s="1">
        <f t="shared" si="9"/>
        <v>2</v>
      </c>
      <c r="J118" s="1">
        <f>VLOOKUP(I118,'Percentage Transformation scale'!$E$2:$F$9,2,TRUE)</f>
        <v>6</v>
      </c>
      <c r="K118">
        <v>3</v>
      </c>
      <c r="L118">
        <v>0</v>
      </c>
      <c r="M118">
        <v>12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>
        <f t="shared" si="10"/>
        <v>0</v>
      </c>
      <c r="U118" s="36">
        <f t="shared" si="19"/>
        <v>1</v>
      </c>
      <c r="V118">
        <v>1</v>
      </c>
      <c r="W118">
        <v>1</v>
      </c>
      <c r="X118" t="b">
        <v>0</v>
      </c>
      <c r="Y118" t="b">
        <v>0</v>
      </c>
      <c r="Z118" t="b">
        <v>1</v>
      </c>
      <c r="AA118" t="b">
        <v>0</v>
      </c>
      <c r="AB118">
        <f t="shared" si="12"/>
        <v>1</v>
      </c>
      <c r="AC118">
        <f>VLOOKUP(AB118,'Percentage Transformation scale'!$H$2:$I$6,2,TRUE)</f>
        <v>4</v>
      </c>
      <c r="AD118" s="1">
        <v>3</v>
      </c>
      <c r="AE118" s="1">
        <f t="shared" si="18"/>
        <v>7</v>
      </c>
      <c r="AF118">
        <v>2</v>
      </c>
      <c r="AG118">
        <v>1</v>
      </c>
      <c r="AH118" t="s">
        <v>178</v>
      </c>
      <c r="AI118">
        <f t="shared" si="14"/>
        <v>1</v>
      </c>
      <c r="AJ118">
        <v>1</v>
      </c>
      <c r="AK118">
        <v>1</v>
      </c>
      <c r="AL118">
        <f t="shared" si="15"/>
        <v>3</v>
      </c>
      <c r="AM118">
        <f>VLOOKUP(AL118,'Percentage Transformation scale'!$N$2:$O$5,2,TRUE)</f>
        <v>1</v>
      </c>
      <c r="AN118">
        <v>0</v>
      </c>
      <c r="AO118">
        <v>1</v>
      </c>
      <c r="AP118">
        <f t="shared" si="16"/>
        <v>2</v>
      </c>
    </row>
    <row r="119" spans="1:42" x14ac:dyDescent="0.25">
      <c r="A119">
        <v>117</v>
      </c>
      <c r="B119" t="b">
        <v>0</v>
      </c>
      <c r="C119" t="b">
        <v>0</v>
      </c>
      <c r="D119" t="b">
        <v>0</v>
      </c>
      <c r="E119" t="b">
        <v>0</v>
      </c>
      <c r="F119" t="b">
        <v>1</v>
      </c>
      <c r="G119" t="b">
        <v>0</v>
      </c>
      <c r="H119" t="b">
        <v>1</v>
      </c>
      <c r="I119" s="1">
        <f t="shared" si="9"/>
        <v>2</v>
      </c>
      <c r="J119" s="1">
        <f>VLOOKUP(I119,'Percentage Transformation scale'!$E$2:$F$9,2,TRUE)</f>
        <v>6</v>
      </c>
      <c r="K119">
        <v>5</v>
      </c>
      <c r="L119">
        <v>1</v>
      </c>
      <c r="M119">
        <v>14</v>
      </c>
      <c r="N119" t="b">
        <v>1</v>
      </c>
      <c r="O119" t="b">
        <v>1</v>
      </c>
      <c r="P119" t="b">
        <v>1</v>
      </c>
      <c r="Q119" t="b">
        <v>1</v>
      </c>
      <c r="R119" t="b">
        <v>1</v>
      </c>
      <c r="S119" t="b">
        <v>1</v>
      </c>
      <c r="T119">
        <f t="shared" si="10"/>
        <v>6</v>
      </c>
      <c r="U119" s="36">
        <f t="shared" si="19"/>
        <v>7</v>
      </c>
      <c r="V119" t="s">
        <v>5</v>
      </c>
      <c r="W119">
        <v>4</v>
      </c>
      <c r="X119" t="b">
        <v>0</v>
      </c>
      <c r="Y119" t="b">
        <v>1</v>
      </c>
      <c r="Z119" t="b">
        <v>1</v>
      </c>
      <c r="AA119" t="b">
        <v>0</v>
      </c>
      <c r="AB119">
        <f t="shared" si="12"/>
        <v>2</v>
      </c>
      <c r="AC119">
        <f>VLOOKUP(AB119,'Percentage Transformation scale'!$H$2:$I$6,2,TRUE)</f>
        <v>3</v>
      </c>
      <c r="AD119" s="1">
        <v>2</v>
      </c>
      <c r="AE119" s="1">
        <f t="shared" si="18"/>
        <v>5</v>
      </c>
      <c r="AF119">
        <v>2</v>
      </c>
      <c r="AG119">
        <v>0</v>
      </c>
      <c r="AH119" t="s">
        <v>178</v>
      </c>
      <c r="AI119">
        <f t="shared" si="14"/>
        <v>0</v>
      </c>
      <c r="AJ119">
        <v>0</v>
      </c>
      <c r="AK119">
        <v>1</v>
      </c>
      <c r="AL119">
        <f t="shared" si="15"/>
        <v>1</v>
      </c>
      <c r="AM119">
        <f>VLOOKUP(AL119,'Percentage Transformation scale'!$N$2:$O$5,2,TRUE)</f>
        <v>3</v>
      </c>
      <c r="AN119">
        <v>0</v>
      </c>
      <c r="AO119">
        <v>3</v>
      </c>
      <c r="AP119">
        <f t="shared" si="16"/>
        <v>6</v>
      </c>
    </row>
    <row r="120" spans="1:42" x14ac:dyDescent="0.25">
      <c r="A120">
        <v>118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s="1">
        <f t="shared" si="9"/>
        <v>0</v>
      </c>
      <c r="J120" s="1">
        <f>VLOOKUP(I120,'Percentage Transformation scale'!$E$2:$F$9,2,TRUE)</f>
        <v>8</v>
      </c>
      <c r="K120">
        <v>4</v>
      </c>
      <c r="L120">
        <v>0</v>
      </c>
      <c r="M120">
        <v>16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>
        <f t="shared" si="10"/>
        <v>0</v>
      </c>
      <c r="U120" s="36">
        <f t="shared" si="19"/>
        <v>1</v>
      </c>
      <c r="V120">
        <v>1</v>
      </c>
      <c r="W120">
        <v>1</v>
      </c>
      <c r="X120" t="b">
        <v>0</v>
      </c>
      <c r="Y120" t="b">
        <v>0</v>
      </c>
      <c r="Z120" t="b">
        <v>0</v>
      </c>
      <c r="AA120" t="b">
        <v>0</v>
      </c>
      <c r="AB120">
        <f t="shared" si="12"/>
        <v>0</v>
      </c>
      <c r="AC120">
        <f>VLOOKUP(AB120,'Percentage Transformation scale'!$H$2:$I$6,2,TRUE)</f>
        <v>5</v>
      </c>
      <c r="AD120" s="1">
        <v>3</v>
      </c>
      <c r="AE120" s="1">
        <f t="shared" si="18"/>
        <v>8</v>
      </c>
      <c r="AF120">
        <v>1</v>
      </c>
      <c r="AG120">
        <v>1</v>
      </c>
      <c r="AH120" t="s">
        <v>178</v>
      </c>
      <c r="AI120">
        <f t="shared" si="14"/>
        <v>1</v>
      </c>
      <c r="AJ120">
        <v>1</v>
      </c>
      <c r="AK120">
        <v>1</v>
      </c>
      <c r="AL120">
        <f t="shared" si="15"/>
        <v>3</v>
      </c>
      <c r="AM120">
        <f>VLOOKUP(AL120,'Percentage Transformation scale'!$N$2:$O$5,2,TRUE)</f>
        <v>1</v>
      </c>
      <c r="AN120">
        <v>0</v>
      </c>
      <c r="AO120">
        <v>1</v>
      </c>
      <c r="AP120">
        <f t="shared" si="16"/>
        <v>2</v>
      </c>
    </row>
    <row r="121" spans="1:42" x14ac:dyDescent="0.25">
      <c r="A121">
        <v>119</v>
      </c>
      <c r="B121" t="b">
        <v>0</v>
      </c>
      <c r="C121" t="b">
        <v>0</v>
      </c>
      <c r="D121" t="b">
        <v>0</v>
      </c>
      <c r="E121" t="b">
        <v>0</v>
      </c>
      <c r="F121" t="b">
        <v>1</v>
      </c>
      <c r="G121" t="b">
        <v>1</v>
      </c>
      <c r="H121" t="b">
        <v>0</v>
      </c>
      <c r="I121" s="1">
        <f t="shared" si="9"/>
        <v>2</v>
      </c>
      <c r="J121" s="1">
        <f>VLOOKUP(I121,'Percentage Transformation scale'!$E$2:$F$9,2,TRUE)</f>
        <v>6</v>
      </c>
      <c r="K121">
        <v>4</v>
      </c>
      <c r="L121">
        <v>0</v>
      </c>
      <c r="M121" t="s">
        <v>178</v>
      </c>
      <c r="N121" t="b">
        <v>0</v>
      </c>
      <c r="O121" t="b">
        <v>0</v>
      </c>
      <c r="P121" t="b">
        <v>0</v>
      </c>
      <c r="Q121" t="b">
        <v>1</v>
      </c>
      <c r="R121" t="b">
        <v>0</v>
      </c>
      <c r="S121" t="b">
        <v>0</v>
      </c>
      <c r="T121">
        <f t="shared" si="10"/>
        <v>1</v>
      </c>
      <c r="U121" s="36">
        <f t="shared" si="19"/>
        <v>2</v>
      </c>
      <c r="V121">
        <v>1</v>
      </c>
      <c r="W121">
        <v>1</v>
      </c>
      <c r="X121" t="b">
        <v>0</v>
      </c>
      <c r="Y121" t="b">
        <v>0</v>
      </c>
      <c r="Z121" t="b">
        <v>0</v>
      </c>
      <c r="AA121" t="b">
        <v>1</v>
      </c>
      <c r="AB121">
        <f t="shared" si="12"/>
        <v>1</v>
      </c>
      <c r="AC121">
        <f>VLOOKUP(AB121,'Percentage Transformation scale'!$H$2:$I$6,2,TRUE)</f>
        <v>4</v>
      </c>
      <c r="AD121" s="1">
        <v>3</v>
      </c>
      <c r="AE121" s="1">
        <f t="shared" si="18"/>
        <v>7</v>
      </c>
      <c r="AF121">
        <v>3</v>
      </c>
      <c r="AG121">
        <v>1</v>
      </c>
      <c r="AH121" t="s">
        <v>178</v>
      </c>
      <c r="AI121">
        <f t="shared" si="14"/>
        <v>1</v>
      </c>
      <c r="AJ121">
        <v>1</v>
      </c>
      <c r="AK121">
        <v>1</v>
      </c>
      <c r="AL121">
        <f t="shared" si="15"/>
        <v>3</v>
      </c>
      <c r="AM121">
        <f>VLOOKUP(AL121,'Percentage Transformation scale'!$N$2:$O$5,2,TRUE)</f>
        <v>1</v>
      </c>
      <c r="AN121">
        <v>0</v>
      </c>
      <c r="AO121">
        <v>1</v>
      </c>
      <c r="AP121">
        <f t="shared" si="16"/>
        <v>2</v>
      </c>
    </row>
    <row r="122" spans="1:42" x14ac:dyDescent="0.25">
      <c r="A122">
        <v>120</v>
      </c>
      <c r="B122" t="b">
        <v>1</v>
      </c>
      <c r="C122" t="b">
        <v>0</v>
      </c>
      <c r="D122" t="b">
        <v>0</v>
      </c>
      <c r="E122" t="b">
        <v>0</v>
      </c>
      <c r="F122" t="b">
        <v>1</v>
      </c>
      <c r="G122" t="b">
        <v>0</v>
      </c>
      <c r="H122" t="b">
        <v>1</v>
      </c>
      <c r="I122" s="1">
        <f t="shared" si="9"/>
        <v>3</v>
      </c>
      <c r="J122" s="1">
        <f>VLOOKUP(I122,'Percentage Transformation scale'!$E$2:$F$9,2,TRUE)</f>
        <v>5</v>
      </c>
      <c r="K122">
        <v>5</v>
      </c>
      <c r="L122">
        <v>1</v>
      </c>
      <c r="M122" t="s">
        <v>5</v>
      </c>
      <c r="N122" t="b">
        <v>0</v>
      </c>
      <c r="O122" t="b">
        <v>0</v>
      </c>
      <c r="P122" t="b">
        <v>1</v>
      </c>
      <c r="Q122" t="b">
        <v>0</v>
      </c>
      <c r="R122" t="b">
        <v>0</v>
      </c>
      <c r="S122" t="b">
        <v>0</v>
      </c>
      <c r="T122">
        <f t="shared" si="10"/>
        <v>1</v>
      </c>
      <c r="U122" s="36">
        <f t="shared" si="19"/>
        <v>2</v>
      </c>
      <c r="V122">
        <v>1</v>
      </c>
      <c r="W122">
        <v>3</v>
      </c>
      <c r="X122" t="b">
        <v>1</v>
      </c>
      <c r="Y122" t="b">
        <v>0</v>
      </c>
      <c r="Z122" t="b">
        <v>0</v>
      </c>
      <c r="AA122" t="b">
        <v>0</v>
      </c>
      <c r="AB122">
        <f t="shared" si="12"/>
        <v>1</v>
      </c>
      <c r="AC122">
        <f>VLOOKUP(AB122,'Percentage Transformation scale'!$H$2:$I$6,2,TRUE)</f>
        <v>4</v>
      </c>
      <c r="AD122" s="1">
        <v>2</v>
      </c>
      <c r="AE122" s="1">
        <f t="shared" si="18"/>
        <v>6</v>
      </c>
      <c r="AF122">
        <v>2</v>
      </c>
      <c r="AG122">
        <v>0</v>
      </c>
      <c r="AH122">
        <v>1</v>
      </c>
      <c r="AI122">
        <f t="shared" si="14"/>
        <v>1</v>
      </c>
      <c r="AJ122">
        <v>0</v>
      </c>
      <c r="AK122">
        <v>0</v>
      </c>
      <c r="AL122">
        <f t="shared" si="15"/>
        <v>1</v>
      </c>
      <c r="AM122">
        <f>VLOOKUP(AL122,'Percentage Transformation scale'!$N$2:$O$5,2,TRUE)</f>
        <v>3</v>
      </c>
      <c r="AN122">
        <v>4</v>
      </c>
      <c r="AO122">
        <v>3</v>
      </c>
      <c r="AP122">
        <f t="shared" si="16"/>
        <v>10</v>
      </c>
    </row>
  </sheetData>
  <mergeCells count="9">
    <mergeCell ref="AG1:AP1"/>
    <mergeCell ref="V1:V2"/>
    <mergeCell ref="W1:W2"/>
    <mergeCell ref="AF1:AF2"/>
    <mergeCell ref="A1:A2"/>
    <mergeCell ref="K1:K2"/>
    <mergeCell ref="B1:J1"/>
    <mergeCell ref="L1:U1"/>
    <mergeCell ref="X1:A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topLeftCell="AB1" workbookViewId="0">
      <selection activeCell="AH4" sqref="AH4"/>
    </sheetView>
  </sheetViews>
  <sheetFormatPr defaultRowHeight="15" x14ac:dyDescent="0.25"/>
  <cols>
    <col min="2" max="2" width="19" customWidth="1"/>
    <col min="3" max="3" width="18.5703125" customWidth="1"/>
    <col min="4" max="4" width="20" customWidth="1"/>
    <col min="5" max="5" width="22.28515625" customWidth="1"/>
    <col min="6" max="7" width="17.7109375" customWidth="1"/>
    <col min="8" max="8" width="23.85546875" customWidth="1"/>
    <col min="9" max="9" width="18.42578125" customWidth="1"/>
    <col min="10" max="10" width="21" style="1" customWidth="1"/>
    <col min="11" max="11" width="18.140625" customWidth="1"/>
    <col min="12" max="12" width="20" style="1" customWidth="1"/>
    <col min="13" max="13" width="18.5703125" style="1" customWidth="1"/>
    <col min="14" max="14" width="19.5703125" customWidth="1"/>
    <col min="15" max="15" width="17.85546875" style="1" customWidth="1"/>
    <col min="16" max="16" width="14.42578125" customWidth="1"/>
    <col min="17" max="17" width="19.28515625" style="1" customWidth="1"/>
    <col min="18" max="18" width="16.5703125" style="1" customWidth="1"/>
    <col min="19" max="19" width="9.140625" hidden="1" customWidth="1"/>
    <col min="20" max="20" width="12.7109375" customWidth="1"/>
    <col min="21" max="21" width="12.5703125" customWidth="1"/>
    <col min="22" max="22" width="13" style="7" customWidth="1"/>
    <col min="23" max="23" width="13.28515625" customWidth="1"/>
    <col min="24" max="25" width="12.85546875" customWidth="1"/>
    <col min="26" max="26" width="15.140625" customWidth="1"/>
    <col min="27" max="27" width="15.28515625" customWidth="1"/>
    <col min="28" max="28" width="13.85546875" customWidth="1"/>
    <col min="29" max="29" width="16.28515625" customWidth="1"/>
    <col min="30" max="30" width="17.85546875" style="7" customWidth="1"/>
    <col min="31" max="31" width="18.85546875" customWidth="1"/>
    <col min="32" max="32" width="18" customWidth="1"/>
    <col min="33" max="33" width="9.42578125" customWidth="1"/>
    <col min="34" max="34" width="12.5703125" style="7" customWidth="1"/>
  </cols>
  <sheetData>
    <row r="1" spans="1:34" s="19" customFormat="1" ht="15.75" x14ac:dyDescent="0.25">
      <c r="A1" s="53" t="s">
        <v>0</v>
      </c>
      <c r="B1" s="50" t="s">
        <v>282</v>
      </c>
      <c r="C1" s="50"/>
      <c r="D1" s="50"/>
      <c r="E1" s="50"/>
      <c r="F1" s="50"/>
      <c r="G1" s="50"/>
      <c r="H1" s="75" t="s">
        <v>186</v>
      </c>
      <c r="I1" s="50" t="s">
        <v>181</v>
      </c>
      <c r="J1" s="50"/>
      <c r="K1" s="50"/>
      <c r="L1" s="51" t="s">
        <v>287</v>
      </c>
      <c r="M1" s="51"/>
      <c r="N1" s="51"/>
      <c r="O1" s="51"/>
      <c r="P1" s="51"/>
      <c r="Q1" s="77" t="s">
        <v>187</v>
      </c>
      <c r="R1" s="69" t="s">
        <v>188</v>
      </c>
      <c r="S1" s="70"/>
      <c r="T1" s="70"/>
      <c r="U1" s="70"/>
      <c r="V1" s="71"/>
      <c r="W1" s="50" t="s">
        <v>35</v>
      </c>
      <c r="X1" s="50"/>
      <c r="Y1" s="50"/>
      <c r="Z1" s="50"/>
      <c r="AA1" s="50"/>
      <c r="AB1" s="50"/>
      <c r="AC1" s="50"/>
      <c r="AD1" s="50"/>
      <c r="AE1" s="72" t="s">
        <v>210</v>
      </c>
      <c r="AF1" s="73"/>
      <c r="AG1" s="73"/>
      <c r="AH1" s="74"/>
    </row>
    <row r="2" spans="1:34" s="21" customFormat="1" x14ac:dyDescent="0.25">
      <c r="A2" s="53"/>
      <c r="B2" s="25" t="s">
        <v>336</v>
      </c>
      <c r="C2" s="25" t="s">
        <v>337</v>
      </c>
      <c r="D2" s="25" t="s">
        <v>338</v>
      </c>
      <c r="E2" s="25" t="s">
        <v>339</v>
      </c>
      <c r="F2" s="25" t="s">
        <v>282</v>
      </c>
      <c r="G2" s="25" t="s">
        <v>409</v>
      </c>
      <c r="H2" s="76"/>
      <c r="I2" s="25" t="s">
        <v>433</v>
      </c>
      <c r="J2" s="25" t="s">
        <v>362</v>
      </c>
      <c r="K2" s="25" t="s">
        <v>410</v>
      </c>
      <c r="L2" s="23" t="s">
        <v>283</v>
      </c>
      <c r="M2" s="23" t="s">
        <v>284</v>
      </c>
      <c r="N2" s="21" t="s">
        <v>286</v>
      </c>
      <c r="O2" s="23" t="s">
        <v>285</v>
      </c>
      <c r="P2" s="23" t="s">
        <v>287</v>
      </c>
      <c r="Q2" s="78"/>
      <c r="R2" s="23" t="s">
        <v>288</v>
      </c>
      <c r="S2" s="26" t="s">
        <v>7</v>
      </c>
      <c r="T2" s="21" t="s">
        <v>218</v>
      </c>
      <c r="U2" s="23" t="s">
        <v>188</v>
      </c>
      <c r="V2" s="37" t="s">
        <v>411</v>
      </c>
      <c r="W2" s="25" t="s">
        <v>211</v>
      </c>
      <c r="X2" s="25" t="s">
        <v>212</v>
      </c>
      <c r="Y2" s="25" t="s">
        <v>213</v>
      </c>
      <c r="Z2" s="25" t="s">
        <v>214</v>
      </c>
      <c r="AA2" s="25" t="s">
        <v>215</v>
      </c>
      <c r="AB2" s="25" t="s">
        <v>216</v>
      </c>
      <c r="AC2" s="25" t="s">
        <v>35</v>
      </c>
      <c r="AD2" s="27" t="s">
        <v>412</v>
      </c>
      <c r="AE2" s="21" t="s">
        <v>217</v>
      </c>
      <c r="AF2" s="21" t="s">
        <v>218</v>
      </c>
      <c r="AG2" s="28" t="s">
        <v>210</v>
      </c>
      <c r="AH2" s="28" t="s">
        <v>413</v>
      </c>
    </row>
    <row r="3" spans="1:34" x14ac:dyDescent="0.25">
      <c r="A3">
        <v>1</v>
      </c>
      <c r="B3" t="b">
        <v>0</v>
      </c>
      <c r="C3" t="b">
        <v>1</v>
      </c>
      <c r="D3" t="b">
        <v>0</v>
      </c>
      <c r="E3" t="b">
        <v>0</v>
      </c>
      <c r="F3">
        <f>COUNTIF(B3:E3,TRUE)</f>
        <v>1</v>
      </c>
      <c r="G3">
        <f>VLOOKUP(F3,'Percentage Transformation scale'!$K$2:$L$6,2,TRUE)</f>
        <v>4</v>
      </c>
      <c r="H3">
        <v>1</v>
      </c>
      <c r="I3">
        <v>1</v>
      </c>
      <c r="J3" s="1">
        <v>1</v>
      </c>
      <c r="K3">
        <f t="shared" ref="K3:K45" si="0">I3+J3</f>
        <v>2</v>
      </c>
      <c r="L3" s="1">
        <v>2</v>
      </c>
      <c r="M3" s="1">
        <v>2</v>
      </c>
      <c r="N3">
        <v>1</v>
      </c>
      <c r="O3" s="1">
        <v>2</v>
      </c>
      <c r="P3">
        <f t="shared" ref="P3:P34" si="1">AVERAGE(L3:O3)</f>
        <v>1.75</v>
      </c>
      <c r="Q3" s="1">
        <v>2</v>
      </c>
      <c r="R3" s="1">
        <v>0</v>
      </c>
      <c r="S3">
        <v>7</v>
      </c>
      <c r="T3">
        <v>3</v>
      </c>
      <c r="U3">
        <f t="shared" ref="U3:U34" si="2">IF(R3 =1, (R3*T3) +5, R3+T3)</f>
        <v>3</v>
      </c>
      <c r="V3" s="7">
        <f>((5-1)*(U3-1)/(10-1))+1</f>
        <v>1.8888888888888888</v>
      </c>
      <c r="W3">
        <v>2</v>
      </c>
      <c r="X3">
        <v>2</v>
      </c>
      <c r="Y3">
        <v>2</v>
      </c>
      <c r="Z3">
        <v>2</v>
      </c>
      <c r="AA3">
        <v>0</v>
      </c>
      <c r="AB3">
        <v>0</v>
      </c>
      <c r="AC3">
        <f>W3*1+X3*2+Y3*3+Z3*4+AA3*5+AB3*6</f>
        <v>20</v>
      </c>
      <c r="AD3" s="7">
        <f>((6-1)*(AC3-0)/(63-0))+1</f>
        <v>2.587301587301587</v>
      </c>
      <c r="AE3">
        <v>1</v>
      </c>
      <c r="AF3">
        <v>4</v>
      </c>
      <c r="AG3">
        <f t="shared" ref="AG3:AG34" si="3">IF(AE3=1, (AE3*AF3) + 5, AE3 + AF3)</f>
        <v>9</v>
      </c>
      <c r="AH3" s="7">
        <f>((5-1)*(AG3-1)/(10-1))+1</f>
        <v>4.5555555555555554</v>
      </c>
    </row>
    <row r="4" spans="1:34" x14ac:dyDescent="0.25">
      <c r="A4">
        <v>2</v>
      </c>
      <c r="B4" t="b">
        <v>0</v>
      </c>
      <c r="C4" t="b">
        <v>0</v>
      </c>
      <c r="D4" t="b">
        <v>0</v>
      </c>
      <c r="E4" t="b">
        <v>1</v>
      </c>
      <c r="F4">
        <f t="shared" ref="F4:F67" si="4">COUNTIF(B4:E4,TRUE)</f>
        <v>1</v>
      </c>
      <c r="G4">
        <f>VLOOKUP(F4,'Percentage Transformation scale'!$K$2:$L$6,2,TRUE)</f>
        <v>4</v>
      </c>
      <c r="H4">
        <v>1</v>
      </c>
      <c r="I4">
        <v>2</v>
      </c>
      <c r="J4" s="1">
        <v>2</v>
      </c>
      <c r="K4">
        <f t="shared" si="0"/>
        <v>4</v>
      </c>
      <c r="L4" s="1">
        <v>3</v>
      </c>
      <c r="M4" s="1">
        <v>2</v>
      </c>
      <c r="N4">
        <v>2</v>
      </c>
      <c r="O4" s="1">
        <v>3</v>
      </c>
      <c r="P4">
        <f t="shared" si="1"/>
        <v>2.5</v>
      </c>
      <c r="Q4" s="1">
        <v>2</v>
      </c>
      <c r="R4" s="1">
        <v>0</v>
      </c>
      <c r="S4">
        <v>7</v>
      </c>
      <c r="T4">
        <v>3</v>
      </c>
      <c r="U4">
        <f t="shared" si="2"/>
        <v>3</v>
      </c>
      <c r="V4" s="7">
        <f t="shared" ref="V4:V67" si="5">((5-1)*(U4-1)/(10-1))+1</f>
        <v>1.8888888888888888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f>W4*1+X4*2+Y4*3+Z4*4+AA4*5+AB4*6</f>
        <v>24</v>
      </c>
      <c r="AD4" s="7">
        <f t="shared" ref="AD4:AD67" si="6">((6-1)*(AC4-0)/(63-0))+1</f>
        <v>2.9047619047619047</v>
      </c>
      <c r="AE4">
        <v>1</v>
      </c>
      <c r="AF4">
        <v>4</v>
      </c>
      <c r="AG4">
        <f t="shared" si="3"/>
        <v>9</v>
      </c>
      <c r="AH4" s="7">
        <f t="shared" ref="AH4:AH67" si="7">((5-1)*(AG4-1)/(10-1))+1</f>
        <v>4.5555555555555554</v>
      </c>
    </row>
    <row r="5" spans="1:34" x14ac:dyDescent="0.25">
      <c r="A5">
        <v>3</v>
      </c>
      <c r="B5" t="b">
        <v>1</v>
      </c>
      <c r="C5" t="b">
        <v>1</v>
      </c>
      <c r="D5" t="b">
        <v>1</v>
      </c>
      <c r="E5" t="b">
        <v>1</v>
      </c>
      <c r="F5">
        <f t="shared" si="4"/>
        <v>4</v>
      </c>
      <c r="G5">
        <f>VLOOKUP(F5,'Percentage Transformation scale'!$K$2:$L$6,2,TRUE)</f>
        <v>1</v>
      </c>
      <c r="H5">
        <v>0</v>
      </c>
      <c r="I5">
        <v>3</v>
      </c>
      <c r="J5" s="1">
        <v>3</v>
      </c>
      <c r="K5">
        <f t="shared" si="0"/>
        <v>6</v>
      </c>
      <c r="L5" s="1">
        <v>2</v>
      </c>
      <c r="M5" s="1">
        <v>2</v>
      </c>
      <c r="N5">
        <v>2</v>
      </c>
      <c r="O5" s="1">
        <v>2</v>
      </c>
      <c r="P5">
        <f t="shared" si="1"/>
        <v>2</v>
      </c>
      <c r="Q5" s="1">
        <v>2</v>
      </c>
      <c r="R5" s="1">
        <v>0</v>
      </c>
      <c r="S5">
        <v>7</v>
      </c>
      <c r="T5">
        <v>3</v>
      </c>
      <c r="U5">
        <f t="shared" si="2"/>
        <v>3</v>
      </c>
      <c r="V5" s="7">
        <f t="shared" si="5"/>
        <v>1.8888888888888888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>W5*1+X5*2+Y5*3+Z5*4+AA5*5+AB5*6</f>
        <v>0</v>
      </c>
      <c r="AD5" s="7">
        <f t="shared" si="6"/>
        <v>1</v>
      </c>
      <c r="AE5">
        <v>0</v>
      </c>
      <c r="AF5">
        <v>3</v>
      </c>
      <c r="AG5">
        <f t="shared" si="3"/>
        <v>3</v>
      </c>
      <c r="AH5" s="7">
        <f t="shared" si="7"/>
        <v>1.8888888888888888</v>
      </c>
    </row>
    <row r="6" spans="1:34" x14ac:dyDescent="0.25">
      <c r="A6">
        <v>4</v>
      </c>
      <c r="B6" t="b">
        <v>0</v>
      </c>
      <c r="C6" t="b">
        <v>0</v>
      </c>
      <c r="D6" t="b">
        <v>0</v>
      </c>
      <c r="E6" t="b">
        <v>1</v>
      </c>
      <c r="F6">
        <f t="shared" si="4"/>
        <v>1</v>
      </c>
      <c r="G6">
        <f>VLOOKUP(F6,'Percentage Transformation scale'!$K$2:$L$6,2,TRUE)</f>
        <v>4</v>
      </c>
      <c r="H6">
        <v>1</v>
      </c>
      <c r="I6">
        <v>1</v>
      </c>
      <c r="J6" s="1">
        <v>2</v>
      </c>
      <c r="K6">
        <f t="shared" si="0"/>
        <v>3</v>
      </c>
      <c r="L6" s="1">
        <v>3</v>
      </c>
      <c r="M6" s="1">
        <v>4</v>
      </c>
      <c r="N6">
        <v>4</v>
      </c>
      <c r="O6" s="1">
        <v>2</v>
      </c>
      <c r="P6">
        <f t="shared" si="1"/>
        <v>3.25</v>
      </c>
      <c r="Q6" s="1">
        <v>2</v>
      </c>
      <c r="R6" s="1">
        <v>1</v>
      </c>
      <c r="S6">
        <v>5</v>
      </c>
      <c r="T6">
        <v>5</v>
      </c>
      <c r="U6">
        <f t="shared" si="2"/>
        <v>10</v>
      </c>
      <c r="V6" s="7">
        <f t="shared" si="5"/>
        <v>5</v>
      </c>
      <c r="W6">
        <v>2</v>
      </c>
      <c r="X6">
        <v>1</v>
      </c>
      <c r="Y6">
        <v>0</v>
      </c>
      <c r="Z6">
        <v>1</v>
      </c>
      <c r="AA6">
        <v>1</v>
      </c>
      <c r="AB6">
        <v>1</v>
      </c>
      <c r="AC6">
        <f>W6*1+X6*2+Y6*3+Z6*4+AA6*5+AB6*6</f>
        <v>19</v>
      </c>
      <c r="AD6" s="7">
        <f t="shared" si="6"/>
        <v>2.5079365079365079</v>
      </c>
      <c r="AE6">
        <v>0</v>
      </c>
      <c r="AF6">
        <v>1</v>
      </c>
      <c r="AG6">
        <f t="shared" si="3"/>
        <v>1</v>
      </c>
      <c r="AH6" s="7">
        <f t="shared" si="7"/>
        <v>1</v>
      </c>
    </row>
    <row r="7" spans="1:34" x14ac:dyDescent="0.25">
      <c r="A7">
        <v>5</v>
      </c>
      <c r="B7" t="b">
        <v>0</v>
      </c>
      <c r="C7" t="b">
        <v>0</v>
      </c>
      <c r="D7" t="b">
        <v>0</v>
      </c>
      <c r="E7" t="b">
        <v>1</v>
      </c>
      <c r="F7">
        <f t="shared" si="4"/>
        <v>1</v>
      </c>
      <c r="G7">
        <f>VLOOKUP(F7,'Percentage Transformation scale'!$K$2:$L$6,2,TRUE)</f>
        <v>4</v>
      </c>
      <c r="H7">
        <v>1</v>
      </c>
      <c r="I7">
        <v>1</v>
      </c>
      <c r="J7" s="1">
        <v>2</v>
      </c>
      <c r="K7">
        <f t="shared" si="0"/>
        <v>3</v>
      </c>
      <c r="L7" s="1">
        <v>3</v>
      </c>
      <c r="M7" s="1">
        <v>4</v>
      </c>
      <c r="N7">
        <v>2</v>
      </c>
      <c r="O7" s="1">
        <v>2</v>
      </c>
      <c r="P7">
        <f t="shared" si="1"/>
        <v>2.75</v>
      </c>
      <c r="Q7" s="1">
        <v>2</v>
      </c>
      <c r="R7" s="1">
        <v>0</v>
      </c>
      <c r="S7">
        <v>7</v>
      </c>
      <c r="T7">
        <v>3</v>
      </c>
      <c r="U7">
        <f t="shared" si="2"/>
        <v>3</v>
      </c>
      <c r="V7" s="7">
        <f t="shared" si="5"/>
        <v>1.8888888888888888</v>
      </c>
      <c r="W7">
        <v>3</v>
      </c>
      <c r="X7">
        <v>2</v>
      </c>
      <c r="Y7">
        <v>3</v>
      </c>
      <c r="Z7">
        <v>2</v>
      </c>
      <c r="AA7">
        <v>2</v>
      </c>
      <c r="AB7">
        <v>2</v>
      </c>
      <c r="AC7">
        <f>W7*1+X7*2+Y7*3+Z7*4+AA7*5+AB7*6</f>
        <v>46</v>
      </c>
      <c r="AD7" s="7">
        <f t="shared" si="6"/>
        <v>4.6507936507936503</v>
      </c>
      <c r="AE7">
        <v>0</v>
      </c>
      <c r="AF7">
        <v>1</v>
      </c>
      <c r="AG7">
        <f t="shared" si="3"/>
        <v>1</v>
      </c>
      <c r="AH7" s="7">
        <f t="shared" si="7"/>
        <v>1</v>
      </c>
    </row>
    <row r="8" spans="1:34" x14ac:dyDescent="0.25">
      <c r="A8">
        <v>6</v>
      </c>
      <c r="B8" t="b">
        <v>0</v>
      </c>
      <c r="C8" t="b">
        <v>0</v>
      </c>
      <c r="D8" t="b">
        <v>0</v>
      </c>
      <c r="E8" t="b">
        <v>1</v>
      </c>
      <c r="F8">
        <f t="shared" si="4"/>
        <v>1</v>
      </c>
      <c r="G8">
        <f>VLOOKUP(F8,'Percentage Transformation scale'!$K$2:$L$6,2,TRUE)</f>
        <v>4</v>
      </c>
      <c r="H8">
        <v>0</v>
      </c>
      <c r="I8">
        <v>1</v>
      </c>
      <c r="J8" s="1">
        <v>1</v>
      </c>
      <c r="K8">
        <f t="shared" si="0"/>
        <v>2</v>
      </c>
      <c r="L8" s="1">
        <v>1</v>
      </c>
      <c r="M8" s="1">
        <v>2</v>
      </c>
      <c r="N8">
        <v>3</v>
      </c>
      <c r="O8" s="1">
        <v>1</v>
      </c>
      <c r="P8">
        <f t="shared" si="1"/>
        <v>1.75</v>
      </c>
      <c r="Q8" s="1">
        <v>3</v>
      </c>
      <c r="R8" s="1">
        <v>1</v>
      </c>
      <c r="S8">
        <v>4</v>
      </c>
      <c r="T8">
        <v>4</v>
      </c>
      <c r="U8">
        <f t="shared" si="2"/>
        <v>9</v>
      </c>
      <c r="V8" s="7">
        <f t="shared" si="5"/>
        <v>4.5555555555555554</v>
      </c>
      <c r="W8">
        <v>3</v>
      </c>
      <c r="X8">
        <v>2</v>
      </c>
      <c r="Y8">
        <v>2</v>
      </c>
      <c r="Z8">
        <v>2</v>
      </c>
      <c r="AA8">
        <v>2</v>
      </c>
      <c r="AB8">
        <v>2</v>
      </c>
      <c r="AC8">
        <f t="shared" ref="AC8:AC21" si="8">W8*1+X8*2+Y8*3+Z8*4+AA8*5+AB8*6</f>
        <v>43</v>
      </c>
      <c r="AD8" s="7">
        <f t="shared" si="6"/>
        <v>4.412698412698413</v>
      </c>
      <c r="AE8">
        <v>0</v>
      </c>
      <c r="AF8">
        <v>1</v>
      </c>
      <c r="AG8">
        <f t="shared" si="3"/>
        <v>1</v>
      </c>
      <c r="AH8" s="7">
        <f t="shared" si="7"/>
        <v>1</v>
      </c>
    </row>
    <row r="9" spans="1:34" ht="15" customHeight="1" x14ac:dyDescent="0.25">
      <c r="A9">
        <v>7</v>
      </c>
      <c r="B9" t="b">
        <v>0</v>
      </c>
      <c r="C9" t="b">
        <v>0</v>
      </c>
      <c r="D9" t="b">
        <v>0</v>
      </c>
      <c r="E9" t="b">
        <v>1</v>
      </c>
      <c r="F9">
        <f t="shared" si="4"/>
        <v>1</v>
      </c>
      <c r="G9">
        <f>VLOOKUP(F9,'Percentage Transformation scale'!$K$2:$L$6,2,TRUE)</f>
        <v>4</v>
      </c>
      <c r="H9">
        <v>0</v>
      </c>
      <c r="I9">
        <v>1</v>
      </c>
      <c r="J9" s="1">
        <v>3</v>
      </c>
      <c r="K9">
        <f t="shared" si="0"/>
        <v>4</v>
      </c>
      <c r="L9" s="1">
        <v>4</v>
      </c>
      <c r="M9" s="1">
        <v>4</v>
      </c>
      <c r="N9">
        <v>3</v>
      </c>
      <c r="O9" s="1">
        <v>3</v>
      </c>
      <c r="P9">
        <f t="shared" si="1"/>
        <v>3.5</v>
      </c>
      <c r="Q9" s="1">
        <v>1</v>
      </c>
      <c r="R9" s="1">
        <v>1</v>
      </c>
      <c r="S9">
        <v>5</v>
      </c>
      <c r="T9">
        <v>5</v>
      </c>
      <c r="U9">
        <f t="shared" si="2"/>
        <v>10</v>
      </c>
      <c r="V9" s="7">
        <f t="shared" si="5"/>
        <v>5</v>
      </c>
      <c r="W9">
        <v>0</v>
      </c>
      <c r="X9">
        <v>0</v>
      </c>
      <c r="Y9">
        <v>0</v>
      </c>
      <c r="Z9">
        <v>2</v>
      </c>
      <c r="AA9">
        <v>2</v>
      </c>
      <c r="AB9">
        <v>2</v>
      </c>
      <c r="AC9">
        <f t="shared" si="8"/>
        <v>30</v>
      </c>
      <c r="AD9" s="7">
        <f t="shared" si="6"/>
        <v>3.3809523809523809</v>
      </c>
      <c r="AE9">
        <v>0</v>
      </c>
      <c r="AF9">
        <v>1</v>
      </c>
      <c r="AG9">
        <f t="shared" si="3"/>
        <v>1</v>
      </c>
      <c r="AH9" s="7">
        <f t="shared" si="7"/>
        <v>1</v>
      </c>
    </row>
    <row r="10" spans="1:34" x14ac:dyDescent="0.25">
      <c r="A10">
        <v>8</v>
      </c>
      <c r="B10" t="b">
        <v>0</v>
      </c>
      <c r="C10" t="b">
        <v>0</v>
      </c>
      <c r="D10" t="b">
        <v>0</v>
      </c>
      <c r="E10" t="b">
        <v>1</v>
      </c>
      <c r="F10">
        <f t="shared" si="4"/>
        <v>1</v>
      </c>
      <c r="G10">
        <f>VLOOKUP(F10,'Percentage Transformation scale'!$K$2:$L$6,2,TRUE)</f>
        <v>4</v>
      </c>
      <c r="H10">
        <v>0</v>
      </c>
      <c r="I10">
        <v>1</v>
      </c>
      <c r="J10" s="1">
        <v>2</v>
      </c>
      <c r="K10">
        <f t="shared" si="0"/>
        <v>3</v>
      </c>
      <c r="L10" s="1">
        <v>5</v>
      </c>
      <c r="M10" s="1">
        <v>4</v>
      </c>
      <c r="N10">
        <v>5</v>
      </c>
      <c r="O10" s="1">
        <v>2</v>
      </c>
      <c r="P10">
        <f t="shared" si="1"/>
        <v>4</v>
      </c>
      <c r="Q10" s="1">
        <v>2</v>
      </c>
      <c r="R10" s="1">
        <v>0</v>
      </c>
      <c r="S10">
        <v>7</v>
      </c>
      <c r="T10">
        <v>3</v>
      </c>
      <c r="U10">
        <f t="shared" si="2"/>
        <v>3</v>
      </c>
      <c r="V10" s="7">
        <f t="shared" si="5"/>
        <v>1.8888888888888888</v>
      </c>
      <c r="W10">
        <v>0</v>
      </c>
      <c r="X10">
        <v>1</v>
      </c>
      <c r="Y10">
        <v>0</v>
      </c>
      <c r="Z10">
        <v>2</v>
      </c>
      <c r="AA10">
        <v>1</v>
      </c>
      <c r="AB10">
        <v>1</v>
      </c>
      <c r="AC10">
        <f t="shared" si="8"/>
        <v>21</v>
      </c>
      <c r="AD10" s="7">
        <f t="shared" si="6"/>
        <v>2.666666666666667</v>
      </c>
      <c r="AE10">
        <v>0</v>
      </c>
      <c r="AF10">
        <v>1</v>
      </c>
      <c r="AG10">
        <f t="shared" si="3"/>
        <v>1</v>
      </c>
      <c r="AH10" s="7">
        <f t="shared" si="7"/>
        <v>1</v>
      </c>
    </row>
    <row r="11" spans="1:34" x14ac:dyDescent="0.25">
      <c r="A11">
        <v>9</v>
      </c>
      <c r="B11" t="b">
        <v>0</v>
      </c>
      <c r="C11" t="b">
        <v>0</v>
      </c>
      <c r="D11" t="b">
        <v>0</v>
      </c>
      <c r="E11" t="b">
        <v>1</v>
      </c>
      <c r="F11">
        <f t="shared" si="4"/>
        <v>1</v>
      </c>
      <c r="G11">
        <f>VLOOKUP(F11,'Percentage Transformation scale'!$K$2:$L$6,2,TRUE)</f>
        <v>4</v>
      </c>
      <c r="H11">
        <v>0</v>
      </c>
      <c r="I11">
        <v>1</v>
      </c>
      <c r="J11" s="1">
        <v>2</v>
      </c>
      <c r="K11">
        <f t="shared" si="0"/>
        <v>3</v>
      </c>
      <c r="L11" s="1">
        <v>3</v>
      </c>
      <c r="M11" s="1">
        <v>2</v>
      </c>
      <c r="N11">
        <v>3</v>
      </c>
      <c r="O11" s="1">
        <v>1</v>
      </c>
      <c r="P11">
        <f t="shared" si="1"/>
        <v>2.25</v>
      </c>
      <c r="Q11" s="1">
        <v>2</v>
      </c>
      <c r="R11" s="1">
        <v>0</v>
      </c>
      <c r="S11">
        <v>7</v>
      </c>
      <c r="T11">
        <v>3</v>
      </c>
      <c r="U11">
        <f t="shared" si="2"/>
        <v>3</v>
      </c>
      <c r="V11" s="7">
        <f t="shared" si="5"/>
        <v>1.8888888888888888</v>
      </c>
      <c r="W11">
        <v>0</v>
      </c>
      <c r="X11">
        <v>0</v>
      </c>
      <c r="Y11">
        <v>0</v>
      </c>
      <c r="Z11">
        <v>1</v>
      </c>
      <c r="AA11">
        <v>1</v>
      </c>
      <c r="AB11">
        <v>0</v>
      </c>
      <c r="AC11">
        <f t="shared" si="8"/>
        <v>9</v>
      </c>
      <c r="AD11" s="7">
        <f t="shared" si="6"/>
        <v>1.7142857142857144</v>
      </c>
      <c r="AE11">
        <v>0</v>
      </c>
      <c r="AF11">
        <v>3</v>
      </c>
      <c r="AG11">
        <f t="shared" si="3"/>
        <v>3</v>
      </c>
      <c r="AH11" s="7">
        <f t="shared" si="7"/>
        <v>1.8888888888888888</v>
      </c>
    </row>
    <row r="12" spans="1:34" x14ac:dyDescent="0.25">
      <c r="A12">
        <v>10</v>
      </c>
      <c r="B12" t="b">
        <v>0</v>
      </c>
      <c r="C12" t="b">
        <v>0</v>
      </c>
      <c r="D12" t="b">
        <v>0</v>
      </c>
      <c r="E12" t="b">
        <v>0</v>
      </c>
      <c r="F12">
        <f t="shared" si="4"/>
        <v>0</v>
      </c>
      <c r="G12">
        <f>VLOOKUP(F12,'Percentage Transformation scale'!$K$2:$L$6,2,TRUE)</f>
        <v>5</v>
      </c>
      <c r="H12">
        <v>1</v>
      </c>
      <c r="I12">
        <v>1</v>
      </c>
      <c r="J12" s="1">
        <v>2</v>
      </c>
      <c r="K12">
        <f t="shared" si="0"/>
        <v>3</v>
      </c>
      <c r="L12" s="1">
        <v>4</v>
      </c>
      <c r="M12" s="1">
        <v>5</v>
      </c>
      <c r="N12">
        <v>3</v>
      </c>
      <c r="O12" s="1">
        <v>3</v>
      </c>
      <c r="P12">
        <f t="shared" si="1"/>
        <v>3.75</v>
      </c>
      <c r="Q12" s="1">
        <v>1</v>
      </c>
      <c r="R12" s="1">
        <v>1</v>
      </c>
      <c r="S12">
        <v>4</v>
      </c>
      <c r="T12">
        <v>4</v>
      </c>
      <c r="U12">
        <f t="shared" si="2"/>
        <v>9</v>
      </c>
      <c r="V12" s="7">
        <f t="shared" si="5"/>
        <v>4.5555555555555554</v>
      </c>
      <c r="W12">
        <v>0</v>
      </c>
      <c r="X12">
        <v>0</v>
      </c>
      <c r="Y12">
        <v>0</v>
      </c>
      <c r="Z12">
        <v>2</v>
      </c>
      <c r="AA12">
        <v>1</v>
      </c>
      <c r="AB12">
        <v>1</v>
      </c>
      <c r="AC12">
        <f t="shared" si="8"/>
        <v>19</v>
      </c>
      <c r="AD12" s="7">
        <f t="shared" si="6"/>
        <v>2.5079365079365079</v>
      </c>
      <c r="AE12">
        <v>1</v>
      </c>
      <c r="AF12">
        <v>4</v>
      </c>
      <c r="AG12">
        <f t="shared" si="3"/>
        <v>9</v>
      </c>
      <c r="AH12" s="7">
        <f t="shared" si="7"/>
        <v>4.5555555555555554</v>
      </c>
    </row>
    <row r="13" spans="1:34" x14ac:dyDescent="0.25">
      <c r="A13">
        <v>11</v>
      </c>
      <c r="B13" t="b">
        <v>1</v>
      </c>
      <c r="C13" t="b">
        <v>0</v>
      </c>
      <c r="D13" t="b">
        <v>0</v>
      </c>
      <c r="E13" t="b">
        <v>1</v>
      </c>
      <c r="F13">
        <f t="shared" si="4"/>
        <v>2</v>
      </c>
      <c r="G13">
        <f>VLOOKUP(F13,'Percentage Transformation scale'!$K$2:$L$6,2,TRUE)</f>
        <v>3</v>
      </c>
      <c r="H13">
        <v>0</v>
      </c>
      <c r="I13">
        <v>1</v>
      </c>
      <c r="J13" s="1">
        <v>2</v>
      </c>
      <c r="K13">
        <f t="shared" si="0"/>
        <v>3</v>
      </c>
      <c r="L13" s="1">
        <v>1</v>
      </c>
      <c r="M13" s="1">
        <v>1</v>
      </c>
      <c r="N13">
        <v>2</v>
      </c>
      <c r="O13" s="1">
        <v>1</v>
      </c>
      <c r="P13">
        <f t="shared" si="1"/>
        <v>1.25</v>
      </c>
      <c r="Q13" s="1">
        <v>1</v>
      </c>
      <c r="R13" s="1">
        <v>1</v>
      </c>
      <c r="S13">
        <v>3</v>
      </c>
      <c r="T13">
        <v>3</v>
      </c>
      <c r="U13">
        <f t="shared" si="2"/>
        <v>8</v>
      </c>
      <c r="V13" s="7">
        <f t="shared" si="5"/>
        <v>4.1111111111111107</v>
      </c>
      <c r="W13">
        <v>0</v>
      </c>
      <c r="X13">
        <v>0</v>
      </c>
      <c r="Y13">
        <v>2</v>
      </c>
      <c r="Z13">
        <v>2</v>
      </c>
      <c r="AA13">
        <v>2</v>
      </c>
      <c r="AB13">
        <v>2</v>
      </c>
      <c r="AC13">
        <f t="shared" si="8"/>
        <v>36</v>
      </c>
      <c r="AD13" s="7">
        <f t="shared" si="6"/>
        <v>3.8571428571428572</v>
      </c>
      <c r="AE13">
        <v>0</v>
      </c>
      <c r="AF13">
        <v>3</v>
      </c>
      <c r="AG13">
        <f t="shared" si="3"/>
        <v>3</v>
      </c>
      <c r="AH13" s="7">
        <f t="shared" si="7"/>
        <v>1.8888888888888888</v>
      </c>
    </row>
    <row r="14" spans="1:34" x14ac:dyDescent="0.25">
      <c r="A14">
        <v>12</v>
      </c>
      <c r="B14" t="b">
        <v>0</v>
      </c>
      <c r="C14" t="b">
        <v>0</v>
      </c>
      <c r="D14" t="b">
        <v>0</v>
      </c>
      <c r="E14" t="b">
        <v>0</v>
      </c>
      <c r="F14">
        <f t="shared" si="4"/>
        <v>0</v>
      </c>
      <c r="G14">
        <f>VLOOKUP(F14,'Percentage Transformation scale'!$K$2:$L$6,2,TRUE)</f>
        <v>5</v>
      </c>
      <c r="H14">
        <v>0</v>
      </c>
      <c r="I14">
        <v>2</v>
      </c>
      <c r="J14" s="1">
        <v>2</v>
      </c>
      <c r="K14">
        <f t="shared" si="0"/>
        <v>4</v>
      </c>
      <c r="L14" s="1">
        <v>1</v>
      </c>
      <c r="M14" s="1">
        <v>2</v>
      </c>
      <c r="N14">
        <v>3</v>
      </c>
      <c r="O14" s="1">
        <v>2</v>
      </c>
      <c r="P14">
        <f t="shared" si="1"/>
        <v>2</v>
      </c>
      <c r="Q14" s="1">
        <v>2</v>
      </c>
      <c r="R14" s="1">
        <v>1</v>
      </c>
      <c r="S14">
        <v>4</v>
      </c>
      <c r="T14">
        <v>4</v>
      </c>
      <c r="U14">
        <f t="shared" si="2"/>
        <v>9</v>
      </c>
      <c r="V14" s="7">
        <f t="shared" si="5"/>
        <v>4.5555555555555554</v>
      </c>
      <c r="W14">
        <v>0</v>
      </c>
      <c r="X14">
        <v>0</v>
      </c>
      <c r="Y14">
        <v>0</v>
      </c>
      <c r="Z14">
        <v>0</v>
      </c>
      <c r="AA14">
        <v>2</v>
      </c>
      <c r="AB14">
        <v>2</v>
      </c>
      <c r="AC14">
        <f t="shared" si="8"/>
        <v>22</v>
      </c>
      <c r="AD14" s="7">
        <f t="shared" si="6"/>
        <v>2.746031746031746</v>
      </c>
      <c r="AE14">
        <v>0</v>
      </c>
      <c r="AF14">
        <v>2</v>
      </c>
      <c r="AG14">
        <f t="shared" si="3"/>
        <v>2</v>
      </c>
      <c r="AH14" s="7">
        <f t="shared" si="7"/>
        <v>1.4444444444444444</v>
      </c>
    </row>
    <row r="15" spans="1:34" x14ac:dyDescent="0.25">
      <c r="A15">
        <v>13</v>
      </c>
      <c r="B15" t="b">
        <v>0</v>
      </c>
      <c r="C15" t="b">
        <v>0</v>
      </c>
      <c r="D15" t="b">
        <v>0</v>
      </c>
      <c r="E15" t="b">
        <v>0</v>
      </c>
      <c r="F15">
        <f t="shared" si="4"/>
        <v>0</v>
      </c>
      <c r="G15">
        <f>VLOOKUP(F15,'Percentage Transformation scale'!$K$2:$L$6,2,TRUE)</f>
        <v>5</v>
      </c>
      <c r="H15">
        <v>1</v>
      </c>
      <c r="I15">
        <v>3</v>
      </c>
      <c r="J15" s="1">
        <v>3</v>
      </c>
      <c r="K15">
        <f t="shared" si="0"/>
        <v>6</v>
      </c>
      <c r="L15" s="1">
        <v>3</v>
      </c>
      <c r="M15" s="1">
        <v>5</v>
      </c>
      <c r="N15">
        <v>4</v>
      </c>
      <c r="O15" s="1">
        <v>3</v>
      </c>
      <c r="P15">
        <f t="shared" si="1"/>
        <v>3.75</v>
      </c>
      <c r="Q15" s="1">
        <v>2</v>
      </c>
      <c r="R15" s="1">
        <v>1</v>
      </c>
      <c r="S15">
        <v>5</v>
      </c>
      <c r="T15">
        <v>5</v>
      </c>
      <c r="U15">
        <f t="shared" si="2"/>
        <v>10</v>
      </c>
      <c r="V15" s="7">
        <f t="shared" si="5"/>
        <v>5</v>
      </c>
      <c r="W15">
        <v>0</v>
      </c>
      <c r="X15">
        <v>0</v>
      </c>
      <c r="Y15">
        <v>0</v>
      </c>
      <c r="Z15">
        <v>0</v>
      </c>
      <c r="AA15">
        <v>2</v>
      </c>
      <c r="AB15">
        <v>2</v>
      </c>
      <c r="AC15">
        <f t="shared" si="8"/>
        <v>22</v>
      </c>
      <c r="AD15" s="7">
        <f t="shared" si="6"/>
        <v>2.746031746031746</v>
      </c>
      <c r="AE15">
        <v>0</v>
      </c>
      <c r="AF15">
        <v>2</v>
      </c>
      <c r="AG15">
        <f t="shared" si="3"/>
        <v>2</v>
      </c>
      <c r="AH15" s="7">
        <f t="shared" si="7"/>
        <v>1.4444444444444444</v>
      </c>
    </row>
    <row r="16" spans="1:34" x14ac:dyDescent="0.25">
      <c r="A16">
        <v>14</v>
      </c>
      <c r="B16" t="b">
        <v>1</v>
      </c>
      <c r="C16" t="b">
        <v>1</v>
      </c>
      <c r="D16" t="b">
        <v>0</v>
      </c>
      <c r="E16" t="b">
        <v>0</v>
      </c>
      <c r="F16">
        <f t="shared" si="4"/>
        <v>2</v>
      </c>
      <c r="G16">
        <f>VLOOKUP(F16,'Percentage Transformation scale'!$K$2:$L$6,2,TRUE)</f>
        <v>3</v>
      </c>
      <c r="H16">
        <v>1</v>
      </c>
      <c r="I16">
        <v>2</v>
      </c>
      <c r="J16" s="1">
        <v>3</v>
      </c>
      <c r="K16">
        <f t="shared" si="0"/>
        <v>5</v>
      </c>
      <c r="L16" s="1">
        <v>2</v>
      </c>
      <c r="M16" s="1">
        <v>3</v>
      </c>
      <c r="N16">
        <v>1</v>
      </c>
      <c r="O16" s="1">
        <v>2</v>
      </c>
      <c r="P16">
        <f t="shared" si="1"/>
        <v>2</v>
      </c>
      <c r="Q16" s="1">
        <v>1</v>
      </c>
      <c r="R16" s="1">
        <v>0</v>
      </c>
      <c r="S16">
        <v>7</v>
      </c>
      <c r="T16">
        <v>3</v>
      </c>
      <c r="U16">
        <f t="shared" si="2"/>
        <v>3</v>
      </c>
      <c r="V16" s="7">
        <f t="shared" si="5"/>
        <v>1.8888888888888888</v>
      </c>
      <c r="W16">
        <v>0</v>
      </c>
      <c r="X16">
        <v>0</v>
      </c>
      <c r="Y16">
        <v>2</v>
      </c>
      <c r="Z16">
        <v>1</v>
      </c>
      <c r="AA16">
        <v>1</v>
      </c>
      <c r="AB16">
        <v>0</v>
      </c>
      <c r="AC16">
        <f t="shared" si="8"/>
        <v>15</v>
      </c>
      <c r="AD16" s="7">
        <f t="shared" si="6"/>
        <v>2.1904761904761907</v>
      </c>
      <c r="AE16">
        <v>0</v>
      </c>
      <c r="AF16">
        <v>2</v>
      </c>
      <c r="AG16">
        <f t="shared" si="3"/>
        <v>2</v>
      </c>
      <c r="AH16" s="7">
        <f t="shared" si="7"/>
        <v>1.4444444444444444</v>
      </c>
    </row>
    <row r="17" spans="1:34" x14ac:dyDescent="0.25">
      <c r="A17">
        <v>15</v>
      </c>
      <c r="B17" t="b">
        <v>0</v>
      </c>
      <c r="C17" t="b">
        <v>1</v>
      </c>
      <c r="D17" t="b">
        <v>0</v>
      </c>
      <c r="E17" t="b">
        <v>0</v>
      </c>
      <c r="F17">
        <f t="shared" si="4"/>
        <v>1</v>
      </c>
      <c r="G17">
        <f>VLOOKUP(F17,'Percentage Transformation scale'!$K$2:$L$6,2,TRUE)</f>
        <v>4</v>
      </c>
      <c r="H17">
        <v>1</v>
      </c>
      <c r="I17">
        <v>2</v>
      </c>
      <c r="J17" s="1">
        <v>3</v>
      </c>
      <c r="K17">
        <f t="shared" si="0"/>
        <v>5</v>
      </c>
      <c r="L17" s="1">
        <v>3</v>
      </c>
      <c r="M17" s="1">
        <v>2</v>
      </c>
      <c r="N17">
        <v>1</v>
      </c>
      <c r="O17" s="1">
        <v>2</v>
      </c>
      <c r="P17">
        <f t="shared" si="1"/>
        <v>2</v>
      </c>
      <c r="Q17" s="1">
        <v>2</v>
      </c>
      <c r="R17" s="1">
        <v>0</v>
      </c>
      <c r="S17">
        <v>7</v>
      </c>
      <c r="T17">
        <v>3</v>
      </c>
      <c r="U17">
        <f t="shared" si="2"/>
        <v>3</v>
      </c>
      <c r="V17" s="7">
        <f t="shared" si="5"/>
        <v>1.8888888888888888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f t="shared" si="8"/>
        <v>4</v>
      </c>
      <c r="AD17" s="7">
        <f t="shared" si="6"/>
        <v>1.3174603174603174</v>
      </c>
      <c r="AE17">
        <v>0</v>
      </c>
      <c r="AF17">
        <v>3</v>
      </c>
      <c r="AG17">
        <f t="shared" si="3"/>
        <v>3</v>
      </c>
      <c r="AH17" s="7">
        <f t="shared" si="7"/>
        <v>1.8888888888888888</v>
      </c>
    </row>
    <row r="18" spans="1:34" x14ac:dyDescent="0.25">
      <c r="A18">
        <v>16</v>
      </c>
      <c r="B18" t="b">
        <v>0</v>
      </c>
      <c r="C18" t="b">
        <v>0</v>
      </c>
      <c r="D18" t="b">
        <v>1</v>
      </c>
      <c r="E18" t="b">
        <v>0</v>
      </c>
      <c r="F18">
        <f t="shared" si="4"/>
        <v>1</v>
      </c>
      <c r="G18">
        <f>VLOOKUP(F18,'Percentage Transformation scale'!$K$2:$L$6,2,TRUE)</f>
        <v>4</v>
      </c>
      <c r="H18">
        <v>0</v>
      </c>
      <c r="I18">
        <v>4</v>
      </c>
      <c r="J18" s="1">
        <v>4</v>
      </c>
      <c r="K18">
        <f t="shared" si="0"/>
        <v>8</v>
      </c>
      <c r="L18" s="1">
        <v>4</v>
      </c>
      <c r="M18" s="1">
        <v>5</v>
      </c>
      <c r="N18">
        <v>4</v>
      </c>
      <c r="O18" s="1">
        <v>3</v>
      </c>
      <c r="P18">
        <f t="shared" si="1"/>
        <v>4</v>
      </c>
      <c r="Q18" s="1">
        <v>1</v>
      </c>
      <c r="R18" s="1">
        <v>0</v>
      </c>
      <c r="S18">
        <v>7</v>
      </c>
      <c r="T18">
        <v>3</v>
      </c>
      <c r="U18">
        <f t="shared" si="2"/>
        <v>3</v>
      </c>
      <c r="V18" s="7">
        <f t="shared" si="5"/>
        <v>1.8888888888888888</v>
      </c>
      <c r="W18">
        <v>0</v>
      </c>
      <c r="X18">
        <v>0</v>
      </c>
      <c r="Y18">
        <v>0</v>
      </c>
      <c r="Z18">
        <v>1</v>
      </c>
      <c r="AA18">
        <v>2</v>
      </c>
      <c r="AB18">
        <v>0</v>
      </c>
      <c r="AC18">
        <f t="shared" si="8"/>
        <v>14</v>
      </c>
      <c r="AD18" s="7">
        <f t="shared" si="6"/>
        <v>2.1111111111111112</v>
      </c>
      <c r="AE18">
        <v>1</v>
      </c>
      <c r="AF18">
        <v>4</v>
      </c>
      <c r="AG18">
        <f t="shared" si="3"/>
        <v>9</v>
      </c>
      <c r="AH18" s="7">
        <f t="shared" si="7"/>
        <v>4.5555555555555554</v>
      </c>
    </row>
    <row r="19" spans="1:34" x14ac:dyDescent="0.25">
      <c r="A19">
        <v>17</v>
      </c>
      <c r="B19" t="b">
        <v>0</v>
      </c>
      <c r="C19" t="b">
        <v>0</v>
      </c>
      <c r="D19" t="b">
        <v>1</v>
      </c>
      <c r="E19" t="b">
        <v>0</v>
      </c>
      <c r="F19">
        <f t="shared" si="4"/>
        <v>1</v>
      </c>
      <c r="G19">
        <f>VLOOKUP(F19,'Percentage Transformation scale'!$K$2:$L$6,2,TRUE)</f>
        <v>4</v>
      </c>
      <c r="H19">
        <v>0</v>
      </c>
      <c r="I19">
        <v>3</v>
      </c>
      <c r="J19" s="1">
        <v>3</v>
      </c>
      <c r="K19">
        <f t="shared" si="0"/>
        <v>6</v>
      </c>
      <c r="L19" s="1">
        <v>3</v>
      </c>
      <c r="M19" s="1">
        <v>2</v>
      </c>
      <c r="N19">
        <v>2</v>
      </c>
      <c r="O19" s="1">
        <v>2</v>
      </c>
      <c r="P19">
        <f t="shared" si="1"/>
        <v>2.25</v>
      </c>
      <c r="Q19" s="1">
        <v>1</v>
      </c>
      <c r="R19" s="1">
        <v>0</v>
      </c>
      <c r="S19">
        <v>7</v>
      </c>
      <c r="T19">
        <v>3</v>
      </c>
      <c r="U19">
        <f t="shared" si="2"/>
        <v>3</v>
      </c>
      <c r="V19" s="7">
        <f t="shared" si="5"/>
        <v>1.8888888888888888</v>
      </c>
      <c r="W19">
        <v>0</v>
      </c>
      <c r="X19">
        <v>0</v>
      </c>
      <c r="Y19">
        <v>0</v>
      </c>
      <c r="Z19">
        <v>2</v>
      </c>
      <c r="AA19">
        <v>0</v>
      </c>
      <c r="AB19">
        <v>0</v>
      </c>
      <c r="AC19">
        <f t="shared" si="8"/>
        <v>8</v>
      </c>
      <c r="AD19" s="7">
        <f>((6-1)*(AC19-0)/(63-0))+1</f>
        <v>1.6349206349206349</v>
      </c>
      <c r="AE19">
        <v>0</v>
      </c>
      <c r="AF19">
        <v>3</v>
      </c>
      <c r="AG19">
        <f t="shared" si="3"/>
        <v>3</v>
      </c>
      <c r="AH19" s="7">
        <f t="shared" si="7"/>
        <v>1.8888888888888888</v>
      </c>
    </row>
    <row r="20" spans="1:34" x14ac:dyDescent="0.25">
      <c r="A20">
        <v>18</v>
      </c>
      <c r="B20" t="b">
        <v>0</v>
      </c>
      <c r="C20" t="b">
        <v>0</v>
      </c>
      <c r="D20" t="b">
        <v>0</v>
      </c>
      <c r="E20" t="b">
        <v>0</v>
      </c>
      <c r="F20">
        <f t="shared" si="4"/>
        <v>0</v>
      </c>
      <c r="G20">
        <f>VLOOKUP(F20,'Percentage Transformation scale'!$K$2:$L$6,2,TRUE)</f>
        <v>5</v>
      </c>
      <c r="H20">
        <v>0</v>
      </c>
      <c r="I20">
        <v>2</v>
      </c>
      <c r="J20" s="1">
        <v>2</v>
      </c>
      <c r="K20">
        <f t="shared" si="0"/>
        <v>4</v>
      </c>
      <c r="L20" s="1">
        <v>2</v>
      </c>
      <c r="M20" s="1">
        <v>2</v>
      </c>
      <c r="N20">
        <v>1</v>
      </c>
      <c r="O20" s="1">
        <v>3</v>
      </c>
      <c r="P20">
        <f t="shared" si="1"/>
        <v>2</v>
      </c>
      <c r="Q20" s="1">
        <v>1</v>
      </c>
      <c r="R20" s="1">
        <v>0</v>
      </c>
      <c r="S20">
        <v>7</v>
      </c>
      <c r="T20">
        <v>3</v>
      </c>
      <c r="U20">
        <f t="shared" si="2"/>
        <v>3</v>
      </c>
      <c r="V20" s="7">
        <f t="shared" si="5"/>
        <v>1.8888888888888888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8"/>
        <v>0</v>
      </c>
      <c r="AD20" s="7">
        <f t="shared" si="6"/>
        <v>1</v>
      </c>
      <c r="AE20">
        <v>0</v>
      </c>
      <c r="AF20">
        <v>1</v>
      </c>
      <c r="AG20">
        <f t="shared" si="3"/>
        <v>1</v>
      </c>
      <c r="AH20" s="7">
        <f t="shared" si="7"/>
        <v>1</v>
      </c>
    </row>
    <row r="21" spans="1:34" x14ac:dyDescent="0.25">
      <c r="A21">
        <v>19</v>
      </c>
      <c r="B21" t="b">
        <v>0</v>
      </c>
      <c r="C21" t="b">
        <v>1</v>
      </c>
      <c r="D21" t="b">
        <v>0</v>
      </c>
      <c r="E21" t="b">
        <v>0</v>
      </c>
      <c r="F21">
        <f t="shared" si="4"/>
        <v>1</v>
      </c>
      <c r="G21">
        <f>VLOOKUP(F21,'Percentage Transformation scale'!$K$2:$L$6,2,TRUE)</f>
        <v>4</v>
      </c>
      <c r="H21">
        <v>1</v>
      </c>
      <c r="I21">
        <v>3</v>
      </c>
      <c r="J21" s="1">
        <v>3</v>
      </c>
      <c r="K21">
        <f t="shared" si="0"/>
        <v>6</v>
      </c>
      <c r="L21" s="1">
        <v>4</v>
      </c>
      <c r="M21" s="1">
        <v>3</v>
      </c>
      <c r="N21">
        <v>3</v>
      </c>
      <c r="O21" s="1">
        <v>3</v>
      </c>
      <c r="P21">
        <f t="shared" si="1"/>
        <v>3.25</v>
      </c>
      <c r="Q21" s="1">
        <v>2</v>
      </c>
      <c r="R21" s="1">
        <v>0</v>
      </c>
      <c r="S21">
        <v>7</v>
      </c>
      <c r="T21">
        <v>3</v>
      </c>
      <c r="U21">
        <f t="shared" si="2"/>
        <v>3</v>
      </c>
      <c r="V21" s="7">
        <f t="shared" si="5"/>
        <v>1.8888888888888888</v>
      </c>
      <c r="W21">
        <v>0</v>
      </c>
      <c r="X21">
        <v>0</v>
      </c>
      <c r="Y21">
        <v>2</v>
      </c>
      <c r="Z21">
        <v>0</v>
      </c>
      <c r="AA21">
        <v>2</v>
      </c>
      <c r="AB21">
        <v>0</v>
      </c>
      <c r="AC21">
        <f t="shared" si="8"/>
        <v>16</v>
      </c>
      <c r="AD21" s="7">
        <f t="shared" si="6"/>
        <v>2.2698412698412698</v>
      </c>
      <c r="AE21">
        <v>1</v>
      </c>
      <c r="AF21">
        <v>4</v>
      </c>
      <c r="AG21">
        <f t="shared" si="3"/>
        <v>9</v>
      </c>
      <c r="AH21" s="7">
        <f t="shared" si="7"/>
        <v>4.5555555555555554</v>
      </c>
    </row>
    <row r="22" spans="1:34" x14ac:dyDescent="0.25">
      <c r="A22">
        <v>20</v>
      </c>
      <c r="B22" t="b">
        <v>1</v>
      </c>
      <c r="C22" t="b">
        <v>0</v>
      </c>
      <c r="D22" t="b">
        <v>1</v>
      </c>
      <c r="E22" t="b">
        <v>0</v>
      </c>
      <c r="F22">
        <f t="shared" si="4"/>
        <v>2</v>
      </c>
      <c r="G22">
        <f>VLOOKUP(F22,'Percentage Transformation scale'!$K$2:$L$6,2,TRUE)</f>
        <v>3</v>
      </c>
      <c r="H22">
        <v>0</v>
      </c>
      <c r="I22">
        <v>3</v>
      </c>
      <c r="J22" s="1">
        <v>3</v>
      </c>
      <c r="K22">
        <f t="shared" si="0"/>
        <v>6</v>
      </c>
      <c r="L22" s="1">
        <v>3</v>
      </c>
      <c r="M22" s="1">
        <v>3</v>
      </c>
      <c r="N22">
        <v>4</v>
      </c>
      <c r="O22" s="1">
        <v>2</v>
      </c>
      <c r="P22">
        <f t="shared" si="1"/>
        <v>3</v>
      </c>
      <c r="Q22" s="1">
        <v>1</v>
      </c>
      <c r="R22" s="1">
        <v>1</v>
      </c>
      <c r="S22">
        <v>5</v>
      </c>
      <c r="T22">
        <v>5</v>
      </c>
      <c r="U22">
        <f t="shared" si="2"/>
        <v>10</v>
      </c>
      <c r="V22" s="7">
        <f t="shared" si="5"/>
        <v>5</v>
      </c>
      <c r="W22">
        <v>1</v>
      </c>
      <c r="X22">
        <v>1</v>
      </c>
      <c r="Y22">
        <v>0</v>
      </c>
      <c r="Z22">
        <v>0</v>
      </c>
      <c r="AA22">
        <v>1</v>
      </c>
      <c r="AB22">
        <v>1</v>
      </c>
      <c r="AC22">
        <f t="shared" ref="AC22:AC29" si="9">W22*1+X22*2+Y22*3+Z22*4+AA22*5+AB22*6</f>
        <v>14</v>
      </c>
      <c r="AD22" s="7">
        <f t="shared" si="6"/>
        <v>2.1111111111111112</v>
      </c>
      <c r="AE22">
        <v>0</v>
      </c>
      <c r="AF22">
        <v>3</v>
      </c>
      <c r="AG22">
        <f t="shared" si="3"/>
        <v>3</v>
      </c>
      <c r="AH22" s="7">
        <f t="shared" si="7"/>
        <v>1.8888888888888888</v>
      </c>
    </row>
    <row r="23" spans="1:34" x14ac:dyDescent="0.25">
      <c r="A23">
        <v>21</v>
      </c>
      <c r="B23" t="b">
        <v>0</v>
      </c>
      <c r="C23" t="b">
        <v>0</v>
      </c>
      <c r="D23" t="b">
        <v>0</v>
      </c>
      <c r="E23" t="b">
        <v>1</v>
      </c>
      <c r="F23">
        <f t="shared" si="4"/>
        <v>1</v>
      </c>
      <c r="G23">
        <f>VLOOKUP(F23,'Percentage Transformation scale'!$K$2:$L$6,2,TRUE)</f>
        <v>4</v>
      </c>
      <c r="H23">
        <v>1</v>
      </c>
      <c r="I23">
        <v>2</v>
      </c>
      <c r="J23" s="1">
        <v>2</v>
      </c>
      <c r="K23">
        <f t="shared" si="0"/>
        <v>4</v>
      </c>
      <c r="L23" s="1">
        <v>3</v>
      </c>
      <c r="M23" s="1">
        <v>4</v>
      </c>
      <c r="N23">
        <v>4</v>
      </c>
      <c r="O23" s="1">
        <v>3</v>
      </c>
      <c r="P23">
        <f t="shared" si="1"/>
        <v>3.5</v>
      </c>
      <c r="Q23" s="1">
        <v>3</v>
      </c>
      <c r="R23" s="1">
        <v>1</v>
      </c>
      <c r="S23">
        <v>4</v>
      </c>
      <c r="T23">
        <v>4</v>
      </c>
      <c r="U23">
        <f t="shared" si="2"/>
        <v>9</v>
      </c>
      <c r="V23" s="7">
        <f t="shared" si="5"/>
        <v>4.5555555555555554</v>
      </c>
      <c r="W23">
        <v>0</v>
      </c>
      <c r="X23">
        <v>2</v>
      </c>
      <c r="Y23">
        <v>2</v>
      </c>
      <c r="Z23">
        <v>2</v>
      </c>
      <c r="AA23">
        <v>2</v>
      </c>
      <c r="AB23">
        <v>1</v>
      </c>
      <c r="AC23">
        <f t="shared" si="9"/>
        <v>34</v>
      </c>
      <c r="AD23" s="7">
        <f t="shared" si="6"/>
        <v>3.6984126984126986</v>
      </c>
      <c r="AE23">
        <v>1</v>
      </c>
      <c r="AF23">
        <v>4</v>
      </c>
      <c r="AG23">
        <f t="shared" si="3"/>
        <v>9</v>
      </c>
      <c r="AH23" s="7">
        <f t="shared" si="7"/>
        <v>4.5555555555555554</v>
      </c>
    </row>
    <row r="24" spans="1:34" x14ac:dyDescent="0.25">
      <c r="A24">
        <v>22</v>
      </c>
      <c r="B24" t="b">
        <v>1</v>
      </c>
      <c r="C24" t="b">
        <v>0</v>
      </c>
      <c r="D24" t="b">
        <v>0</v>
      </c>
      <c r="E24" t="b">
        <v>0</v>
      </c>
      <c r="F24">
        <f t="shared" si="4"/>
        <v>1</v>
      </c>
      <c r="G24">
        <f>VLOOKUP(F24,'Percentage Transformation scale'!$K$2:$L$6,2,TRUE)</f>
        <v>4</v>
      </c>
      <c r="H24">
        <v>0</v>
      </c>
      <c r="I24">
        <v>2</v>
      </c>
      <c r="J24" s="1">
        <v>2</v>
      </c>
      <c r="K24">
        <f t="shared" si="0"/>
        <v>4</v>
      </c>
      <c r="L24" s="1">
        <v>2</v>
      </c>
      <c r="M24" s="1">
        <v>2</v>
      </c>
      <c r="N24">
        <v>3</v>
      </c>
      <c r="O24" s="1">
        <v>1</v>
      </c>
      <c r="P24">
        <f t="shared" si="1"/>
        <v>2</v>
      </c>
      <c r="Q24" s="1">
        <v>2</v>
      </c>
      <c r="R24" s="1">
        <v>1</v>
      </c>
      <c r="S24">
        <v>4</v>
      </c>
      <c r="T24">
        <v>4</v>
      </c>
      <c r="U24">
        <f t="shared" si="2"/>
        <v>9</v>
      </c>
      <c r="V24" s="7">
        <f t="shared" si="5"/>
        <v>4.5555555555555554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9"/>
        <v>2</v>
      </c>
      <c r="AD24" s="7">
        <f t="shared" si="6"/>
        <v>1.1587301587301586</v>
      </c>
      <c r="AE24">
        <v>0</v>
      </c>
      <c r="AF24">
        <v>3</v>
      </c>
      <c r="AG24">
        <f t="shared" si="3"/>
        <v>3</v>
      </c>
      <c r="AH24" s="7">
        <f t="shared" si="7"/>
        <v>1.8888888888888888</v>
      </c>
    </row>
    <row r="25" spans="1:34" x14ac:dyDescent="0.25">
      <c r="A25">
        <v>23</v>
      </c>
      <c r="B25" t="b">
        <v>1</v>
      </c>
      <c r="C25" t="b">
        <v>0</v>
      </c>
      <c r="D25" t="b">
        <v>0</v>
      </c>
      <c r="E25" t="b">
        <v>0</v>
      </c>
      <c r="F25">
        <f t="shared" si="4"/>
        <v>1</v>
      </c>
      <c r="G25">
        <f>VLOOKUP(F25,'Percentage Transformation scale'!$K$2:$L$6,2,TRUE)</f>
        <v>4</v>
      </c>
      <c r="H25">
        <v>1</v>
      </c>
      <c r="I25">
        <v>1</v>
      </c>
      <c r="J25" s="1">
        <v>2</v>
      </c>
      <c r="K25">
        <f t="shared" si="0"/>
        <v>3</v>
      </c>
      <c r="L25" s="1">
        <v>2</v>
      </c>
      <c r="M25" s="1">
        <v>2</v>
      </c>
      <c r="N25">
        <v>3</v>
      </c>
      <c r="O25" s="1">
        <v>2</v>
      </c>
      <c r="P25">
        <f t="shared" si="1"/>
        <v>2.25</v>
      </c>
      <c r="Q25" s="1">
        <v>1</v>
      </c>
      <c r="R25" s="1">
        <v>0</v>
      </c>
      <c r="S25">
        <v>3</v>
      </c>
      <c r="T25">
        <v>3</v>
      </c>
      <c r="U25">
        <f t="shared" si="2"/>
        <v>3</v>
      </c>
      <c r="V25" s="7">
        <f t="shared" si="5"/>
        <v>1.8888888888888888</v>
      </c>
      <c r="W25">
        <v>1</v>
      </c>
      <c r="X25">
        <v>2</v>
      </c>
      <c r="Y25">
        <v>2</v>
      </c>
      <c r="Z25">
        <v>1</v>
      </c>
      <c r="AA25">
        <v>1</v>
      </c>
      <c r="AB25">
        <v>1</v>
      </c>
      <c r="AC25">
        <f t="shared" si="9"/>
        <v>26</v>
      </c>
      <c r="AD25" s="7">
        <f t="shared" si="6"/>
        <v>3.0634920634920637</v>
      </c>
      <c r="AE25">
        <v>1</v>
      </c>
      <c r="AF25">
        <v>1</v>
      </c>
      <c r="AG25">
        <f t="shared" si="3"/>
        <v>6</v>
      </c>
      <c r="AH25" s="7">
        <f t="shared" si="7"/>
        <v>3.2222222222222223</v>
      </c>
    </row>
    <row r="26" spans="1:34" x14ac:dyDescent="0.25">
      <c r="A26">
        <v>24</v>
      </c>
      <c r="B26" t="b">
        <v>1</v>
      </c>
      <c r="C26" t="b">
        <v>0</v>
      </c>
      <c r="D26" t="b">
        <v>0</v>
      </c>
      <c r="E26" t="b">
        <v>0</v>
      </c>
      <c r="F26">
        <f t="shared" si="4"/>
        <v>1</v>
      </c>
      <c r="G26">
        <f>VLOOKUP(F26,'Percentage Transformation scale'!$K$2:$L$6,2,TRUE)</f>
        <v>4</v>
      </c>
      <c r="H26">
        <v>0</v>
      </c>
      <c r="I26">
        <v>2</v>
      </c>
      <c r="J26" s="1">
        <v>2</v>
      </c>
      <c r="K26">
        <f t="shared" si="0"/>
        <v>4</v>
      </c>
      <c r="L26" s="1">
        <v>3</v>
      </c>
      <c r="M26" s="1">
        <v>3</v>
      </c>
      <c r="N26">
        <v>4</v>
      </c>
      <c r="O26" s="1">
        <v>2</v>
      </c>
      <c r="P26">
        <f t="shared" si="1"/>
        <v>3</v>
      </c>
      <c r="Q26" s="1">
        <v>2</v>
      </c>
      <c r="R26" s="1">
        <v>1</v>
      </c>
      <c r="S26">
        <v>4</v>
      </c>
      <c r="T26">
        <v>4</v>
      </c>
      <c r="U26">
        <f t="shared" si="2"/>
        <v>9</v>
      </c>
      <c r="V26" s="7">
        <f t="shared" si="5"/>
        <v>4.5555555555555554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9"/>
        <v>2</v>
      </c>
      <c r="AD26" s="7">
        <f t="shared" si="6"/>
        <v>1.1587301587301586</v>
      </c>
      <c r="AE26">
        <v>0</v>
      </c>
      <c r="AF26">
        <v>3</v>
      </c>
      <c r="AG26">
        <f t="shared" si="3"/>
        <v>3</v>
      </c>
      <c r="AH26" s="7">
        <f t="shared" si="7"/>
        <v>1.8888888888888888</v>
      </c>
    </row>
    <row r="27" spans="1:34" x14ac:dyDescent="0.25">
      <c r="A27">
        <v>25</v>
      </c>
      <c r="B27" t="b">
        <v>1</v>
      </c>
      <c r="C27" t="b">
        <v>1</v>
      </c>
      <c r="D27" t="b">
        <v>1</v>
      </c>
      <c r="E27" t="b">
        <v>1</v>
      </c>
      <c r="F27">
        <f t="shared" si="4"/>
        <v>4</v>
      </c>
      <c r="G27">
        <f>VLOOKUP(F27,'Percentage Transformation scale'!$K$2:$L$6,2,TRUE)</f>
        <v>1</v>
      </c>
      <c r="H27">
        <v>0</v>
      </c>
      <c r="I27">
        <v>1</v>
      </c>
      <c r="J27" s="1">
        <v>2</v>
      </c>
      <c r="K27">
        <f t="shared" si="0"/>
        <v>3</v>
      </c>
      <c r="L27" s="1">
        <v>3</v>
      </c>
      <c r="M27" s="1">
        <v>3</v>
      </c>
      <c r="N27">
        <v>3</v>
      </c>
      <c r="O27" s="1">
        <v>2</v>
      </c>
      <c r="P27">
        <f t="shared" si="1"/>
        <v>2.75</v>
      </c>
      <c r="Q27" s="1">
        <v>1</v>
      </c>
      <c r="R27" s="1">
        <v>1</v>
      </c>
      <c r="S27">
        <v>2</v>
      </c>
      <c r="T27">
        <v>2</v>
      </c>
      <c r="U27">
        <f t="shared" si="2"/>
        <v>7</v>
      </c>
      <c r="V27" s="7">
        <f t="shared" si="5"/>
        <v>3.6666666666666665</v>
      </c>
      <c r="W27">
        <v>2</v>
      </c>
      <c r="X27">
        <v>2</v>
      </c>
      <c r="Y27">
        <v>1</v>
      </c>
      <c r="Z27">
        <v>0</v>
      </c>
      <c r="AA27">
        <v>2</v>
      </c>
      <c r="AB27">
        <v>1</v>
      </c>
      <c r="AC27">
        <f t="shared" si="9"/>
        <v>25</v>
      </c>
      <c r="AD27" s="7">
        <f t="shared" si="6"/>
        <v>2.9841269841269842</v>
      </c>
      <c r="AE27">
        <v>1</v>
      </c>
      <c r="AF27">
        <v>3</v>
      </c>
      <c r="AG27">
        <f t="shared" si="3"/>
        <v>8</v>
      </c>
      <c r="AH27" s="7">
        <f t="shared" si="7"/>
        <v>4.1111111111111107</v>
      </c>
    </row>
    <row r="28" spans="1:34" x14ac:dyDescent="0.25">
      <c r="A28">
        <v>26</v>
      </c>
      <c r="B28" t="b">
        <v>1</v>
      </c>
      <c r="C28" t="b">
        <v>1</v>
      </c>
      <c r="D28" t="b">
        <v>1</v>
      </c>
      <c r="E28" t="b">
        <v>1</v>
      </c>
      <c r="F28">
        <f t="shared" si="4"/>
        <v>4</v>
      </c>
      <c r="G28">
        <f>VLOOKUP(F28,'Percentage Transformation scale'!$K$2:$L$6,2,TRUE)</f>
        <v>1</v>
      </c>
      <c r="H28">
        <v>1</v>
      </c>
      <c r="I28">
        <v>2</v>
      </c>
      <c r="J28" s="1">
        <v>2</v>
      </c>
      <c r="K28">
        <f t="shared" si="0"/>
        <v>4</v>
      </c>
      <c r="L28" s="1">
        <v>2</v>
      </c>
      <c r="M28" s="1">
        <v>2</v>
      </c>
      <c r="N28">
        <v>4</v>
      </c>
      <c r="O28" s="1">
        <v>2</v>
      </c>
      <c r="P28">
        <f t="shared" si="1"/>
        <v>2.5</v>
      </c>
      <c r="Q28" s="1">
        <v>1</v>
      </c>
      <c r="R28" s="1">
        <v>0</v>
      </c>
      <c r="S28">
        <v>7</v>
      </c>
      <c r="T28">
        <v>3</v>
      </c>
      <c r="U28">
        <f t="shared" si="2"/>
        <v>3</v>
      </c>
      <c r="V28" s="7">
        <f t="shared" si="5"/>
        <v>1.8888888888888888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9"/>
        <v>0</v>
      </c>
      <c r="AD28" s="7">
        <f t="shared" si="6"/>
        <v>1</v>
      </c>
      <c r="AE28">
        <v>0</v>
      </c>
      <c r="AF28">
        <v>3</v>
      </c>
      <c r="AG28">
        <f t="shared" si="3"/>
        <v>3</v>
      </c>
      <c r="AH28" s="7">
        <f t="shared" si="7"/>
        <v>1.8888888888888888</v>
      </c>
    </row>
    <row r="29" spans="1:34" x14ac:dyDescent="0.25">
      <c r="A29">
        <v>27</v>
      </c>
      <c r="B29" t="b">
        <v>1</v>
      </c>
      <c r="C29" t="b">
        <v>0</v>
      </c>
      <c r="D29" t="b">
        <v>0</v>
      </c>
      <c r="E29" t="b">
        <v>0</v>
      </c>
      <c r="F29">
        <f t="shared" si="4"/>
        <v>1</v>
      </c>
      <c r="G29">
        <f>VLOOKUP(F29,'Percentage Transformation scale'!$K$2:$L$6,2,TRUE)</f>
        <v>4</v>
      </c>
      <c r="H29">
        <v>1</v>
      </c>
      <c r="I29">
        <v>2</v>
      </c>
      <c r="J29" s="1">
        <v>2</v>
      </c>
      <c r="K29">
        <f t="shared" si="0"/>
        <v>4</v>
      </c>
      <c r="L29" s="1">
        <v>2</v>
      </c>
      <c r="M29" s="1">
        <v>2</v>
      </c>
      <c r="N29">
        <v>4</v>
      </c>
      <c r="O29" s="1">
        <v>2</v>
      </c>
      <c r="P29">
        <f t="shared" si="1"/>
        <v>2.5</v>
      </c>
      <c r="Q29" s="1">
        <v>1</v>
      </c>
      <c r="R29" s="1">
        <v>0</v>
      </c>
      <c r="S29">
        <v>7</v>
      </c>
      <c r="T29">
        <v>3</v>
      </c>
      <c r="U29">
        <f t="shared" si="2"/>
        <v>3</v>
      </c>
      <c r="V29" s="7">
        <f t="shared" si="5"/>
        <v>1.8888888888888888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9"/>
        <v>2</v>
      </c>
      <c r="AD29" s="7">
        <f t="shared" si="6"/>
        <v>1.1587301587301586</v>
      </c>
      <c r="AE29">
        <v>0</v>
      </c>
      <c r="AF29">
        <v>3</v>
      </c>
      <c r="AG29">
        <f t="shared" si="3"/>
        <v>3</v>
      </c>
      <c r="AH29" s="7">
        <f t="shared" si="7"/>
        <v>1.8888888888888888</v>
      </c>
    </row>
    <row r="30" spans="1:34" x14ac:dyDescent="0.25">
      <c r="A30">
        <v>28</v>
      </c>
      <c r="B30" t="b">
        <v>0</v>
      </c>
      <c r="C30" t="b">
        <v>0</v>
      </c>
      <c r="D30" t="b">
        <v>1</v>
      </c>
      <c r="E30" t="b">
        <v>0</v>
      </c>
      <c r="F30">
        <f t="shared" si="4"/>
        <v>1</v>
      </c>
      <c r="G30">
        <f>VLOOKUP(F30,'Percentage Transformation scale'!$K$2:$L$6,2,TRUE)</f>
        <v>4</v>
      </c>
      <c r="H30">
        <v>1</v>
      </c>
      <c r="I30">
        <v>2</v>
      </c>
      <c r="J30" s="1">
        <v>2</v>
      </c>
      <c r="K30">
        <f t="shared" si="0"/>
        <v>4</v>
      </c>
      <c r="L30" s="1">
        <v>2</v>
      </c>
      <c r="M30" s="1">
        <v>3</v>
      </c>
      <c r="N30">
        <v>2</v>
      </c>
      <c r="O30" s="1">
        <v>2</v>
      </c>
      <c r="P30">
        <f t="shared" si="1"/>
        <v>2.25</v>
      </c>
      <c r="Q30" s="1">
        <v>2</v>
      </c>
      <c r="R30" s="1">
        <v>0</v>
      </c>
      <c r="S30">
        <v>7</v>
      </c>
      <c r="T30">
        <v>3</v>
      </c>
      <c r="U30">
        <f t="shared" si="2"/>
        <v>3</v>
      </c>
      <c r="V30" s="7">
        <f t="shared" si="5"/>
        <v>1.8888888888888888</v>
      </c>
      <c r="W30">
        <v>2</v>
      </c>
      <c r="X30">
        <v>1</v>
      </c>
      <c r="Y30">
        <v>0</v>
      </c>
      <c r="Z30">
        <v>0</v>
      </c>
      <c r="AA30">
        <v>0</v>
      </c>
      <c r="AB30">
        <v>0</v>
      </c>
      <c r="AC30">
        <f t="shared" ref="AC30:AC43" si="10">W30*1+X30*2+Y30*3+Z30*4+AA30*5+AB30*6</f>
        <v>4</v>
      </c>
      <c r="AD30" s="7">
        <f t="shared" si="6"/>
        <v>1.3174603174603174</v>
      </c>
      <c r="AE30">
        <v>1</v>
      </c>
      <c r="AF30">
        <v>4</v>
      </c>
      <c r="AG30">
        <f t="shared" si="3"/>
        <v>9</v>
      </c>
      <c r="AH30" s="7">
        <f t="shared" si="7"/>
        <v>4.5555555555555554</v>
      </c>
    </row>
    <row r="31" spans="1:34" x14ac:dyDescent="0.25">
      <c r="A31">
        <v>29</v>
      </c>
      <c r="B31" t="b">
        <v>1</v>
      </c>
      <c r="C31" t="b">
        <v>0</v>
      </c>
      <c r="D31" t="b">
        <v>0</v>
      </c>
      <c r="E31" t="b">
        <v>0</v>
      </c>
      <c r="F31">
        <f t="shared" si="4"/>
        <v>1</v>
      </c>
      <c r="G31">
        <f>VLOOKUP(F31,'Percentage Transformation scale'!$K$2:$L$6,2,TRUE)</f>
        <v>4</v>
      </c>
      <c r="H31">
        <v>1</v>
      </c>
      <c r="I31">
        <v>2</v>
      </c>
      <c r="J31" s="1">
        <v>2</v>
      </c>
      <c r="K31">
        <f t="shared" si="0"/>
        <v>4</v>
      </c>
      <c r="L31" s="1">
        <v>2</v>
      </c>
      <c r="M31" s="1">
        <v>2</v>
      </c>
      <c r="N31">
        <v>2</v>
      </c>
      <c r="O31" s="1">
        <v>1</v>
      </c>
      <c r="P31">
        <f t="shared" si="1"/>
        <v>1.75</v>
      </c>
      <c r="Q31" s="1">
        <v>1</v>
      </c>
      <c r="R31" s="1">
        <v>1</v>
      </c>
      <c r="S31">
        <v>4</v>
      </c>
      <c r="T31">
        <v>4</v>
      </c>
      <c r="U31">
        <f t="shared" si="2"/>
        <v>9</v>
      </c>
      <c r="V31" s="7">
        <f t="shared" si="5"/>
        <v>4.5555555555555554</v>
      </c>
      <c r="W31">
        <v>0</v>
      </c>
      <c r="X31">
        <v>0</v>
      </c>
      <c r="Y31">
        <v>0</v>
      </c>
      <c r="Z31">
        <v>2</v>
      </c>
      <c r="AA31">
        <v>2</v>
      </c>
      <c r="AB31">
        <v>2</v>
      </c>
      <c r="AC31">
        <f t="shared" si="10"/>
        <v>30</v>
      </c>
      <c r="AD31" s="7">
        <f t="shared" si="6"/>
        <v>3.3809523809523809</v>
      </c>
      <c r="AE31">
        <v>0</v>
      </c>
      <c r="AF31">
        <v>3</v>
      </c>
      <c r="AG31">
        <f t="shared" si="3"/>
        <v>3</v>
      </c>
      <c r="AH31" s="7">
        <f t="shared" si="7"/>
        <v>1.8888888888888888</v>
      </c>
    </row>
    <row r="32" spans="1:34" x14ac:dyDescent="0.25">
      <c r="A32">
        <v>30</v>
      </c>
      <c r="B32" t="b">
        <v>0</v>
      </c>
      <c r="C32" t="b">
        <v>0</v>
      </c>
      <c r="D32" t="b">
        <v>0</v>
      </c>
      <c r="E32" t="b">
        <v>1</v>
      </c>
      <c r="F32">
        <f t="shared" si="4"/>
        <v>1</v>
      </c>
      <c r="G32">
        <f>VLOOKUP(F32,'Percentage Transformation scale'!$K$2:$L$6,2,TRUE)</f>
        <v>4</v>
      </c>
      <c r="H32">
        <v>0</v>
      </c>
      <c r="I32">
        <v>3</v>
      </c>
      <c r="J32" s="1">
        <v>3</v>
      </c>
      <c r="K32">
        <f t="shared" si="0"/>
        <v>6</v>
      </c>
      <c r="L32" s="1">
        <v>3</v>
      </c>
      <c r="M32" s="1">
        <v>2</v>
      </c>
      <c r="N32">
        <v>3</v>
      </c>
      <c r="O32" s="1">
        <v>2</v>
      </c>
      <c r="P32">
        <f t="shared" si="1"/>
        <v>2.5</v>
      </c>
      <c r="Q32" s="1">
        <v>1</v>
      </c>
      <c r="R32" s="1">
        <v>0</v>
      </c>
      <c r="S32">
        <v>7</v>
      </c>
      <c r="T32">
        <v>3</v>
      </c>
      <c r="U32">
        <f t="shared" si="2"/>
        <v>3</v>
      </c>
      <c r="V32" s="7">
        <f t="shared" si="5"/>
        <v>1.8888888888888888</v>
      </c>
      <c r="W32">
        <v>2</v>
      </c>
      <c r="X32">
        <v>3</v>
      </c>
      <c r="Y32">
        <v>0</v>
      </c>
      <c r="Z32">
        <v>0</v>
      </c>
      <c r="AA32">
        <v>1</v>
      </c>
      <c r="AB32">
        <v>0</v>
      </c>
      <c r="AC32">
        <f t="shared" si="10"/>
        <v>13</v>
      </c>
      <c r="AD32" s="7">
        <f t="shared" si="6"/>
        <v>2.0317460317460316</v>
      </c>
      <c r="AE32">
        <v>0</v>
      </c>
      <c r="AF32">
        <v>2</v>
      </c>
      <c r="AG32">
        <f t="shared" si="3"/>
        <v>2</v>
      </c>
      <c r="AH32" s="7">
        <f t="shared" si="7"/>
        <v>1.4444444444444444</v>
      </c>
    </row>
    <row r="33" spans="1:34" x14ac:dyDescent="0.25">
      <c r="A33">
        <v>31</v>
      </c>
      <c r="B33" t="b">
        <v>0</v>
      </c>
      <c r="C33" t="b">
        <v>0</v>
      </c>
      <c r="D33" t="b">
        <v>0</v>
      </c>
      <c r="E33" t="b">
        <v>0</v>
      </c>
      <c r="F33">
        <f t="shared" si="4"/>
        <v>0</v>
      </c>
      <c r="G33">
        <f>VLOOKUP(F33,'Percentage Transformation scale'!$K$2:$L$6,2,TRUE)</f>
        <v>5</v>
      </c>
      <c r="H33">
        <v>0</v>
      </c>
      <c r="I33">
        <v>2</v>
      </c>
      <c r="J33" s="1">
        <v>1</v>
      </c>
      <c r="K33">
        <f t="shared" si="0"/>
        <v>3</v>
      </c>
      <c r="L33" s="1">
        <v>1</v>
      </c>
      <c r="M33" s="1">
        <v>3</v>
      </c>
      <c r="N33">
        <v>1</v>
      </c>
      <c r="O33" s="1">
        <v>2</v>
      </c>
      <c r="P33">
        <f t="shared" si="1"/>
        <v>1.75</v>
      </c>
      <c r="Q33" s="1">
        <v>1</v>
      </c>
      <c r="R33" s="1">
        <v>0</v>
      </c>
      <c r="S33">
        <v>7</v>
      </c>
      <c r="T33">
        <v>3</v>
      </c>
      <c r="U33">
        <f t="shared" si="2"/>
        <v>3</v>
      </c>
      <c r="V33" s="7">
        <f t="shared" si="5"/>
        <v>1.8888888888888888</v>
      </c>
      <c r="W33">
        <v>0</v>
      </c>
      <c r="X33">
        <v>2</v>
      </c>
      <c r="Y33">
        <v>2</v>
      </c>
      <c r="Z33">
        <v>2</v>
      </c>
      <c r="AA33">
        <v>1</v>
      </c>
      <c r="AB33">
        <v>1</v>
      </c>
      <c r="AC33">
        <f t="shared" si="10"/>
        <v>29</v>
      </c>
      <c r="AD33" s="7">
        <f t="shared" si="6"/>
        <v>3.3015873015873014</v>
      </c>
      <c r="AE33">
        <v>0</v>
      </c>
      <c r="AF33">
        <v>2</v>
      </c>
      <c r="AG33">
        <f t="shared" si="3"/>
        <v>2</v>
      </c>
      <c r="AH33" s="7">
        <f t="shared" si="7"/>
        <v>1.4444444444444444</v>
      </c>
    </row>
    <row r="34" spans="1:34" x14ac:dyDescent="0.25">
      <c r="A34">
        <v>32</v>
      </c>
      <c r="B34" t="b">
        <v>0</v>
      </c>
      <c r="C34" t="b">
        <v>1</v>
      </c>
      <c r="D34" t="b">
        <v>0</v>
      </c>
      <c r="E34" t="b">
        <v>0</v>
      </c>
      <c r="F34">
        <f t="shared" si="4"/>
        <v>1</v>
      </c>
      <c r="G34">
        <f>VLOOKUP(F34,'Percentage Transformation scale'!$K$2:$L$6,2,TRUE)</f>
        <v>4</v>
      </c>
      <c r="H34">
        <v>1</v>
      </c>
      <c r="I34">
        <v>5</v>
      </c>
      <c r="J34" s="1">
        <v>3</v>
      </c>
      <c r="K34">
        <f t="shared" si="0"/>
        <v>8</v>
      </c>
      <c r="L34" s="1">
        <v>4</v>
      </c>
      <c r="M34" s="1">
        <v>5</v>
      </c>
      <c r="N34">
        <v>2</v>
      </c>
      <c r="O34" s="1">
        <v>5</v>
      </c>
      <c r="P34">
        <f t="shared" si="1"/>
        <v>4</v>
      </c>
      <c r="Q34" s="1">
        <v>1</v>
      </c>
      <c r="R34" s="1">
        <v>1</v>
      </c>
      <c r="S34">
        <v>4</v>
      </c>
      <c r="T34">
        <v>4</v>
      </c>
      <c r="U34">
        <f t="shared" si="2"/>
        <v>9</v>
      </c>
      <c r="V34" s="7">
        <f t="shared" si="5"/>
        <v>4.5555555555555554</v>
      </c>
      <c r="W34">
        <v>2</v>
      </c>
      <c r="X34">
        <v>2</v>
      </c>
      <c r="Y34">
        <v>2</v>
      </c>
      <c r="Z34">
        <v>2</v>
      </c>
      <c r="AA34">
        <v>2</v>
      </c>
      <c r="AB34">
        <v>3</v>
      </c>
      <c r="AC34">
        <f t="shared" si="10"/>
        <v>48</v>
      </c>
      <c r="AD34" s="7">
        <f t="shared" si="6"/>
        <v>4.8095238095238093</v>
      </c>
      <c r="AE34">
        <v>1</v>
      </c>
      <c r="AF34">
        <v>5</v>
      </c>
      <c r="AG34">
        <f t="shared" si="3"/>
        <v>10</v>
      </c>
      <c r="AH34" s="7">
        <f t="shared" si="7"/>
        <v>5</v>
      </c>
    </row>
    <row r="35" spans="1:34" x14ac:dyDescent="0.25">
      <c r="A35">
        <v>33</v>
      </c>
      <c r="B35" t="b">
        <v>0</v>
      </c>
      <c r="C35" t="b">
        <v>0</v>
      </c>
      <c r="D35" t="b">
        <v>0</v>
      </c>
      <c r="E35" t="b">
        <v>1</v>
      </c>
      <c r="F35">
        <f t="shared" si="4"/>
        <v>1</v>
      </c>
      <c r="G35">
        <f>VLOOKUP(F35,'Percentage Transformation scale'!$K$2:$L$6,2,TRUE)</f>
        <v>4</v>
      </c>
      <c r="H35">
        <v>0</v>
      </c>
      <c r="I35">
        <v>3</v>
      </c>
      <c r="J35" s="1">
        <v>3</v>
      </c>
      <c r="K35">
        <f t="shared" si="0"/>
        <v>6</v>
      </c>
      <c r="L35" s="1">
        <v>4</v>
      </c>
      <c r="M35" s="1">
        <v>5</v>
      </c>
      <c r="N35">
        <v>5</v>
      </c>
      <c r="O35" s="1">
        <v>4</v>
      </c>
      <c r="P35">
        <f t="shared" ref="P35:P66" si="11">AVERAGE(L35:O35)</f>
        <v>4.5</v>
      </c>
      <c r="Q35" s="1">
        <v>2</v>
      </c>
      <c r="R35" s="1">
        <v>1</v>
      </c>
      <c r="S35">
        <v>5</v>
      </c>
      <c r="T35">
        <v>5</v>
      </c>
      <c r="U35">
        <f t="shared" ref="U35:U66" si="12">IF(R35 =1, (R35*T35) +5, R35+T35)</f>
        <v>10</v>
      </c>
      <c r="V35" s="7">
        <f t="shared" si="5"/>
        <v>5</v>
      </c>
      <c r="W35">
        <v>0</v>
      </c>
      <c r="X35">
        <v>0</v>
      </c>
      <c r="Y35">
        <v>0</v>
      </c>
      <c r="Z35">
        <v>2</v>
      </c>
      <c r="AA35">
        <v>2</v>
      </c>
      <c r="AB35">
        <v>2</v>
      </c>
      <c r="AC35">
        <f t="shared" si="10"/>
        <v>30</v>
      </c>
      <c r="AD35" s="7">
        <f t="shared" si="6"/>
        <v>3.3809523809523809</v>
      </c>
      <c r="AE35">
        <v>1</v>
      </c>
      <c r="AF35">
        <v>2</v>
      </c>
      <c r="AG35">
        <f t="shared" ref="AG35:AG66" si="13">IF(AE35=1, (AE35*AF35) + 5, AE35 + AF35)</f>
        <v>7</v>
      </c>
      <c r="AH35" s="7">
        <f t="shared" si="7"/>
        <v>3.6666666666666665</v>
      </c>
    </row>
    <row r="36" spans="1:34" x14ac:dyDescent="0.25">
      <c r="A36">
        <v>34</v>
      </c>
      <c r="B36" t="b">
        <v>0</v>
      </c>
      <c r="C36" t="b">
        <v>0</v>
      </c>
      <c r="D36" t="b">
        <v>0</v>
      </c>
      <c r="E36" t="b">
        <v>1</v>
      </c>
      <c r="F36">
        <f t="shared" si="4"/>
        <v>1</v>
      </c>
      <c r="G36">
        <f>VLOOKUP(F36,'Percentage Transformation scale'!$K$2:$L$6,2,TRUE)</f>
        <v>4</v>
      </c>
      <c r="H36">
        <v>0</v>
      </c>
      <c r="I36">
        <v>1</v>
      </c>
      <c r="J36" s="1">
        <v>2</v>
      </c>
      <c r="K36">
        <f t="shared" si="0"/>
        <v>3</v>
      </c>
      <c r="L36" s="1">
        <v>3</v>
      </c>
      <c r="M36" s="1">
        <v>3</v>
      </c>
      <c r="N36">
        <v>4</v>
      </c>
      <c r="O36" s="1">
        <v>4</v>
      </c>
      <c r="P36">
        <f t="shared" si="11"/>
        <v>3.5</v>
      </c>
      <c r="Q36" s="1">
        <v>3</v>
      </c>
      <c r="R36" s="1">
        <v>1</v>
      </c>
      <c r="S36">
        <v>3</v>
      </c>
      <c r="T36">
        <v>3</v>
      </c>
      <c r="U36">
        <f t="shared" si="12"/>
        <v>8</v>
      </c>
      <c r="V36" s="7">
        <f t="shared" si="5"/>
        <v>4.1111111111111107</v>
      </c>
      <c r="W36">
        <v>0</v>
      </c>
      <c r="X36">
        <v>0</v>
      </c>
      <c r="Y36">
        <v>0</v>
      </c>
      <c r="Z36">
        <v>3</v>
      </c>
      <c r="AA36">
        <v>2</v>
      </c>
      <c r="AB36">
        <v>2</v>
      </c>
      <c r="AC36">
        <f t="shared" si="10"/>
        <v>34</v>
      </c>
      <c r="AD36" s="7">
        <f t="shared" si="6"/>
        <v>3.6984126984126986</v>
      </c>
      <c r="AE36">
        <v>0</v>
      </c>
      <c r="AF36">
        <v>2</v>
      </c>
      <c r="AG36">
        <f t="shared" si="13"/>
        <v>2</v>
      </c>
      <c r="AH36" s="7">
        <f t="shared" si="7"/>
        <v>1.4444444444444444</v>
      </c>
    </row>
    <row r="37" spans="1:34" x14ac:dyDescent="0.25">
      <c r="A37">
        <v>35</v>
      </c>
      <c r="B37" t="b">
        <v>1</v>
      </c>
      <c r="C37" t="b">
        <v>0</v>
      </c>
      <c r="D37" t="b">
        <v>0</v>
      </c>
      <c r="E37" t="b">
        <v>0</v>
      </c>
      <c r="F37">
        <f t="shared" si="4"/>
        <v>1</v>
      </c>
      <c r="G37">
        <f>VLOOKUP(F37,'Percentage Transformation scale'!$K$2:$L$6,2,TRUE)</f>
        <v>4</v>
      </c>
      <c r="H37">
        <v>1</v>
      </c>
      <c r="I37">
        <v>4</v>
      </c>
      <c r="J37" s="1">
        <v>3</v>
      </c>
      <c r="K37">
        <f t="shared" si="0"/>
        <v>7</v>
      </c>
      <c r="L37" s="1">
        <v>4</v>
      </c>
      <c r="M37" s="1">
        <v>1</v>
      </c>
      <c r="N37">
        <v>3</v>
      </c>
      <c r="O37" s="1">
        <v>3</v>
      </c>
      <c r="P37">
        <f t="shared" si="11"/>
        <v>2.75</v>
      </c>
      <c r="Q37" s="1">
        <v>3</v>
      </c>
      <c r="R37" s="1">
        <v>1</v>
      </c>
      <c r="S37">
        <v>3</v>
      </c>
      <c r="T37">
        <v>3</v>
      </c>
      <c r="U37">
        <f t="shared" si="12"/>
        <v>8</v>
      </c>
      <c r="V37" s="7">
        <f t="shared" si="5"/>
        <v>4.1111111111111107</v>
      </c>
      <c r="W37">
        <v>2</v>
      </c>
      <c r="X37">
        <v>2</v>
      </c>
      <c r="Y37">
        <v>0</v>
      </c>
      <c r="Z37">
        <v>2</v>
      </c>
      <c r="AA37">
        <v>2</v>
      </c>
      <c r="AB37">
        <v>0</v>
      </c>
      <c r="AC37">
        <f t="shared" si="10"/>
        <v>24</v>
      </c>
      <c r="AD37" s="7">
        <f t="shared" si="6"/>
        <v>2.9047619047619047</v>
      </c>
      <c r="AE37">
        <v>0</v>
      </c>
      <c r="AF37">
        <v>3</v>
      </c>
      <c r="AG37">
        <f t="shared" si="13"/>
        <v>3</v>
      </c>
      <c r="AH37" s="7">
        <f t="shared" si="7"/>
        <v>1.8888888888888888</v>
      </c>
    </row>
    <row r="38" spans="1:34" x14ac:dyDescent="0.25">
      <c r="A38">
        <v>36</v>
      </c>
      <c r="B38" t="b">
        <v>0</v>
      </c>
      <c r="C38" t="b">
        <v>0</v>
      </c>
      <c r="D38" t="b">
        <v>0</v>
      </c>
      <c r="E38" t="b">
        <v>0</v>
      </c>
      <c r="F38">
        <f t="shared" si="4"/>
        <v>0</v>
      </c>
      <c r="G38">
        <f>VLOOKUP(F38,'Percentage Transformation scale'!$K$2:$L$6,2,TRUE)</f>
        <v>5</v>
      </c>
      <c r="H38">
        <v>0</v>
      </c>
      <c r="I38">
        <v>3</v>
      </c>
      <c r="J38" s="1">
        <v>3</v>
      </c>
      <c r="K38">
        <f t="shared" si="0"/>
        <v>6</v>
      </c>
      <c r="L38" s="1">
        <v>2</v>
      </c>
      <c r="M38" s="1">
        <v>2</v>
      </c>
      <c r="N38">
        <v>1</v>
      </c>
      <c r="O38" s="1">
        <v>5</v>
      </c>
      <c r="P38">
        <f t="shared" si="11"/>
        <v>2.5</v>
      </c>
      <c r="Q38" s="1">
        <v>1</v>
      </c>
      <c r="R38" s="1">
        <v>0</v>
      </c>
      <c r="S38">
        <v>7</v>
      </c>
      <c r="T38">
        <v>3</v>
      </c>
      <c r="U38">
        <f t="shared" si="12"/>
        <v>3</v>
      </c>
      <c r="V38" s="7">
        <f t="shared" si="5"/>
        <v>1.8888888888888888</v>
      </c>
      <c r="W38">
        <v>0</v>
      </c>
      <c r="X38">
        <v>0</v>
      </c>
      <c r="Y38">
        <v>2</v>
      </c>
      <c r="Z38">
        <v>2</v>
      </c>
      <c r="AA38">
        <v>2</v>
      </c>
      <c r="AB38">
        <v>0</v>
      </c>
      <c r="AC38">
        <f t="shared" si="10"/>
        <v>24</v>
      </c>
      <c r="AD38" s="7">
        <f t="shared" si="6"/>
        <v>2.9047619047619047</v>
      </c>
      <c r="AE38">
        <v>0</v>
      </c>
      <c r="AF38">
        <v>2</v>
      </c>
      <c r="AG38">
        <f t="shared" si="13"/>
        <v>2</v>
      </c>
      <c r="AH38" s="7">
        <f t="shared" si="7"/>
        <v>1.4444444444444444</v>
      </c>
    </row>
    <row r="39" spans="1:34" x14ac:dyDescent="0.25">
      <c r="A39">
        <v>37</v>
      </c>
      <c r="B39" t="b">
        <v>1</v>
      </c>
      <c r="C39" t="b">
        <v>0</v>
      </c>
      <c r="D39" t="b">
        <v>0</v>
      </c>
      <c r="E39" t="b">
        <v>0</v>
      </c>
      <c r="F39">
        <f t="shared" si="4"/>
        <v>1</v>
      </c>
      <c r="G39">
        <f>VLOOKUP(F39,'Percentage Transformation scale'!$K$2:$L$6,2,TRUE)</f>
        <v>4</v>
      </c>
      <c r="H39">
        <v>1</v>
      </c>
      <c r="I39">
        <v>3</v>
      </c>
      <c r="J39" s="1">
        <v>3</v>
      </c>
      <c r="K39">
        <f t="shared" si="0"/>
        <v>6</v>
      </c>
      <c r="L39" s="1">
        <v>2</v>
      </c>
      <c r="M39" s="1">
        <v>3</v>
      </c>
      <c r="N39">
        <v>2</v>
      </c>
      <c r="O39" s="1">
        <v>2</v>
      </c>
      <c r="P39">
        <f t="shared" si="11"/>
        <v>2.25</v>
      </c>
      <c r="Q39" s="1">
        <v>1</v>
      </c>
      <c r="R39" s="1">
        <v>0</v>
      </c>
      <c r="S39">
        <v>7</v>
      </c>
      <c r="T39">
        <v>3</v>
      </c>
      <c r="U39">
        <f t="shared" si="12"/>
        <v>3</v>
      </c>
      <c r="V39" s="7">
        <f t="shared" si="5"/>
        <v>1.8888888888888888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f t="shared" si="10"/>
        <v>6</v>
      </c>
      <c r="AD39" s="7">
        <f t="shared" si="6"/>
        <v>1.4761904761904763</v>
      </c>
      <c r="AE39">
        <v>0</v>
      </c>
      <c r="AF39">
        <v>2</v>
      </c>
      <c r="AG39">
        <f t="shared" si="13"/>
        <v>2</v>
      </c>
      <c r="AH39" s="7">
        <f t="shared" si="7"/>
        <v>1.4444444444444444</v>
      </c>
    </row>
    <row r="40" spans="1:34" x14ac:dyDescent="0.25">
      <c r="A40">
        <v>38</v>
      </c>
      <c r="B40" t="b">
        <v>1</v>
      </c>
      <c r="C40" t="b">
        <v>0</v>
      </c>
      <c r="D40" t="b">
        <v>0</v>
      </c>
      <c r="E40" t="b">
        <v>0</v>
      </c>
      <c r="F40">
        <f t="shared" si="4"/>
        <v>1</v>
      </c>
      <c r="G40">
        <f>VLOOKUP(F40,'Percentage Transformation scale'!$K$2:$L$6,2,TRUE)</f>
        <v>4</v>
      </c>
      <c r="H40">
        <v>0</v>
      </c>
      <c r="I40">
        <v>2</v>
      </c>
      <c r="J40" s="1">
        <v>2</v>
      </c>
      <c r="K40">
        <f t="shared" si="0"/>
        <v>4</v>
      </c>
      <c r="L40" s="1">
        <v>3</v>
      </c>
      <c r="M40" s="1">
        <v>2</v>
      </c>
      <c r="N40">
        <v>2</v>
      </c>
      <c r="O40" s="1">
        <v>2</v>
      </c>
      <c r="P40">
        <f t="shared" si="11"/>
        <v>2.25</v>
      </c>
      <c r="Q40" s="1">
        <v>2</v>
      </c>
      <c r="R40" s="1">
        <v>0</v>
      </c>
      <c r="S40">
        <v>7</v>
      </c>
      <c r="T40">
        <v>3</v>
      </c>
      <c r="U40">
        <f t="shared" si="12"/>
        <v>3</v>
      </c>
      <c r="V40" s="7">
        <f t="shared" si="5"/>
        <v>1.8888888888888888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10"/>
        <v>0</v>
      </c>
      <c r="AD40" s="7">
        <f t="shared" si="6"/>
        <v>1</v>
      </c>
      <c r="AE40">
        <v>0</v>
      </c>
      <c r="AF40">
        <v>2</v>
      </c>
      <c r="AG40">
        <f t="shared" si="13"/>
        <v>2</v>
      </c>
      <c r="AH40" s="7">
        <f t="shared" si="7"/>
        <v>1.4444444444444444</v>
      </c>
    </row>
    <row r="41" spans="1:34" x14ac:dyDescent="0.25">
      <c r="A41">
        <v>39</v>
      </c>
      <c r="B41" t="b">
        <v>1</v>
      </c>
      <c r="C41" t="b">
        <v>0</v>
      </c>
      <c r="D41" t="b">
        <v>0</v>
      </c>
      <c r="E41" t="b">
        <v>0</v>
      </c>
      <c r="F41">
        <f t="shared" si="4"/>
        <v>1</v>
      </c>
      <c r="G41">
        <f>VLOOKUP(F41,'Percentage Transformation scale'!$K$2:$L$6,2,TRUE)</f>
        <v>4</v>
      </c>
      <c r="H41">
        <v>0</v>
      </c>
      <c r="I41">
        <v>3</v>
      </c>
      <c r="J41" s="1">
        <v>3</v>
      </c>
      <c r="K41">
        <f t="shared" si="0"/>
        <v>6</v>
      </c>
      <c r="L41" s="1">
        <v>2</v>
      </c>
      <c r="M41" s="1">
        <v>3</v>
      </c>
      <c r="N41">
        <v>2</v>
      </c>
      <c r="O41" s="1">
        <v>2</v>
      </c>
      <c r="P41">
        <f t="shared" si="11"/>
        <v>2.25</v>
      </c>
      <c r="Q41" s="1">
        <v>1</v>
      </c>
      <c r="R41" s="1">
        <v>1</v>
      </c>
      <c r="S41">
        <v>4</v>
      </c>
      <c r="T41">
        <v>4</v>
      </c>
      <c r="U41">
        <f t="shared" si="12"/>
        <v>9</v>
      </c>
      <c r="V41" s="7">
        <f t="shared" si="5"/>
        <v>4.5555555555555554</v>
      </c>
      <c r="W41">
        <v>0</v>
      </c>
      <c r="X41">
        <v>0</v>
      </c>
      <c r="Y41">
        <v>2</v>
      </c>
      <c r="Z41">
        <v>2</v>
      </c>
      <c r="AA41">
        <v>2</v>
      </c>
      <c r="AB41">
        <v>0</v>
      </c>
      <c r="AC41">
        <f t="shared" si="10"/>
        <v>24</v>
      </c>
      <c r="AD41" s="7">
        <f t="shared" si="6"/>
        <v>2.9047619047619047</v>
      </c>
      <c r="AE41">
        <v>0</v>
      </c>
      <c r="AF41">
        <v>2</v>
      </c>
      <c r="AG41">
        <f t="shared" si="13"/>
        <v>2</v>
      </c>
      <c r="AH41" s="7">
        <f t="shared" si="7"/>
        <v>1.4444444444444444</v>
      </c>
    </row>
    <row r="42" spans="1:34" x14ac:dyDescent="0.25">
      <c r="A42">
        <v>40</v>
      </c>
      <c r="B42" t="b">
        <v>0</v>
      </c>
      <c r="C42" t="b">
        <v>0</v>
      </c>
      <c r="D42" t="b">
        <v>0</v>
      </c>
      <c r="E42" t="b">
        <v>1</v>
      </c>
      <c r="F42">
        <f t="shared" si="4"/>
        <v>1</v>
      </c>
      <c r="G42">
        <f>VLOOKUP(F42,'Percentage Transformation scale'!$K$2:$L$6,2,TRUE)</f>
        <v>4</v>
      </c>
      <c r="H42">
        <v>0</v>
      </c>
      <c r="I42">
        <v>1</v>
      </c>
      <c r="J42" s="1">
        <v>2</v>
      </c>
      <c r="K42">
        <f t="shared" si="0"/>
        <v>3</v>
      </c>
      <c r="L42" s="1">
        <v>2</v>
      </c>
      <c r="M42" s="1">
        <v>3</v>
      </c>
      <c r="N42">
        <v>1</v>
      </c>
      <c r="O42" s="1">
        <v>2</v>
      </c>
      <c r="P42">
        <f t="shared" si="11"/>
        <v>2</v>
      </c>
      <c r="Q42" s="1">
        <v>2</v>
      </c>
      <c r="R42" s="1">
        <v>0</v>
      </c>
      <c r="S42">
        <v>7</v>
      </c>
      <c r="T42">
        <v>3</v>
      </c>
      <c r="U42">
        <f t="shared" si="12"/>
        <v>3</v>
      </c>
      <c r="V42" s="7">
        <f t="shared" si="5"/>
        <v>1.8888888888888888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10"/>
        <v>0</v>
      </c>
      <c r="AD42" s="7">
        <f t="shared" si="6"/>
        <v>1</v>
      </c>
      <c r="AE42">
        <v>0</v>
      </c>
      <c r="AF42">
        <v>2</v>
      </c>
      <c r="AG42">
        <f t="shared" si="13"/>
        <v>2</v>
      </c>
      <c r="AH42" s="7">
        <f t="shared" si="7"/>
        <v>1.4444444444444444</v>
      </c>
    </row>
    <row r="43" spans="1:34" x14ac:dyDescent="0.25">
      <c r="A43">
        <v>41</v>
      </c>
      <c r="B43" t="b">
        <v>1</v>
      </c>
      <c r="C43" t="b">
        <v>0</v>
      </c>
      <c r="D43" t="b">
        <v>0</v>
      </c>
      <c r="E43" t="b">
        <v>0</v>
      </c>
      <c r="F43">
        <f t="shared" si="4"/>
        <v>1</v>
      </c>
      <c r="G43">
        <f>VLOOKUP(F43,'Percentage Transformation scale'!$K$2:$L$6,2,TRUE)</f>
        <v>4</v>
      </c>
      <c r="H43">
        <v>1</v>
      </c>
      <c r="I43">
        <v>1</v>
      </c>
      <c r="J43" s="1">
        <v>1</v>
      </c>
      <c r="K43">
        <f t="shared" si="0"/>
        <v>2</v>
      </c>
      <c r="L43" s="1">
        <v>2</v>
      </c>
      <c r="M43" s="1">
        <v>2</v>
      </c>
      <c r="N43">
        <v>5</v>
      </c>
      <c r="O43" s="1">
        <v>3</v>
      </c>
      <c r="P43">
        <f t="shared" si="11"/>
        <v>3</v>
      </c>
      <c r="Q43" s="1">
        <v>1</v>
      </c>
      <c r="R43" s="1">
        <v>1</v>
      </c>
      <c r="S43">
        <v>5</v>
      </c>
      <c r="T43">
        <v>5</v>
      </c>
      <c r="U43">
        <f t="shared" si="12"/>
        <v>10</v>
      </c>
      <c r="V43" s="7">
        <f t="shared" si="5"/>
        <v>5</v>
      </c>
      <c r="W43">
        <v>2</v>
      </c>
      <c r="X43">
        <v>2</v>
      </c>
      <c r="Y43">
        <v>2</v>
      </c>
      <c r="Z43">
        <v>2</v>
      </c>
      <c r="AA43">
        <v>2</v>
      </c>
      <c r="AB43">
        <v>0</v>
      </c>
      <c r="AC43">
        <f t="shared" si="10"/>
        <v>30</v>
      </c>
      <c r="AD43" s="7">
        <f t="shared" si="6"/>
        <v>3.3809523809523809</v>
      </c>
      <c r="AE43">
        <v>0</v>
      </c>
      <c r="AF43">
        <v>1</v>
      </c>
      <c r="AG43">
        <f t="shared" si="13"/>
        <v>1</v>
      </c>
      <c r="AH43" s="7">
        <f t="shared" si="7"/>
        <v>1</v>
      </c>
    </row>
    <row r="44" spans="1:34" x14ac:dyDescent="0.25">
      <c r="A44">
        <v>42</v>
      </c>
      <c r="B44" t="b">
        <v>1</v>
      </c>
      <c r="C44" t="b">
        <v>0</v>
      </c>
      <c r="D44" t="b">
        <v>0</v>
      </c>
      <c r="E44" t="b">
        <v>0</v>
      </c>
      <c r="F44">
        <f t="shared" si="4"/>
        <v>1</v>
      </c>
      <c r="G44">
        <f>VLOOKUP(F44,'Percentage Transformation scale'!$K$2:$L$6,2,TRUE)</f>
        <v>4</v>
      </c>
      <c r="H44">
        <v>0</v>
      </c>
      <c r="I44">
        <v>2</v>
      </c>
      <c r="J44" s="1">
        <v>2</v>
      </c>
      <c r="K44">
        <f t="shared" si="0"/>
        <v>4</v>
      </c>
      <c r="L44" s="1">
        <v>4</v>
      </c>
      <c r="M44" s="1">
        <v>4</v>
      </c>
      <c r="N44">
        <v>3</v>
      </c>
      <c r="O44" s="1">
        <v>2</v>
      </c>
      <c r="P44">
        <f t="shared" si="11"/>
        <v>3.25</v>
      </c>
      <c r="Q44" s="1">
        <v>1</v>
      </c>
      <c r="R44" s="1">
        <v>1</v>
      </c>
      <c r="S44">
        <v>4</v>
      </c>
      <c r="T44">
        <v>4</v>
      </c>
      <c r="U44">
        <f t="shared" si="12"/>
        <v>9</v>
      </c>
      <c r="V44" s="7">
        <f t="shared" si="5"/>
        <v>4.5555555555555554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f>W44*1+X44*2+Y44*3+Z44*4+AA44*5+AB44*6</f>
        <v>1</v>
      </c>
      <c r="AD44" s="7">
        <f t="shared" si="6"/>
        <v>1.0793650793650793</v>
      </c>
      <c r="AE44">
        <v>0</v>
      </c>
      <c r="AF44">
        <v>2</v>
      </c>
      <c r="AG44">
        <f t="shared" si="13"/>
        <v>2</v>
      </c>
      <c r="AH44" s="7">
        <f t="shared" si="7"/>
        <v>1.4444444444444444</v>
      </c>
    </row>
    <row r="45" spans="1:34" x14ac:dyDescent="0.25">
      <c r="A45">
        <v>43</v>
      </c>
      <c r="B45" t="b">
        <v>0</v>
      </c>
      <c r="C45" t="b">
        <v>0</v>
      </c>
      <c r="D45" t="b">
        <v>0</v>
      </c>
      <c r="E45" t="b">
        <v>0</v>
      </c>
      <c r="F45">
        <f t="shared" si="4"/>
        <v>0</v>
      </c>
      <c r="G45">
        <f>VLOOKUP(F45,'Percentage Transformation scale'!$K$2:$L$6,2,TRUE)</f>
        <v>5</v>
      </c>
      <c r="H45">
        <v>1</v>
      </c>
      <c r="I45">
        <v>3</v>
      </c>
      <c r="J45" s="1">
        <v>3</v>
      </c>
      <c r="K45">
        <f t="shared" si="0"/>
        <v>6</v>
      </c>
      <c r="L45" s="1">
        <v>2</v>
      </c>
      <c r="M45" s="1">
        <v>2</v>
      </c>
      <c r="N45">
        <v>4</v>
      </c>
      <c r="O45" s="1">
        <v>2</v>
      </c>
      <c r="P45">
        <f t="shared" si="11"/>
        <v>2.5</v>
      </c>
      <c r="Q45" s="1">
        <v>2</v>
      </c>
      <c r="R45" s="1">
        <v>1</v>
      </c>
      <c r="S45">
        <v>4</v>
      </c>
      <c r="T45">
        <v>4</v>
      </c>
      <c r="U45">
        <f t="shared" si="12"/>
        <v>9</v>
      </c>
      <c r="V45" s="7">
        <f t="shared" si="5"/>
        <v>4.5555555555555554</v>
      </c>
      <c r="W45">
        <v>0</v>
      </c>
      <c r="X45">
        <v>0</v>
      </c>
      <c r="Y45">
        <v>0</v>
      </c>
      <c r="Z45">
        <v>0</v>
      </c>
      <c r="AA45">
        <v>2</v>
      </c>
      <c r="AB45">
        <v>0</v>
      </c>
      <c r="AC45">
        <f>W45*1+X45*2+Y45*3+Z45*4+AA45*5+AB45*6</f>
        <v>10</v>
      </c>
      <c r="AD45" s="7">
        <f t="shared" si="6"/>
        <v>1.7936507936507935</v>
      </c>
      <c r="AE45">
        <v>0</v>
      </c>
      <c r="AF45">
        <v>2</v>
      </c>
      <c r="AG45">
        <f t="shared" si="13"/>
        <v>2</v>
      </c>
      <c r="AH45" s="7">
        <f t="shared" si="7"/>
        <v>1.4444444444444444</v>
      </c>
    </row>
    <row r="46" spans="1:34" x14ac:dyDescent="0.25">
      <c r="A46">
        <v>44</v>
      </c>
      <c r="B46" t="b">
        <v>1</v>
      </c>
      <c r="C46" t="b">
        <v>1</v>
      </c>
      <c r="D46" t="b">
        <v>0</v>
      </c>
      <c r="E46" t="b">
        <v>1</v>
      </c>
      <c r="F46">
        <f t="shared" si="4"/>
        <v>3</v>
      </c>
      <c r="G46">
        <f>VLOOKUP(F46,'Percentage Transformation scale'!$K$2:$L$6,2,TRUE)</f>
        <v>2</v>
      </c>
      <c r="H46">
        <v>1</v>
      </c>
      <c r="I46" t="s">
        <v>5</v>
      </c>
      <c r="J46" s="1" t="s">
        <v>5</v>
      </c>
      <c r="K46" t="s">
        <v>5</v>
      </c>
      <c r="L46" s="1">
        <v>3</v>
      </c>
      <c r="M46" s="1">
        <v>3</v>
      </c>
      <c r="N46">
        <v>3</v>
      </c>
      <c r="O46" s="1">
        <v>3</v>
      </c>
      <c r="P46">
        <f t="shared" si="11"/>
        <v>3</v>
      </c>
      <c r="Q46" s="1">
        <v>3</v>
      </c>
      <c r="R46" s="1">
        <v>0</v>
      </c>
      <c r="S46">
        <v>7</v>
      </c>
      <c r="T46">
        <v>3</v>
      </c>
      <c r="U46">
        <f t="shared" si="12"/>
        <v>3</v>
      </c>
      <c r="V46" s="7">
        <f t="shared" si="5"/>
        <v>1.8888888888888888</v>
      </c>
      <c r="W46">
        <v>0</v>
      </c>
      <c r="X46">
        <v>2</v>
      </c>
      <c r="Y46">
        <v>2</v>
      </c>
      <c r="Z46">
        <v>2</v>
      </c>
      <c r="AA46">
        <v>0</v>
      </c>
      <c r="AB46">
        <v>0</v>
      </c>
      <c r="AC46">
        <f>W46*1+X46*2+Y46*3+Z46*4+AA46*5+AB46*6</f>
        <v>18</v>
      </c>
      <c r="AD46" s="7">
        <f t="shared" si="6"/>
        <v>2.4285714285714288</v>
      </c>
      <c r="AE46">
        <v>0</v>
      </c>
      <c r="AF46">
        <v>2</v>
      </c>
      <c r="AG46">
        <f t="shared" si="13"/>
        <v>2</v>
      </c>
      <c r="AH46" s="7">
        <f t="shared" si="7"/>
        <v>1.4444444444444444</v>
      </c>
    </row>
    <row r="47" spans="1:34" x14ac:dyDescent="0.25">
      <c r="A47">
        <v>45</v>
      </c>
      <c r="B47" t="b">
        <v>0</v>
      </c>
      <c r="C47" t="b">
        <v>0</v>
      </c>
      <c r="D47" t="b">
        <v>0</v>
      </c>
      <c r="E47" t="b">
        <v>1</v>
      </c>
      <c r="F47">
        <f t="shared" si="4"/>
        <v>1</v>
      </c>
      <c r="G47">
        <f>VLOOKUP(F47,'Percentage Transformation scale'!$K$2:$L$6,2,TRUE)</f>
        <v>4</v>
      </c>
      <c r="H47">
        <v>1</v>
      </c>
      <c r="I47">
        <v>3</v>
      </c>
      <c r="J47" s="1">
        <v>3</v>
      </c>
      <c r="K47">
        <f t="shared" ref="K47:K78" si="14">I47+J47</f>
        <v>6</v>
      </c>
      <c r="L47" s="1">
        <v>3</v>
      </c>
      <c r="M47" s="1">
        <v>2</v>
      </c>
      <c r="N47">
        <v>2</v>
      </c>
      <c r="O47" s="1">
        <v>2</v>
      </c>
      <c r="P47">
        <f t="shared" si="11"/>
        <v>2.25</v>
      </c>
      <c r="Q47" s="1">
        <v>1</v>
      </c>
      <c r="R47" s="1">
        <v>1</v>
      </c>
      <c r="S47">
        <v>3</v>
      </c>
      <c r="T47">
        <v>3</v>
      </c>
      <c r="U47">
        <f t="shared" si="12"/>
        <v>8</v>
      </c>
      <c r="V47" s="7">
        <f t="shared" si="5"/>
        <v>4.1111111111111107</v>
      </c>
      <c r="W47">
        <v>0</v>
      </c>
      <c r="X47">
        <v>0</v>
      </c>
      <c r="Y47">
        <v>0</v>
      </c>
      <c r="Z47">
        <v>2</v>
      </c>
      <c r="AA47">
        <v>0</v>
      </c>
      <c r="AB47">
        <v>0</v>
      </c>
      <c r="AC47">
        <f>W47*1+X47*2+Y47*3+Z47*4+AA47*5+AB47*6</f>
        <v>8</v>
      </c>
      <c r="AD47" s="7">
        <f t="shared" si="6"/>
        <v>1.6349206349206349</v>
      </c>
      <c r="AE47">
        <v>1</v>
      </c>
      <c r="AF47">
        <v>2</v>
      </c>
      <c r="AG47">
        <f t="shared" si="13"/>
        <v>7</v>
      </c>
      <c r="AH47" s="7">
        <f t="shared" si="7"/>
        <v>3.6666666666666665</v>
      </c>
    </row>
    <row r="48" spans="1:34" x14ac:dyDescent="0.25">
      <c r="A48">
        <v>46</v>
      </c>
      <c r="B48" t="b">
        <v>0</v>
      </c>
      <c r="C48" t="b">
        <v>0</v>
      </c>
      <c r="D48" t="b">
        <v>0</v>
      </c>
      <c r="E48" t="b">
        <v>0</v>
      </c>
      <c r="F48">
        <f t="shared" si="4"/>
        <v>0</v>
      </c>
      <c r="G48">
        <f>VLOOKUP(F48,'Percentage Transformation scale'!$K$2:$L$6,2,TRUE)</f>
        <v>5</v>
      </c>
      <c r="H48">
        <v>0</v>
      </c>
      <c r="I48">
        <v>1</v>
      </c>
      <c r="J48" s="1">
        <v>2</v>
      </c>
      <c r="K48">
        <f t="shared" si="14"/>
        <v>3</v>
      </c>
      <c r="L48" s="1">
        <v>4</v>
      </c>
      <c r="M48" s="1">
        <v>3</v>
      </c>
      <c r="N48">
        <v>4</v>
      </c>
      <c r="O48" s="1">
        <v>4</v>
      </c>
      <c r="P48">
        <f t="shared" si="11"/>
        <v>3.75</v>
      </c>
      <c r="Q48" s="1">
        <v>1</v>
      </c>
      <c r="R48" s="1">
        <v>0</v>
      </c>
      <c r="S48">
        <v>7</v>
      </c>
      <c r="T48">
        <v>3</v>
      </c>
      <c r="U48">
        <f t="shared" si="12"/>
        <v>3</v>
      </c>
      <c r="V48" s="7">
        <f t="shared" si="5"/>
        <v>1.8888888888888888</v>
      </c>
      <c r="W48">
        <v>2</v>
      </c>
      <c r="X48">
        <v>2</v>
      </c>
      <c r="Y48">
        <v>2</v>
      </c>
      <c r="Z48">
        <v>2</v>
      </c>
      <c r="AA48">
        <v>0</v>
      </c>
      <c r="AB48">
        <v>0</v>
      </c>
      <c r="AC48">
        <f>W48*1+X48*2+Y48*3+Z48*4+AA48*5+AB48*6</f>
        <v>20</v>
      </c>
      <c r="AD48" s="7">
        <f t="shared" si="6"/>
        <v>2.587301587301587</v>
      </c>
      <c r="AE48">
        <v>1</v>
      </c>
      <c r="AF48">
        <v>4</v>
      </c>
      <c r="AG48">
        <f t="shared" si="13"/>
        <v>9</v>
      </c>
      <c r="AH48" s="7">
        <f t="shared" si="7"/>
        <v>4.5555555555555554</v>
      </c>
    </row>
    <row r="49" spans="1:34" x14ac:dyDescent="0.25">
      <c r="A49">
        <v>47</v>
      </c>
      <c r="B49" t="b">
        <v>1</v>
      </c>
      <c r="C49" t="b">
        <v>0</v>
      </c>
      <c r="D49" t="b">
        <v>0</v>
      </c>
      <c r="E49" t="b">
        <v>1</v>
      </c>
      <c r="F49">
        <f t="shared" si="4"/>
        <v>2</v>
      </c>
      <c r="G49">
        <f>VLOOKUP(F49,'Percentage Transformation scale'!$K$2:$L$6,2,TRUE)</f>
        <v>3</v>
      </c>
      <c r="H49">
        <v>1</v>
      </c>
      <c r="I49">
        <v>2</v>
      </c>
      <c r="J49" s="1">
        <v>2</v>
      </c>
      <c r="K49">
        <f t="shared" si="14"/>
        <v>4</v>
      </c>
      <c r="L49" s="1">
        <v>4</v>
      </c>
      <c r="M49" s="1">
        <v>5</v>
      </c>
      <c r="N49">
        <v>4</v>
      </c>
      <c r="O49" s="1">
        <v>3</v>
      </c>
      <c r="P49">
        <f t="shared" si="11"/>
        <v>4</v>
      </c>
      <c r="Q49" s="1">
        <v>1</v>
      </c>
      <c r="R49" s="1">
        <v>1</v>
      </c>
      <c r="S49">
        <v>5</v>
      </c>
      <c r="T49">
        <v>5</v>
      </c>
      <c r="U49">
        <f t="shared" si="12"/>
        <v>10</v>
      </c>
      <c r="V49" s="7">
        <f t="shared" si="5"/>
        <v>5</v>
      </c>
      <c r="W49">
        <v>0</v>
      </c>
      <c r="X49">
        <v>2</v>
      </c>
      <c r="Y49">
        <v>2</v>
      </c>
      <c r="Z49">
        <v>2</v>
      </c>
      <c r="AA49">
        <v>2</v>
      </c>
      <c r="AB49">
        <v>3</v>
      </c>
      <c r="AC49">
        <f t="shared" ref="AC49:AC112" si="15">W49*1+X49*2+Y49*3+Z49*4+AA49*5+AB49*6</f>
        <v>46</v>
      </c>
      <c r="AD49" s="7">
        <f t="shared" si="6"/>
        <v>4.6507936507936503</v>
      </c>
      <c r="AE49">
        <v>1</v>
      </c>
      <c r="AF49">
        <v>4</v>
      </c>
      <c r="AG49">
        <f t="shared" si="13"/>
        <v>9</v>
      </c>
      <c r="AH49" s="7">
        <f t="shared" si="7"/>
        <v>4.5555555555555554</v>
      </c>
    </row>
    <row r="50" spans="1:34" x14ac:dyDescent="0.25">
      <c r="A50">
        <v>48</v>
      </c>
      <c r="B50" t="b">
        <v>0</v>
      </c>
      <c r="C50" t="b">
        <v>0</v>
      </c>
      <c r="D50" t="b">
        <v>0</v>
      </c>
      <c r="E50" t="b">
        <v>1</v>
      </c>
      <c r="F50">
        <f t="shared" si="4"/>
        <v>1</v>
      </c>
      <c r="G50">
        <f>VLOOKUP(F50,'Percentage Transformation scale'!$K$2:$L$6,2,TRUE)</f>
        <v>4</v>
      </c>
      <c r="H50">
        <v>1</v>
      </c>
      <c r="I50">
        <v>2</v>
      </c>
      <c r="J50" s="1">
        <v>2</v>
      </c>
      <c r="K50">
        <f t="shared" si="14"/>
        <v>4</v>
      </c>
      <c r="L50" s="1">
        <v>3</v>
      </c>
      <c r="M50" s="1">
        <v>2</v>
      </c>
      <c r="N50">
        <v>1</v>
      </c>
      <c r="O50" s="1">
        <v>1</v>
      </c>
      <c r="P50">
        <f t="shared" si="11"/>
        <v>1.75</v>
      </c>
      <c r="Q50" s="1">
        <v>1</v>
      </c>
      <c r="R50" s="1">
        <v>1</v>
      </c>
      <c r="S50">
        <v>4</v>
      </c>
      <c r="T50">
        <v>4</v>
      </c>
      <c r="U50">
        <f t="shared" si="12"/>
        <v>9</v>
      </c>
      <c r="V50" s="7">
        <f t="shared" si="5"/>
        <v>4.5555555555555554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f t="shared" si="15"/>
        <v>3</v>
      </c>
      <c r="AD50" s="7">
        <f t="shared" si="6"/>
        <v>1.2380952380952381</v>
      </c>
      <c r="AE50">
        <v>1</v>
      </c>
      <c r="AF50">
        <v>4</v>
      </c>
      <c r="AG50">
        <f t="shared" si="13"/>
        <v>9</v>
      </c>
      <c r="AH50" s="7">
        <f t="shared" si="7"/>
        <v>4.5555555555555554</v>
      </c>
    </row>
    <row r="51" spans="1:34" x14ac:dyDescent="0.25">
      <c r="A51">
        <v>49</v>
      </c>
      <c r="B51" t="b">
        <v>1</v>
      </c>
      <c r="C51" t="b">
        <v>1</v>
      </c>
      <c r="D51" t="b">
        <v>1</v>
      </c>
      <c r="E51" t="b">
        <v>1</v>
      </c>
      <c r="F51">
        <f t="shared" si="4"/>
        <v>4</v>
      </c>
      <c r="G51">
        <f>VLOOKUP(F51,'Percentage Transformation scale'!$K$2:$L$6,2,TRUE)</f>
        <v>1</v>
      </c>
      <c r="H51">
        <v>1</v>
      </c>
      <c r="I51">
        <v>2</v>
      </c>
      <c r="J51" s="1">
        <v>2</v>
      </c>
      <c r="K51">
        <f t="shared" si="14"/>
        <v>4</v>
      </c>
      <c r="L51" s="1">
        <v>2</v>
      </c>
      <c r="M51" s="1">
        <v>2</v>
      </c>
      <c r="N51">
        <v>2</v>
      </c>
      <c r="O51" s="1">
        <v>2</v>
      </c>
      <c r="P51">
        <f t="shared" si="11"/>
        <v>2</v>
      </c>
      <c r="Q51" s="1">
        <v>2</v>
      </c>
      <c r="R51" s="1">
        <v>0</v>
      </c>
      <c r="S51">
        <v>7</v>
      </c>
      <c r="T51">
        <v>3</v>
      </c>
      <c r="U51">
        <f t="shared" si="12"/>
        <v>3</v>
      </c>
      <c r="V51" s="7">
        <f t="shared" si="5"/>
        <v>1.8888888888888888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5"/>
        <v>0</v>
      </c>
      <c r="AD51" s="7">
        <f t="shared" si="6"/>
        <v>1</v>
      </c>
      <c r="AE51">
        <v>0</v>
      </c>
      <c r="AF51">
        <v>3</v>
      </c>
      <c r="AG51">
        <f t="shared" si="13"/>
        <v>3</v>
      </c>
      <c r="AH51" s="7">
        <f t="shared" si="7"/>
        <v>1.8888888888888888</v>
      </c>
    </row>
    <row r="52" spans="1:34" x14ac:dyDescent="0.25">
      <c r="A52">
        <v>50</v>
      </c>
      <c r="B52" t="b">
        <v>1</v>
      </c>
      <c r="C52" t="b">
        <v>1</v>
      </c>
      <c r="D52" t="b">
        <v>1</v>
      </c>
      <c r="E52" t="b">
        <v>1</v>
      </c>
      <c r="F52">
        <f t="shared" si="4"/>
        <v>4</v>
      </c>
      <c r="G52">
        <f>VLOOKUP(F52,'Percentage Transformation scale'!$K$2:$L$6,2,TRUE)</f>
        <v>1</v>
      </c>
      <c r="H52">
        <v>1</v>
      </c>
      <c r="I52">
        <v>2</v>
      </c>
      <c r="J52" s="1">
        <v>2</v>
      </c>
      <c r="K52">
        <f t="shared" si="14"/>
        <v>4</v>
      </c>
      <c r="L52" s="1">
        <v>2</v>
      </c>
      <c r="M52" s="1">
        <v>2</v>
      </c>
      <c r="N52">
        <v>2</v>
      </c>
      <c r="O52" s="1">
        <v>2</v>
      </c>
      <c r="P52">
        <f t="shared" si="11"/>
        <v>2</v>
      </c>
      <c r="Q52" s="1">
        <v>2</v>
      </c>
      <c r="R52" s="1">
        <v>0</v>
      </c>
      <c r="S52">
        <v>7</v>
      </c>
      <c r="T52">
        <v>3</v>
      </c>
      <c r="U52">
        <f t="shared" si="12"/>
        <v>3</v>
      </c>
      <c r="V52" s="7">
        <f t="shared" si="5"/>
        <v>1.8888888888888888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5"/>
        <v>0</v>
      </c>
      <c r="AD52" s="7">
        <f t="shared" si="6"/>
        <v>1</v>
      </c>
      <c r="AE52">
        <v>0</v>
      </c>
      <c r="AF52">
        <v>3</v>
      </c>
      <c r="AG52">
        <f t="shared" si="13"/>
        <v>3</v>
      </c>
      <c r="AH52" s="7">
        <f t="shared" si="7"/>
        <v>1.8888888888888888</v>
      </c>
    </row>
    <row r="53" spans="1:34" x14ac:dyDescent="0.25">
      <c r="A53">
        <v>51</v>
      </c>
      <c r="B53" t="b">
        <v>1</v>
      </c>
      <c r="C53" t="b">
        <v>0</v>
      </c>
      <c r="D53" t="b">
        <v>0</v>
      </c>
      <c r="E53" t="b">
        <v>0</v>
      </c>
      <c r="F53">
        <f t="shared" si="4"/>
        <v>1</v>
      </c>
      <c r="G53">
        <f>VLOOKUP(F53,'Percentage Transformation scale'!$K$2:$L$6,2,TRUE)</f>
        <v>4</v>
      </c>
      <c r="H53">
        <v>1</v>
      </c>
      <c r="I53">
        <v>2</v>
      </c>
      <c r="J53" s="1">
        <v>3</v>
      </c>
      <c r="K53">
        <f t="shared" si="14"/>
        <v>5</v>
      </c>
      <c r="L53" s="1">
        <v>2</v>
      </c>
      <c r="M53" s="1">
        <v>3</v>
      </c>
      <c r="N53">
        <v>3</v>
      </c>
      <c r="O53" s="1">
        <v>2</v>
      </c>
      <c r="P53">
        <f t="shared" si="11"/>
        <v>2.5</v>
      </c>
      <c r="Q53" s="1">
        <v>2</v>
      </c>
      <c r="R53" s="1">
        <v>0</v>
      </c>
      <c r="S53">
        <v>7</v>
      </c>
      <c r="T53">
        <v>3</v>
      </c>
      <c r="U53">
        <f t="shared" si="12"/>
        <v>3</v>
      </c>
      <c r="V53" s="7">
        <f t="shared" si="5"/>
        <v>1.8888888888888888</v>
      </c>
      <c r="W53">
        <v>1</v>
      </c>
      <c r="X53">
        <v>1</v>
      </c>
      <c r="Y53">
        <v>1</v>
      </c>
      <c r="Z53">
        <v>1</v>
      </c>
      <c r="AA53">
        <v>1</v>
      </c>
      <c r="AB53">
        <v>2</v>
      </c>
      <c r="AC53">
        <f t="shared" si="15"/>
        <v>27</v>
      </c>
      <c r="AD53" s="7">
        <f t="shared" si="6"/>
        <v>3.1428571428571428</v>
      </c>
      <c r="AE53">
        <v>1</v>
      </c>
      <c r="AF53">
        <v>4</v>
      </c>
      <c r="AG53">
        <f t="shared" si="13"/>
        <v>9</v>
      </c>
      <c r="AH53" s="7">
        <f t="shared" si="7"/>
        <v>4.5555555555555554</v>
      </c>
    </row>
    <row r="54" spans="1:34" x14ac:dyDescent="0.25">
      <c r="A54">
        <v>52</v>
      </c>
      <c r="B54" t="b">
        <v>1</v>
      </c>
      <c r="C54" t="b">
        <v>1</v>
      </c>
      <c r="D54" t="b">
        <v>1</v>
      </c>
      <c r="E54" t="b">
        <v>0</v>
      </c>
      <c r="F54">
        <f t="shared" si="4"/>
        <v>3</v>
      </c>
      <c r="G54">
        <f>VLOOKUP(F54,'Percentage Transformation scale'!$K$2:$L$6,2,TRUE)</f>
        <v>2</v>
      </c>
      <c r="H54">
        <v>1</v>
      </c>
      <c r="I54">
        <v>3</v>
      </c>
      <c r="J54" s="1">
        <v>3</v>
      </c>
      <c r="K54">
        <f t="shared" si="14"/>
        <v>6</v>
      </c>
      <c r="L54" s="1">
        <v>3</v>
      </c>
      <c r="M54" s="1">
        <v>4</v>
      </c>
      <c r="N54">
        <v>3</v>
      </c>
      <c r="O54" s="1">
        <v>3</v>
      </c>
      <c r="P54">
        <f t="shared" si="11"/>
        <v>3.25</v>
      </c>
      <c r="Q54" s="1">
        <v>2</v>
      </c>
      <c r="R54" s="1">
        <v>0</v>
      </c>
      <c r="S54">
        <v>7</v>
      </c>
      <c r="T54">
        <v>3</v>
      </c>
      <c r="U54">
        <f t="shared" si="12"/>
        <v>3</v>
      </c>
      <c r="V54" s="7">
        <f t="shared" si="5"/>
        <v>1.8888888888888888</v>
      </c>
      <c r="W54">
        <v>1</v>
      </c>
      <c r="X54">
        <v>2</v>
      </c>
      <c r="Y54">
        <v>2</v>
      </c>
      <c r="Z54">
        <v>2</v>
      </c>
      <c r="AA54">
        <v>2</v>
      </c>
      <c r="AB54">
        <v>2</v>
      </c>
      <c r="AC54">
        <f t="shared" si="15"/>
        <v>41</v>
      </c>
      <c r="AD54" s="7">
        <f t="shared" si="6"/>
        <v>4.253968253968254</v>
      </c>
      <c r="AE54">
        <v>0</v>
      </c>
      <c r="AF54">
        <v>3</v>
      </c>
      <c r="AG54">
        <f t="shared" si="13"/>
        <v>3</v>
      </c>
      <c r="AH54" s="7">
        <f t="shared" si="7"/>
        <v>1.8888888888888888</v>
      </c>
    </row>
    <row r="55" spans="1:34" x14ac:dyDescent="0.25">
      <c r="A55">
        <v>53</v>
      </c>
      <c r="B55" t="b">
        <v>1</v>
      </c>
      <c r="C55" t="b">
        <v>1</v>
      </c>
      <c r="D55" t="b">
        <v>1</v>
      </c>
      <c r="E55" t="b">
        <v>1</v>
      </c>
      <c r="F55">
        <f t="shared" si="4"/>
        <v>4</v>
      </c>
      <c r="G55">
        <f>VLOOKUP(F55,'Percentage Transformation scale'!$K$2:$L$6,2,TRUE)</f>
        <v>1</v>
      </c>
      <c r="H55">
        <v>1</v>
      </c>
      <c r="I55">
        <v>2</v>
      </c>
      <c r="J55" s="1">
        <v>2</v>
      </c>
      <c r="K55">
        <f t="shared" si="14"/>
        <v>4</v>
      </c>
      <c r="L55" s="1">
        <v>2</v>
      </c>
      <c r="M55" s="1">
        <v>2</v>
      </c>
      <c r="N55">
        <v>2</v>
      </c>
      <c r="O55" s="1">
        <v>2</v>
      </c>
      <c r="P55">
        <f t="shared" si="11"/>
        <v>2</v>
      </c>
      <c r="Q55" s="1">
        <v>2</v>
      </c>
      <c r="R55" s="1">
        <v>0</v>
      </c>
      <c r="S55">
        <v>7</v>
      </c>
      <c r="T55">
        <v>3</v>
      </c>
      <c r="U55">
        <f t="shared" si="12"/>
        <v>3</v>
      </c>
      <c r="V55" s="7">
        <f t="shared" si="5"/>
        <v>1.8888888888888888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5"/>
        <v>0</v>
      </c>
      <c r="AD55" s="7">
        <f t="shared" si="6"/>
        <v>1</v>
      </c>
      <c r="AE55">
        <v>0</v>
      </c>
      <c r="AF55">
        <v>3</v>
      </c>
      <c r="AG55">
        <f t="shared" si="13"/>
        <v>3</v>
      </c>
      <c r="AH55" s="7">
        <f t="shared" si="7"/>
        <v>1.8888888888888888</v>
      </c>
    </row>
    <row r="56" spans="1:34" x14ac:dyDescent="0.25">
      <c r="A56">
        <v>54</v>
      </c>
      <c r="B56" t="b">
        <v>0</v>
      </c>
      <c r="C56" t="b">
        <v>0</v>
      </c>
      <c r="D56" t="b">
        <v>0</v>
      </c>
      <c r="E56" t="b">
        <v>0</v>
      </c>
      <c r="F56">
        <f t="shared" si="4"/>
        <v>0</v>
      </c>
      <c r="G56">
        <f>VLOOKUP(F56,'Percentage Transformation scale'!$K$2:$L$6,2,TRUE)</f>
        <v>5</v>
      </c>
      <c r="H56">
        <v>1</v>
      </c>
      <c r="I56">
        <v>2</v>
      </c>
      <c r="J56" s="1">
        <v>3</v>
      </c>
      <c r="K56">
        <f t="shared" si="14"/>
        <v>5</v>
      </c>
      <c r="L56" s="1">
        <v>4</v>
      </c>
      <c r="M56" s="1">
        <v>4</v>
      </c>
      <c r="N56">
        <v>3</v>
      </c>
      <c r="O56" s="1">
        <v>2</v>
      </c>
      <c r="P56">
        <f t="shared" si="11"/>
        <v>3.25</v>
      </c>
      <c r="Q56" s="1">
        <v>2</v>
      </c>
      <c r="R56" s="1">
        <v>1</v>
      </c>
      <c r="S56">
        <v>5</v>
      </c>
      <c r="T56">
        <v>5</v>
      </c>
      <c r="U56">
        <f t="shared" si="12"/>
        <v>10</v>
      </c>
      <c r="V56" s="7">
        <f t="shared" si="5"/>
        <v>5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f t="shared" si="15"/>
        <v>12</v>
      </c>
      <c r="AD56" s="7">
        <f t="shared" si="6"/>
        <v>1.9523809523809523</v>
      </c>
      <c r="AE56">
        <v>1</v>
      </c>
      <c r="AF56">
        <v>4</v>
      </c>
      <c r="AG56">
        <f t="shared" si="13"/>
        <v>9</v>
      </c>
      <c r="AH56" s="7">
        <f t="shared" si="7"/>
        <v>4.5555555555555554</v>
      </c>
    </row>
    <row r="57" spans="1:34" x14ac:dyDescent="0.25">
      <c r="A57">
        <v>55</v>
      </c>
      <c r="B57" t="b">
        <v>0</v>
      </c>
      <c r="C57" t="b">
        <v>0</v>
      </c>
      <c r="D57" t="b">
        <v>0</v>
      </c>
      <c r="E57" t="b">
        <v>0</v>
      </c>
      <c r="F57">
        <f t="shared" si="4"/>
        <v>0</v>
      </c>
      <c r="G57">
        <f>VLOOKUP(F57,'Percentage Transformation scale'!$K$2:$L$6,2,TRUE)</f>
        <v>5</v>
      </c>
      <c r="H57">
        <v>1</v>
      </c>
      <c r="I57">
        <v>1</v>
      </c>
      <c r="J57" s="1">
        <v>1</v>
      </c>
      <c r="K57">
        <f t="shared" si="14"/>
        <v>2</v>
      </c>
      <c r="L57" s="1">
        <v>2</v>
      </c>
      <c r="M57" s="1">
        <v>1</v>
      </c>
      <c r="N57">
        <v>3</v>
      </c>
      <c r="O57" s="1">
        <v>1</v>
      </c>
      <c r="P57">
        <f t="shared" si="11"/>
        <v>1.75</v>
      </c>
      <c r="Q57" s="1">
        <v>1</v>
      </c>
      <c r="R57" s="1">
        <v>1</v>
      </c>
      <c r="S57">
        <v>3</v>
      </c>
      <c r="T57">
        <v>3</v>
      </c>
      <c r="U57">
        <f t="shared" si="12"/>
        <v>8</v>
      </c>
      <c r="V57" s="7">
        <f t="shared" si="5"/>
        <v>4.1111111111111107</v>
      </c>
      <c r="W57">
        <v>0</v>
      </c>
      <c r="X57">
        <v>1</v>
      </c>
      <c r="Y57">
        <v>2</v>
      </c>
      <c r="Z57">
        <v>2</v>
      </c>
      <c r="AA57">
        <v>0</v>
      </c>
      <c r="AB57">
        <v>0</v>
      </c>
      <c r="AC57">
        <f t="shared" si="15"/>
        <v>16</v>
      </c>
      <c r="AD57" s="7">
        <f t="shared" si="6"/>
        <v>2.2698412698412698</v>
      </c>
      <c r="AE57">
        <v>1</v>
      </c>
      <c r="AF57">
        <v>4</v>
      </c>
      <c r="AG57">
        <f t="shared" si="13"/>
        <v>9</v>
      </c>
      <c r="AH57" s="7">
        <f t="shared" si="7"/>
        <v>4.5555555555555554</v>
      </c>
    </row>
    <row r="58" spans="1:34" x14ac:dyDescent="0.25">
      <c r="A58">
        <v>56</v>
      </c>
      <c r="B58" t="b">
        <v>0</v>
      </c>
      <c r="C58" t="b">
        <v>0</v>
      </c>
      <c r="D58" t="b">
        <v>0</v>
      </c>
      <c r="E58" t="b">
        <v>1</v>
      </c>
      <c r="F58">
        <f t="shared" si="4"/>
        <v>1</v>
      </c>
      <c r="G58">
        <f>VLOOKUP(F58,'Percentage Transformation scale'!$K$2:$L$6,2,TRUE)</f>
        <v>4</v>
      </c>
      <c r="H58">
        <v>1</v>
      </c>
      <c r="I58">
        <v>3</v>
      </c>
      <c r="J58" s="1">
        <v>2</v>
      </c>
      <c r="K58">
        <f t="shared" si="14"/>
        <v>5</v>
      </c>
      <c r="L58" s="1">
        <v>2</v>
      </c>
      <c r="M58" s="1">
        <v>2</v>
      </c>
      <c r="N58">
        <v>4</v>
      </c>
      <c r="O58" s="1">
        <v>2</v>
      </c>
      <c r="P58">
        <f t="shared" si="11"/>
        <v>2.5</v>
      </c>
      <c r="Q58" s="1">
        <v>2</v>
      </c>
      <c r="R58" s="1">
        <v>1</v>
      </c>
      <c r="S58">
        <v>4</v>
      </c>
      <c r="T58">
        <v>4</v>
      </c>
      <c r="U58">
        <f t="shared" si="12"/>
        <v>9</v>
      </c>
      <c r="V58" s="7">
        <f t="shared" si="5"/>
        <v>4.5555555555555554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5"/>
        <v>0</v>
      </c>
      <c r="AD58" s="7">
        <f t="shared" si="6"/>
        <v>1</v>
      </c>
      <c r="AE58">
        <v>0</v>
      </c>
      <c r="AF58">
        <v>3</v>
      </c>
      <c r="AG58">
        <f t="shared" si="13"/>
        <v>3</v>
      </c>
      <c r="AH58" s="7">
        <f t="shared" si="7"/>
        <v>1.8888888888888888</v>
      </c>
    </row>
    <row r="59" spans="1:34" x14ac:dyDescent="0.25">
      <c r="A59">
        <v>57</v>
      </c>
      <c r="B59" t="b">
        <v>1</v>
      </c>
      <c r="C59" t="b">
        <v>1</v>
      </c>
      <c r="D59" t="b">
        <v>1</v>
      </c>
      <c r="E59" t="b">
        <v>1</v>
      </c>
      <c r="F59">
        <f t="shared" si="4"/>
        <v>4</v>
      </c>
      <c r="G59">
        <f>VLOOKUP(F59,'Percentage Transformation scale'!$K$2:$L$6,2,TRUE)</f>
        <v>1</v>
      </c>
      <c r="H59">
        <v>1</v>
      </c>
      <c r="I59">
        <v>2</v>
      </c>
      <c r="J59" s="1">
        <v>2</v>
      </c>
      <c r="K59">
        <f t="shared" si="14"/>
        <v>4</v>
      </c>
      <c r="L59" s="1">
        <v>1</v>
      </c>
      <c r="M59" s="1">
        <v>1</v>
      </c>
      <c r="N59">
        <v>1</v>
      </c>
      <c r="O59" s="1">
        <v>1</v>
      </c>
      <c r="P59">
        <f t="shared" si="11"/>
        <v>1</v>
      </c>
      <c r="Q59" s="1">
        <v>2</v>
      </c>
      <c r="R59" s="1">
        <v>1</v>
      </c>
      <c r="S59">
        <v>3</v>
      </c>
      <c r="T59">
        <v>3</v>
      </c>
      <c r="U59">
        <f t="shared" si="12"/>
        <v>8</v>
      </c>
      <c r="V59" s="7">
        <f t="shared" si="5"/>
        <v>4.1111111111111107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f t="shared" si="15"/>
        <v>8</v>
      </c>
      <c r="AD59" s="7">
        <f t="shared" si="6"/>
        <v>1.6349206349206349</v>
      </c>
      <c r="AE59">
        <v>0</v>
      </c>
      <c r="AF59">
        <v>2</v>
      </c>
      <c r="AG59">
        <f t="shared" si="13"/>
        <v>2</v>
      </c>
      <c r="AH59" s="7">
        <f t="shared" si="7"/>
        <v>1.4444444444444444</v>
      </c>
    </row>
    <row r="60" spans="1:34" x14ac:dyDescent="0.25">
      <c r="A60">
        <v>58</v>
      </c>
      <c r="B60" t="b">
        <v>1</v>
      </c>
      <c r="C60" t="b">
        <v>0</v>
      </c>
      <c r="D60" t="b">
        <v>0</v>
      </c>
      <c r="E60" t="b">
        <v>0</v>
      </c>
      <c r="F60">
        <f t="shared" si="4"/>
        <v>1</v>
      </c>
      <c r="G60">
        <f>VLOOKUP(F60,'Percentage Transformation scale'!$K$2:$L$6,2,TRUE)</f>
        <v>4</v>
      </c>
      <c r="H60">
        <v>0</v>
      </c>
      <c r="I60">
        <v>3</v>
      </c>
      <c r="J60" s="1">
        <v>3</v>
      </c>
      <c r="K60">
        <f t="shared" si="14"/>
        <v>6</v>
      </c>
      <c r="L60" s="1">
        <v>3</v>
      </c>
      <c r="M60" s="1">
        <v>4</v>
      </c>
      <c r="N60">
        <v>3</v>
      </c>
      <c r="O60" s="1">
        <v>3</v>
      </c>
      <c r="P60">
        <f t="shared" si="11"/>
        <v>3.25</v>
      </c>
      <c r="Q60" s="1">
        <v>2</v>
      </c>
      <c r="R60" s="1">
        <v>0</v>
      </c>
      <c r="S60">
        <v>7</v>
      </c>
      <c r="T60">
        <v>3</v>
      </c>
      <c r="U60">
        <f t="shared" si="12"/>
        <v>3</v>
      </c>
      <c r="V60" s="7">
        <f t="shared" si="5"/>
        <v>1.8888888888888888</v>
      </c>
      <c r="W60">
        <v>1</v>
      </c>
      <c r="X60">
        <v>1</v>
      </c>
      <c r="Y60">
        <v>1</v>
      </c>
      <c r="Z60">
        <v>1</v>
      </c>
      <c r="AA60">
        <v>2</v>
      </c>
      <c r="AB60">
        <v>2</v>
      </c>
      <c r="AC60">
        <f t="shared" si="15"/>
        <v>32</v>
      </c>
      <c r="AD60" s="7">
        <f t="shared" si="6"/>
        <v>3.5396825396825395</v>
      </c>
      <c r="AE60">
        <v>0</v>
      </c>
      <c r="AF60">
        <v>3</v>
      </c>
      <c r="AG60">
        <f t="shared" si="13"/>
        <v>3</v>
      </c>
      <c r="AH60" s="7">
        <f t="shared" si="7"/>
        <v>1.8888888888888888</v>
      </c>
    </row>
    <row r="61" spans="1:34" x14ac:dyDescent="0.25">
      <c r="A61">
        <v>59</v>
      </c>
      <c r="B61" t="b">
        <v>0</v>
      </c>
      <c r="C61" t="b">
        <v>0</v>
      </c>
      <c r="D61" t="b">
        <v>0</v>
      </c>
      <c r="E61" t="b">
        <v>1</v>
      </c>
      <c r="F61">
        <f t="shared" si="4"/>
        <v>1</v>
      </c>
      <c r="G61">
        <f>VLOOKUP(F61,'Percentage Transformation scale'!$K$2:$L$6,2,TRUE)</f>
        <v>4</v>
      </c>
      <c r="H61">
        <v>1</v>
      </c>
      <c r="I61">
        <v>1</v>
      </c>
      <c r="J61" s="1">
        <v>1</v>
      </c>
      <c r="K61">
        <f t="shared" si="14"/>
        <v>2</v>
      </c>
      <c r="L61" s="1">
        <v>3</v>
      </c>
      <c r="M61" s="1">
        <v>2</v>
      </c>
      <c r="N61">
        <v>3</v>
      </c>
      <c r="O61" s="1">
        <v>2</v>
      </c>
      <c r="P61">
        <f t="shared" si="11"/>
        <v>2.5</v>
      </c>
      <c r="Q61" s="1">
        <v>1</v>
      </c>
      <c r="R61" s="1">
        <v>0</v>
      </c>
      <c r="S61">
        <v>7</v>
      </c>
      <c r="T61">
        <v>3</v>
      </c>
      <c r="U61">
        <f t="shared" si="12"/>
        <v>3</v>
      </c>
      <c r="V61" s="7">
        <f t="shared" si="5"/>
        <v>1.8888888888888888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f t="shared" si="15"/>
        <v>15</v>
      </c>
      <c r="AD61" s="7">
        <f t="shared" si="6"/>
        <v>2.1904761904761907</v>
      </c>
      <c r="AE61">
        <v>0</v>
      </c>
      <c r="AF61">
        <v>1</v>
      </c>
      <c r="AG61">
        <f t="shared" si="13"/>
        <v>1</v>
      </c>
      <c r="AH61" s="7">
        <f t="shared" si="7"/>
        <v>1</v>
      </c>
    </row>
    <row r="62" spans="1:34" x14ac:dyDescent="0.25">
      <c r="A62">
        <v>60</v>
      </c>
      <c r="B62" t="b">
        <v>1</v>
      </c>
      <c r="C62" t="b">
        <v>0</v>
      </c>
      <c r="D62" t="b">
        <v>0</v>
      </c>
      <c r="E62" t="b">
        <v>0</v>
      </c>
      <c r="F62">
        <f t="shared" si="4"/>
        <v>1</v>
      </c>
      <c r="G62">
        <f>VLOOKUP(F62,'Percentage Transformation scale'!$K$2:$L$6,2,TRUE)</f>
        <v>4</v>
      </c>
      <c r="H62">
        <v>1</v>
      </c>
      <c r="I62">
        <v>2</v>
      </c>
      <c r="J62" s="1">
        <v>2</v>
      </c>
      <c r="K62">
        <f t="shared" si="14"/>
        <v>4</v>
      </c>
      <c r="L62" s="1">
        <v>2</v>
      </c>
      <c r="M62" s="1">
        <v>2</v>
      </c>
      <c r="N62">
        <v>2</v>
      </c>
      <c r="O62" s="1">
        <v>3</v>
      </c>
      <c r="P62">
        <f t="shared" si="11"/>
        <v>2.25</v>
      </c>
      <c r="Q62" s="1">
        <v>2</v>
      </c>
      <c r="R62" s="1">
        <v>1</v>
      </c>
      <c r="S62">
        <v>3</v>
      </c>
      <c r="T62">
        <v>3</v>
      </c>
      <c r="U62">
        <f t="shared" si="12"/>
        <v>8</v>
      </c>
      <c r="V62" s="7">
        <f t="shared" si="5"/>
        <v>4.1111111111111107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f t="shared" si="15"/>
        <v>5</v>
      </c>
      <c r="AD62" s="7">
        <f t="shared" si="6"/>
        <v>1.3968253968253967</v>
      </c>
      <c r="AE62">
        <v>0</v>
      </c>
      <c r="AF62">
        <v>3</v>
      </c>
      <c r="AG62">
        <f t="shared" si="13"/>
        <v>3</v>
      </c>
      <c r="AH62" s="7">
        <f t="shared" si="7"/>
        <v>1.8888888888888888</v>
      </c>
    </row>
    <row r="63" spans="1:34" x14ac:dyDescent="0.25">
      <c r="A63">
        <v>61</v>
      </c>
      <c r="B63" t="b">
        <v>0</v>
      </c>
      <c r="C63" t="b">
        <v>0</v>
      </c>
      <c r="D63" t="b">
        <v>0</v>
      </c>
      <c r="E63" t="b">
        <v>0</v>
      </c>
      <c r="F63">
        <f t="shared" si="4"/>
        <v>0</v>
      </c>
      <c r="G63">
        <f>VLOOKUP(F63,'Percentage Transformation scale'!$K$2:$L$6,2,TRUE)</f>
        <v>5</v>
      </c>
      <c r="H63">
        <v>0</v>
      </c>
      <c r="I63">
        <v>3</v>
      </c>
      <c r="J63" s="1">
        <v>3</v>
      </c>
      <c r="K63">
        <f t="shared" si="14"/>
        <v>6</v>
      </c>
      <c r="L63" s="1">
        <v>3</v>
      </c>
      <c r="M63" s="1">
        <v>2</v>
      </c>
      <c r="N63">
        <v>3</v>
      </c>
      <c r="O63" s="1">
        <v>2</v>
      </c>
      <c r="P63">
        <f t="shared" si="11"/>
        <v>2.5</v>
      </c>
      <c r="Q63" s="1">
        <v>1</v>
      </c>
      <c r="R63" s="1">
        <v>1</v>
      </c>
      <c r="S63">
        <v>3</v>
      </c>
      <c r="T63">
        <v>3</v>
      </c>
      <c r="U63">
        <f t="shared" si="12"/>
        <v>8</v>
      </c>
      <c r="V63" s="7">
        <f t="shared" si="5"/>
        <v>4.1111111111111107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f t="shared" si="15"/>
        <v>4</v>
      </c>
      <c r="AD63" s="7">
        <f t="shared" si="6"/>
        <v>1.3174603174603174</v>
      </c>
      <c r="AE63">
        <v>0</v>
      </c>
      <c r="AF63">
        <v>3</v>
      </c>
      <c r="AG63">
        <f t="shared" si="13"/>
        <v>3</v>
      </c>
      <c r="AH63" s="7">
        <f t="shared" si="7"/>
        <v>1.8888888888888888</v>
      </c>
    </row>
    <row r="64" spans="1:34" x14ac:dyDescent="0.25">
      <c r="A64">
        <v>62</v>
      </c>
      <c r="B64" t="b">
        <v>1</v>
      </c>
      <c r="C64" t="b">
        <v>0</v>
      </c>
      <c r="D64" t="b">
        <v>0</v>
      </c>
      <c r="E64" t="b">
        <v>1</v>
      </c>
      <c r="F64">
        <f t="shared" si="4"/>
        <v>2</v>
      </c>
      <c r="G64">
        <f>VLOOKUP(F64,'Percentage Transformation scale'!$K$2:$L$6,2,TRUE)</f>
        <v>3</v>
      </c>
      <c r="H64">
        <v>1</v>
      </c>
      <c r="I64">
        <v>2</v>
      </c>
      <c r="J64" s="1">
        <v>2</v>
      </c>
      <c r="K64">
        <f t="shared" si="14"/>
        <v>4</v>
      </c>
      <c r="L64" s="1">
        <v>2</v>
      </c>
      <c r="M64" s="1">
        <v>1</v>
      </c>
      <c r="N64">
        <v>1</v>
      </c>
      <c r="O64" s="1">
        <v>1</v>
      </c>
      <c r="P64">
        <f t="shared" si="11"/>
        <v>1.25</v>
      </c>
      <c r="Q64" s="1">
        <v>1</v>
      </c>
      <c r="R64" s="1">
        <v>1</v>
      </c>
      <c r="S64">
        <v>3</v>
      </c>
      <c r="T64">
        <v>3</v>
      </c>
      <c r="U64">
        <f t="shared" si="12"/>
        <v>8</v>
      </c>
      <c r="V64" s="7">
        <f t="shared" si="5"/>
        <v>4.1111111111111107</v>
      </c>
      <c r="W64">
        <v>0</v>
      </c>
      <c r="X64">
        <v>2</v>
      </c>
      <c r="Y64">
        <v>0</v>
      </c>
      <c r="Z64">
        <v>0</v>
      </c>
      <c r="AA64">
        <v>2</v>
      </c>
      <c r="AB64">
        <v>0</v>
      </c>
      <c r="AC64">
        <f t="shared" si="15"/>
        <v>14</v>
      </c>
      <c r="AD64" s="7">
        <f t="shared" si="6"/>
        <v>2.1111111111111112</v>
      </c>
      <c r="AE64">
        <v>0</v>
      </c>
      <c r="AF64">
        <v>2</v>
      </c>
      <c r="AG64">
        <f t="shared" si="13"/>
        <v>2</v>
      </c>
      <c r="AH64" s="7">
        <f t="shared" si="7"/>
        <v>1.4444444444444444</v>
      </c>
    </row>
    <row r="65" spans="1:34" x14ac:dyDescent="0.25">
      <c r="A65">
        <v>63</v>
      </c>
      <c r="B65" t="b">
        <v>0</v>
      </c>
      <c r="C65" t="b">
        <v>0</v>
      </c>
      <c r="D65" t="b">
        <v>0</v>
      </c>
      <c r="E65" t="b">
        <v>1</v>
      </c>
      <c r="F65">
        <f t="shared" si="4"/>
        <v>1</v>
      </c>
      <c r="G65">
        <f>VLOOKUP(F65,'Percentage Transformation scale'!$K$2:$L$6,2,TRUE)</f>
        <v>4</v>
      </c>
      <c r="H65">
        <v>1</v>
      </c>
      <c r="I65">
        <v>1</v>
      </c>
      <c r="J65" s="1">
        <v>2</v>
      </c>
      <c r="K65">
        <f t="shared" si="14"/>
        <v>3</v>
      </c>
      <c r="L65" s="1">
        <v>3</v>
      </c>
      <c r="M65" s="1">
        <v>2</v>
      </c>
      <c r="N65">
        <v>1</v>
      </c>
      <c r="O65" s="1">
        <v>1</v>
      </c>
      <c r="P65">
        <f t="shared" si="11"/>
        <v>1.75</v>
      </c>
      <c r="Q65" s="1">
        <v>1</v>
      </c>
      <c r="R65" s="1">
        <v>1</v>
      </c>
      <c r="S65">
        <v>5</v>
      </c>
      <c r="T65">
        <v>5</v>
      </c>
      <c r="U65">
        <f t="shared" si="12"/>
        <v>10</v>
      </c>
      <c r="V65" s="7">
        <f t="shared" si="5"/>
        <v>5</v>
      </c>
      <c r="W65">
        <v>2</v>
      </c>
      <c r="X65">
        <v>0</v>
      </c>
      <c r="Y65">
        <v>1</v>
      </c>
      <c r="Z65">
        <v>1</v>
      </c>
      <c r="AA65">
        <v>2</v>
      </c>
      <c r="AB65">
        <v>2</v>
      </c>
      <c r="AC65">
        <f t="shared" si="15"/>
        <v>31</v>
      </c>
      <c r="AD65" s="7">
        <f t="shared" si="6"/>
        <v>3.4603174603174605</v>
      </c>
      <c r="AE65">
        <v>1</v>
      </c>
      <c r="AF65">
        <v>5</v>
      </c>
      <c r="AG65">
        <f t="shared" si="13"/>
        <v>10</v>
      </c>
      <c r="AH65" s="7">
        <f t="shared" si="7"/>
        <v>5</v>
      </c>
    </row>
    <row r="66" spans="1:34" x14ac:dyDescent="0.25">
      <c r="A66">
        <v>64</v>
      </c>
      <c r="B66" t="b">
        <v>1</v>
      </c>
      <c r="C66" t="b">
        <v>0</v>
      </c>
      <c r="D66" t="b">
        <v>0</v>
      </c>
      <c r="E66" t="b">
        <v>0</v>
      </c>
      <c r="F66">
        <f t="shared" si="4"/>
        <v>1</v>
      </c>
      <c r="G66">
        <f>VLOOKUP(F66,'Percentage Transformation scale'!$K$2:$L$6,2,TRUE)</f>
        <v>4</v>
      </c>
      <c r="H66">
        <v>0</v>
      </c>
      <c r="I66">
        <v>1</v>
      </c>
      <c r="J66" s="1">
        <v>2</v>
      </c>
      <c r="K66">
        <f t="shared" si="14"/>
        <v>3</v>
      </c>
      <c r="L66" s="1">
        <v>2</v>
      </c>
      <c r="M66" s="1">
        <v>2</v>
      </c>
      <c r="N66">
        <v>3</v>
      </c>
      <c r="O66" s="1">
        <v>2</v>
      </c>
      <c r="P66">
        <f t="shared" si="11"/>
        <v>2.25</v>
      </c>
      <c r="Q66" s="1">
        <v>2</v>
      </c>
      <c r="R66" s="1">
        <v>1</v>
      </c>
      <c r="S66">
        <v>3</v>
      </c>
      <c r="T66">
        <v>3</v>
      </c>
      <c r="U66">
        <f t="shared" si="12"/>
        <v>8</v>
      </c>
      <c r="V66" s="7">
        <f t="shared" si="5"/>
        <v>4.1111111111111107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f t="shared" si="15"/>
        <v>15</v>
      </c>
      <c r="AD66" s="7">
        <f t="shared" si="6"/>
        <v>2.1904761904761907</v>
      </c>
      <c r="AE66">
        <v>1</v>
      </c>
      <c r="AF66">
        <v>3</v>
      </c>
      <c r="AG66">
        <f t="shared" si="13"/>
        <v>8</v>
      </c>
      <c r="AH66" s="7">
        <f t="shared" si="7"/>
        <v>4.1111111111111107</v>
      </c>
    </row>
    <row r="67" spans="1:34" x14ac:dyDescent="0.25">
      <c r="A67">
        <v>65</v>
      </c>
      <c r="B67" t="b">
        <v>1</v>
      </c>
      <c r="C67" t="b">
        <v>1</v>
      </c>
      <c r="D67" t="b">
        <v>1</v>
      </c>
      <c r="E67" t="b">
        <v>0</v>
      </c>
      <c r="F67">
        <f t="shared" si="4"/>
        <v>3</v>
      </c>
      <c r="G67">
        <f>VLOOKUP(F67,'Percentage Transformation scale'!$K$2:$L$6,2,TRUE)</f>
        <v>2</v>
      </c>
      <c r="H67">
        <v>1</v>
      </c>
      <c r="I67">
        <v>2</v>
      </c>
      <c r="J67" s="1">
        <v>2</v>
      </c>
      <c r="K67">
        <f t="shared" si="14"/>
        <v>4</v>
      </c>
      <c r="L67" s="1">
        <v>1</v>
      </c>
      <c r="M67" s="1">
        <v>1</v>
      </c>
      <c r="N67">
        <v>5</v>
      </c>
      <c r="O67" s="1">
        <v>1</v>
      </c>
      <c r="P67">
        <f t="shared" ref="P67:P98" si="16">AVERAGE(L67:O67)</f>
        <v>2</v>
      </c>
      <c r="Q67" s="1">
        <v>1</v>
      </c>
      <c r="R67" s="1">
        <v>1</v>
      </c>
      <c r="S67">
        <v>4</v>
      </c>
      <c r="T67">
        <v>4</v>
      </c>
      <c r="U67">
        <f t="shared" ref="U67:U98" si="17">IF(R67 =1, (R67*T67) +5, R67+T67)</f>
        <v>9</v>
      </c>
      <c r="V67" s="7">
        <f t="shared" si="5"/>
        <v>4.5555555555555554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f t="shared" si="15"/>
        <v>42</v>
      </c>
      <c r="AD67" s="7">
        <f t="shared" si="6"/>
        <v>4.3333333333333339</v>
      </c>
      <c r="AE67">
        <v>0</v>
      </c>
      <c r="AF67">
        <v>2</v>
      </c>
      <c r="AG67">
        <f t="shared" ref="AG67:AG98" si="18">IF(AE67=1, (AE67*AF67) + 5, AE67 + AF67)</f>
        <v>2</v>
      </c>
      <c r="AH67" s="7">
        <f t="shared" si="7"/>
        <v>1.4444444444444444</v>
      </c>
    </row>
    <row r="68" spans="1:34" x14ac:dyDescent="0.25">
      <c r="A68">
        <v>66</v>
      </c>
      <c r="B68" t="b">
        <v>1</v>
      </c>
      <c r="C68" t="b">
        <v>0</v>
      </c>
      <c r="D68" t="b">
        <v>0</v>
      </c>
      <c r="E68" t="b">
        <v>0</v>
      </c>
      <c r="F68">
        <f t="shared" ref="F68:F122" si="19">COUNTIF(B68:E68,TRUE)</f>
        <v>1</v>
      </c>
      <c r="G68">
        <f>VLOOKUP(F68,'Percentage Transformation scale'!$K$2:$L$6,2,TRUE)</f>
        <v>4</v>
      </c>
      <c r="H68">
        <v>1</v>
      </c>
      <c r="I68">
        <v>1</v>
      </c>
      <c r="J68" s="1">
        <v>2</v>
      </c>
      <c r="K68">
        <f t="shared" si="14"/>
        <v>3</v>
      </c>
      <c r="L68" s="1">
        <v>2</v>
      </c>
      <c r="M68" s="1">
        <v>2</v>
      </c>
      <c r="N68">
        <v>2</v>
      </c>
      <c r="O68" s="1">
        <v>2</v>
      </c>
      <c r="P68">
        <f t="shared" si="16"/>
        <v>2</v>
      </c>
      <c r="Q68" s="1">
        <v>1</v>
      </c>
      <c r="R68" s="1">
        <v>1</v>
      </c>
      <c r="S68">
        <v>4</v>
      </c>
      <c r="T68">
        <v>4</v>
      </c>
      <c r="U68">
        <f t="shared" si="17"/>
        <v>9</v>
      </c>
      <c r="V68" s="7">
        <f t="shared" ref="V68:V122" si="20">((5-1)*(U68-1)/(10-1))+1</f>
        <v>4.5555555555555554</v>
      </c>
      <c r="W68">
        <v>2</v>
      </c>
      <c r="X68">
        <v>2</v>
      </c>
      <c r="Y68">
        <v>0</v>
      </c>
      <c r="Z68">
        <v>0</v>
      </c>
      <c r="AA68">
        <v>2</v>
      </c>
      <c r="AB68">
        <v>2</v>
      </c>
      <c r="AC68">
        <f t="shared" si="15"/>
        <v>28</v>
      </c>
      <c r="AD68" s="7">
        <f t="shared" ref="AD68:AD122" si="21">((6-1)*(AC68-0)/(63-0))+1</f>
        <v>3.2222222222222223</v>
      </c>
      <c r="AE68">
        <v>0</v>
      </c>
      <c r="AF68">
        <v>2</v>
      </c>
      <c r="AG68">
        <f t="shared" si="18"/>
        <v>2</v>
      </c>
      <c r="AH68" s="7">
        <f t="shared" ref="AH68:AH122" si="22">((5-1)*(AG68-1)/(10-1))+1</f>
        <v>1.4444444444444444</v>
      </c>
    </row>
    <row r="69" spans="1:34" x14ac:dyDescent="0.25">
      <c r="A69">
        <v>67</v>
      </c>
      <c r="B69" t="b">
        <v>1</v>
      </c>
      <c r="C69" t="b">
        <v>0</v>
      </c>
      <c r="D69" t="b">
        <v>0</v>
      </c>
      <c r="E69" t="b">
        <v>0</v>
      </c>
      <c r="F69">
        <f t="shared" si="19"/>
        <v>1</v>
      </c>
      <c r="G69">
        <f>VLOOKUP(F69,'Percentage Transformation scale'!$K$2:$L$6,2,TRUE)</f>
        <v>4</v>
      </c>
      <c r="H69">
        <v>1</v>
      </c>
      <c r="I69">
        <v>1</v>
      </c>
      <c r="J69" s="1">
        <v>2</v>
      </c>
      <c r="K69">
        <f t="shared" si="14"/>
        <v>3</v>
      </c>
      <c r="L69" s="1">
        <v>2</v>
      </c>
      <c r="M69" s="1">
        <v>2</v>
      </c>
      <c r="N69">
        <v>2</v>
      </c>
      <c r="O69" s="1">
        <v>2</v>
      </c>
      <c r="P69">
        <f t="shared" si="16"/>
        <v>2</v>
      </c>
      <c r="Q69" s="1">
        <v>1</v>
      </c>
      <c r="R69" s="1">
        <v>1</v>
      </c>
      <c r="S69">
        <v>4</v>
      </c>
      <c r="T69">
        <v>4</v>
      </c>
      <c r="U69">
        <f t="shared" si="17"/>
        <v>9</v>
      </c>
      <c r="V69" s="7">
        <f t="shared" si="20"/>
        <v>4.5555555555555554</v>
      </c>
      <c r="W69">
        <v>2</v>
      </c>
      <c r="X69">
        <v>0</v>
      </c>
      <c r="Y69">
        <v>2</v>
      </c>
      <c r="Z69">
        <v>2</v>
      </c>
      <c r="AA69">
        <v>2</v>
      </c>
      <c r="AB69">
        <v>0</v>
      </c>
      <c r="AC69">
        <f t="shared" si="15"/>
        <v>26</v>
      </c>
      <c r="AD69" s="7">
        <f t="shared" si="21"/>
        <v>3.0634920634920637</v>
      </c>
      <c r="AE69">
        <v>0</v>
      </c>
      <c r="AF69">
        <v>2</v>
      </c>
      <c r="AG69">
        <f t="shared" si="18"/>
        <v>2</v>
      </c>
      <c r="AH69" s="7">
        <f t="shared" si="22"/>
        <v>1.4444444444444444</v>
      </c>
    </row>
    <row r="70" spans="1:34" x14ac:dyDescent="0.25">
      <c r="A70">
        <v>68</v>
      </c>
      <c r="B70" t="b">
        <v>0</v>
      </c>
      <c r="C70" t="b">
        <v>0</v>
      </c>
      <c r="D70" t="b">
        <v>0</v>
      </c>
      <c r="E70" t="b">
        <v>1</v>
      </c>
      <c r="F70">
        <f t="shared" si="19"/>
        <v>1</v>
      </c>
      <c r="G70">
        <f>VLOOKUP(F70,'Percentage Transformation scale'!$K$2:$L$6,2,TRUE)</f>
        <v>4</v>
      </c>
      <c r="H70">
        <v>1</v>
      </c>
      <c r="I70">
        <v>2</v>
      </c>
      <c r="J70" s="1">
        <v>2</v>
      </c>
      <c r="K70">
        <f t="shared" si="14"/>
        <v>4</v>
      </c>
      <c r="L70" s="1">
        <v>3</v>
      </c>
      <c r="M70" s="1">
        <v>3</v>
      </c>
      <c r="N70">
        <v>2</v>
      </c>
      <c r="O70" s="1">
        <v>3</v>
      </c>
      <c r="P70">
        <f t="shared" si="16"/>
        <v>2.75</v>
      </c>
      <c r="Q70" s="1">
        <v>1</v>
      </c>
      <c r="R70" s="1">
        <v>0</v>
      </c>
      <c r="S70">
        <v>3</v>
      </c>
      <c r="T70">
        <v>3</v>
      </c>
      <c r="U70">
        <f t="shared" si="17"/>
        <v>3</v>
      </c>
      <c r="V70" s="7">
        <f t="shared" si="20"/>
        <v>1.8888888888888888</v>
      </c>
      <c r="W70">
        <v>2</v>
      </c>
      <c r="X70">
        <v>2</v>
      </c>
      <c r="Y70">
        <v>2</v>
      </c>
      <c r="Z70">
        <v>2</v>
      </c>
      <c r="AA70">
        <v>0</v>
      </c>
      <c r="AB70">
        <v>2</v>
      </c>
      <c r="AC70">
        <f t="shared" si="15"/>
        <v>32</v>
      </c>
      <c r="AD70" s="7">
        <f t="shared" si="21"/>
        <v>3.5396825396825395</v>
      </c>
      <c r="AE70">
        <v>1</v>
      </c>
      <c r="AF70">
        <v>4</v>
      </c>
      <c r="AG70">
        <f t="shared" si="18"/>
        <v>9</v>
      </c>
      <c r="AH70" s="7">
        <f t="shared" si="22"/>
        <v>4.5555555555555554</v>
      </c>
    </row>
    <row r="71" spans="1:34" x14ac:dyDescent="0.25">
      <c r="A71">
        <v>69</v>
      </c>
      <c r="B71" t="b">
        <v>1</v>
      </c>
      <c r="C71" t="b">
        <v>0</v>
      </c>
      <c r="D71" t="b">
        <v>0</v>
      </c>
      <c r="E71" t="b">
        <v>0</v>
      </c>
      <c r="F71">
        <f t="shared" si="19"/>
        <v>1</v>
      </c>
      <c r="G71">
        <f>VLOOKUP(F71,'Percentage Transformation scale'!$K$2:$L$6,2,TRUE)</f>
        <v>4</v>
      </c>
      <c r="H71">
        <v>1</v>
      </c>
      <c r="I71">
        <v>2</v>
      </c>
      <c r="J71" s="1">
        <v>2</v>
      </c>
      <c r="K71">
        <f t="shared" si="14"/>
        <v>4</v>
      </c>
      <c r="L71" s="1">
        <v>2</v>
      </c>
      <c r="M71" s="1">
        <v>2</v>
      </c>
      <c r="N71">
        <v>3</v>
      </c>
      <c r="O71" s="1">
        <v>2</v>
      </c>
      <c r="P71">
        <f t="shared" si="16"/>
        <v>2.25</v>
      </c>
      <c r="Q71" s="1">
        <v>2</v>
      </c>
      <c r="R71" s="1">
        <v>1</v>
      </c>
      <c r="S71">
        <v>4</v>
      </c>
      <c r="T71">
        <v>4</v>
      </c>
      <c r="U71">
        <f t="shared" si="17"/>
        <v>9</v>
      </c>
      <c r="V71" s="7">
        <f t="shared" si="20"/>
        <v>4.5555555555555554</v>
      </c>
      <c r="W71">
        <v>2</v>
      </c>
      <c r="X71">
        <v>0</v>
      </c>
      <c r="Y71">
        <v>1</v>
      </c>
      <c r="Z71">
        <v>1</v>
      </c>
      <c r="AA71">
        <v>0</v>
      </c>
      <c r="AB71">
        <v>2</v>
      </c>
      <c r="AC71">
        <f t="shared" si="15"/>
        <v>21</v>
      </c>
      <c r="AD71" s="7">
        <f t="shared" si="21"/>
        <v>2.666666666666667</v>
      </c>
      <c r="AE71">
        <v>0</v>
      </c>
      <c r="AF71">
        <v>3</v>
      </c>
      <c r="AG71">
        <f t="shared" si="18"/>
        <v>3</v>
      </c>
      <c r="AH71" s="7">
        <f t="shared" si="22"/>
        <v>1.8888888888888888</v>
      </c>
    </row>
    <row r="72" spans="1:34" x14ac:dyDescent="0.25">
      <c r="A72">
        <v>70</v>
      </c>
      <c r="B72" t="b">
        <v>0</v>
      </c>
      <c r="C72" t="b">
        <v>0</v>
      </c>
      <c r="D72" t="b">
        <v>0</v>
      </c>
      <c r="E72" t="b">
        <v>0</v>
      </c>
      <c r="F72">
        <f t="shared" si="19"/>
        <v>0</v>
      </c>
      <c r="G72">
        <f>VLOOKUP(F72,'Percentage Transformation scale'!$K$2:$L$6,2,TRUE)</f>
        <v>5</v>
      </c>
      <c r="H72">
        <v>1</v>
      </c>
      <c r="I72">
        <v>2</v>
      </c>
      <c r="J72" s="1">
        <v>3</v>
      </c>
      <c r="K72">
        <f t="shared" si="14"/>
        <v>5</v>
      </c>
      <c r="L72" s="1">
        <v>3</v>
      </c>
      <c r="M72" s="1">
        <v>4</v>
      </c>
      <c r="N72">
        <v>4</v>
      </c>
      <c r="O72" s="1">
        <v>4</v>
      </c>
      <c r="P72">
        <f t="shared" si="16"/>
        <v>3.75</v>
      </c>
      <c r="Q72" s="1">
        <v>2</v>
      </c>
      <c r="R72" s="1">
        <v>0</v>
      </c>
      <c r="S72">
        <v>7</v>
      </c>
      <c r="T72">
        <v>3</v>
      </c>
      <c r="U72">
        <f t="shared" si="17"/>
        <v>3</v>
      </c>
      <c r="V72" s="7">
        <f t="shared" si="20"/>
        <v>1.8888888888888888</v>
      </c>
      <c r="W72">
        <v>1</v>
      </c>
      <c r="X72">
        <v>2</v>
      </c>
      <c r="Y72">
        <v>2</v>
      </c>
      <c r="Z72">
        <v>2</v>
      </c>
      <c r="AA72">
        <v>2</v>
      </c>
      <c r="AB72">
        <v>2</v>
      </c>
      <c r="AC72">
        <f t="shared" si="15"/>
        <v>41</v>
      </c>
      <c r="AD72" s="7">
        <f t="shared" si="21"/>
        <v>4.253968253968254</v>
      </c>
      <c r="AE72">
        <v>0</v>
      </c>
      <c r="AF72">
        <v>3</v>
      </c>
      <c r="AG72">
        <f t="shared" si="18"/>
        <v>3</v>
      </c>
      <c r="AH72" s="7">
        <f t="shared" si="22"/>
        <v>1.8888888888888888</v>
      </c>
    </row>
    <row r="73" spans="1:34" x14ac:dyDescent="0.25">
      <c r="A73">
        <v>71</v>
      </c>
      <c r="B73" t="b">
        <v>0</v>
      </c>
      <c r="C73" t="b">
        <v>0</v>
      </c>
      <c r="D73" t="b">
        <v>0</v>
      </c>
      <c r="E73" t="b">
        <v>1</v>
      </c>
      <c r="F73">
        <f t="shared" si="19"/>
        <v>1</v>
      </c>
      <c r="G73">
        <f>VLOOKUP(F73,'Percentage Transformation scale'!$K$2:$L$6,2,TRUE)</f>
        <v>4</v>
      </c>
      <c r="H73">
        <v>0</v>
      </c>
      <c r="I73">
        <v>1</v>
      </c>
      <c r="J73" s="1">
        <v>1</v>
      </c>
      <c r="K73">
        <f t="shared" si="14"/>
        <v>2</v>
      </c>
      <c r="L73" s="1">
        <v>2</v>
      </c>
      <c r="M73" s="1">
        <v>1</v>
      </c>
      <c r="N73">
        <v>2</v>
      </c>
      <c r="O73" s="1">
        <v>1</v>
      </c>
      <c r="P73">
        <f t="shared" si="16"/>
        <v>1.5</v>
      </c>
      <c r="Q73" s="1">
        <v>1</v>
      </c>
      <c r="R73" s="1">
        <v>0</v>
      </c>
      <c r="S73">
        <v>7</v>
      </c>
      <c r="T73">
        <v>3</v>
      </c>
      <c r="U73">
        <f t="shared" si="17"/>
        <v>3</v>
      </c>
      <c r="V73" s="7">
        <f t="shared" si="20"/>
        <v>1.8888888888888888</v>
      </c>
      <c r="W73">
        <v>0</v>
      </c>
      <c r="X73">
        <v>0</v>
      </c>
      <c r="Y73">
        <v>0</v>
      </c>
      <c r="Z73">
        <v>2</v>
      </c>
      <c r="AA73">
        <v>2</v>
      </c>
      <c r="AB73">
        <v>0</v>
      </c>
      <c r="AC73">
        <f t="shared" si="15"/>
        <v>18</v>
      </c>
      <c r="AD73" s="7">
        <f t="shared" si="21"/>
        <v>2.4285714285714288</v>
      </c>
      <c r="AE73">
        <v>0</v>
      </c>
      <c r="AF73">
        <v>1</v>
      </c>
      <c r="AG73">
        <f t="shared" si="18"/>
        <v>1</v>
      </c>
      <c r="AH73" s="7">
        <f t="shared" si="22"/>
        <v>1</v>
      </c>
    </row>
    <row r="74" spans="1:34" x14ac:dyDescent="0.25">
      <c r="A74">
        <v>72</v>
      </c>
      <c r="B74" t="b">
        <v>1</v>
      </c>
      <c r="C74" t="b">
        <v>1</v>
      </c>
      <c r="D74" t="b">
        <v>1</v>
      </c>
      <c r="E74" t="b">
        <v>1</v>
      </c>
      <c r="F74">
        <f t="shared" si="19"/>
        <v>4</v>
      </c>
      <c r="G74">
        <f>VLOOKUP(F74,'Percentage Transformation scale'!$K$2:$L$6,2,TRUE)</f>
        <v>1</v>
      </c>
      <c r="H74">
        <v>1</v>
      </c>
      <c r="I74">
        <v>2</v>
      </c>
      <c r="J74" s="1">
        <v>2</v>
      </c>
      <c r="K74">
        <f t="shared" si="14"/>
        <v>4</v>
      </c>
      <c r="L74" s="1">
        <v>2</v>
      </c>
      <c r="M74" s="1">
        <v>2</v>
      </c>
      <c r="N74">
        <v>2</v>
      </c>
      <c r="O74" s="1">
        <v>3</v>
      </c>
      <c r="P74">
        <f t="shared" si="16"/>
        <v>2.25</v>
      </c>
      <c r="Q74" s="1">
        <v>2</v>
      </c>
      <c r="R74" s="1">
        <v>0</v>
      </c>
      <c r="S74">
        <v>7</v>
      </c>
      <c r="T74">
        <v>3</v>
      </c>
      <c r="U74">
        <f t="shared" si="17"/>
        <v>3</v>
      </c>
      <c r="V74" s="7">
        <f t="shared" si="20"/>
        <v>1.8888888888888888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5"/>
        <v>0</v>
      </c>
      <c r="AD74" s="7">
        <f t="shared" si="21"/>
        <v>1</v>
      </c>
      <c r="AE74">
        <v>0</v>
      </c>
      <c r="AF74">
        <v>3</v>
      </c>
      <c r="AG74">
        <f t="shared" si="18"/>
        <v>3</v>
      </c>
      <c r="AH74" s="7">
        <f t="shared" si="22"/>
        <v>1.8888888888888888</v>
      </c>
    </row>
    <row r="75" spans="1:34" x14ac:dyDescent="0.25">
      <c r="A75">
        <v>73</v>
      </c>
      <c r="B75" t="b">
        <v>0</v>
      </c>
      <c r="C75" t="b">
        <v>1</v>
      </c>
      <c r="D75" t="b">
        <v>1</v>
      </c>
      <c r="E75" t="b">
        <v>1</v>
      </c>
      <c r="F75">
        <f t="shared" si="19"/>
        <v>3</v>
      </c>
      <c r="G75">
        <f>VLOOKUP(F75,'Percentage Transformation scale'!$K$2:$L$6,2,TRUE)</f>
        <v>2</v>
      </c>
      <c r="H75">
        <v>1</v>
      </c>
      <c r="I75">
        <v>3</v>
      </c>
      <c r="J75" s="1">
        <v>2</v>
      </c>
      <c r="K75">
        <f t="shared" si="14"/>
        <v>5</v>
      </c>
      <c r="L75" s="1">
        <v>2</v>
      </c>
      <c r="M75" s="1">
        <v>1</v>
      </c>
      <c r="N75">
        <v>1</v>
      </c>
      <c r="O75" s="1">
        <v>2</v>
      </c>
      <c r="P75">
        <f t="shared" si="16"/>
        <v>1.5</v>
      </c>
      <c r="Q75" s="1">
        <v>2</v>
      </c>
      <c r="R75" s="1">
        <v>0</v>
      </c>
      <c r="S75">
        <v>7</v>
      </c>
      <c r="T75">
        <v>3</v>
      </c>
      <c r="U75">
        <f t="shared" si="17"/>
        <v>3</v>
      </c>
      <c r="V75" s="7">
        <f t="shared" si="20"/>
        <v>1.8888888888888888</v>
      </c>
      <c r="W75">
        <v>0</v>
      </c>
      <c r="X75">
        <v>0</v>
      </c>
      <c r="Y75">
        <v>1</v>
      </c>
      <c r="Z75">
        <v>1</v>
      </c>
      <c r="AA75">
        <v>1</v>
      </c>
      <c r="AB75">
        <v>0</v>
      </c>
      <c r="AC75">
        <f t="shared" si="15"/>
        <v>12</v>
      </c>
      <c r="AD75" s="7">
        <f t="shared" si="21"/>
        <v>1.9523809523809523</v>
      </c>
      <c r="AE75">
        <v>0</v>
      </c>
      <c r="AF75">
        <v>2</v>
      </c>
      <c r="AG75">
        <f t="shared" si="18"/>
        <v>2</v>
      </c>
      <c r="AH75" s="7">
        <f t="shared" si="22"/>
        <v>1.4444444444444444</v>
      </c>
    </row>
    <row r="76" spans="1:34" x14ac:dyDescent="0.25">
      <c r="A76">
        <v>74</v>
      </c>
      <c r="B76" t="b">
        <v>0</v>
      </c>
      <c r="C76" t="b">
        <v>0</v>
      </c>
      <c r="D76" t="b">
        <v>0</v>
      </c>
      <c r="E76" t="b">
        <v>0</v>
      </c>
      <c r="F76">
        <f t="shared" si="19"/>
        <v>0</v>
      </c>
      <c r="G76">
        <f>VLOOKUP(F76,'Percentage Transformation scale'!$K$2:$L$6,2,TRUE)</f>
        <v>5</v>
      </c>
      <c r="H76">
        <v>0</v>
      </c>
      <c r="I76">
        <v>3</v>
      </c>
      <c r="J76" s="1">
        <v>2</v>
      </c>
      <c r="K76">
        <f t="shared" si="14"/>
        <v>5</v>
      </c>
      <c r="L76" s="1">
        <v>2</v>
      </c>
      <c r="M76" s="1">
        <v>3</v>
      </c>
      <c r="N76">
        <v>5</v>
      </c>
      <c r="O76" s="1">
        <v>2</v>
      </c>
      <c r="P76">
        <f t="shared" si="16"/>
        <v>3</v>
      </c>
      <c r="Q76" s="1">
        <v>1</v>
      </c>
      <c r="R76" s="1">
        <v>1</v>
      </c>
      <c r="S76">
        <v>2</v>
      </c>
      <c r="T76">
        <v>2</v>
      </c>
      <c r="U76">
        <f t="shared" si="17"/>
        <v>7</v>
      </c>
      <c r="V76" s="7">
        <f t="shared" si="20"/>
        <v>3.6666666666666665</v>
      </c>
      <c r="W76">
        <v>2</v>
      </c>
      <c r="X76">
        <v>2</v>
      </c>
      <c r="Y76">
        <v>2</v>
      </c>
      <c r="Z76">
        <v>1</v>
      </c>
      <c r="AA76">
        <v>0</v>
      </c>
      <c r="AB76">
        <v>1</v>
      </c>
      <c r="AC76">
        <f t="shared" si="15"/>
        <v>22</v>
      </c>
      <c r="AD76" s="7">
        <f t="shared" si="21"/>
        <v>2.746031746031746</v>
      </c>
      <c r="AE76">
        <v>0</v>
      </c>
      <c r="AF76">
        <v>2</v>
      </c>
      <c r="AG76">
        <f t="shared" si="18"/>
        <v>2</v>
      </c>
      <c r="AH76" s="7">
        <f t="shared" si="22"/>
        <v>1.4444444444444444</v>
      </c>
    </row>
    <row r="77" spans="1:34" x14ac:dyDescent="0.25">
      <c r="A77">
        <v>75</v>
      </c>
      <c r="B77" t="b">
        <v>0</v>
      </c>
      <c r="C77" t="b">
        <v>0</v>
      </c>
      <c r="D77" t="b">
        <v>0</v>
      </c>
      <c r="E77" t="b">
        <v>1</v>
      </c>
      <c r="F77">
        <f t="shared" si="19"/>
        <v>1</v>
      </c>
      <c r="G77">
        <f>VLOOKUP(F77,'Percentage Transformation scale'!$K$2:$L$6,2,TRUE)</f>
        <v>4</v>
      </c>
      <c r="H77">
        <v>1</v>
      </c>
      <c r="I77">
        <v>3</v>
      </c>
      <c r="J77" s="1">
        <v>2</v>
      </c>
      <c r="K77">
        <f t="shared" si="14"/>
        <v>5</v>
      </c>
      <c r="L77" s="1">
        <v>2</v>
      </c>
      <c r="M77" s="1">
        <v>2</v>
      </c>
      <c r="N77">
        <v>5</v>
      </c>
      <c r="O77" s="1">
        <v>3</v>
      </c>
      <c r="P77">
        <f t="shared" si="16"/>
        <v>3</v>
      </c>
      <c r="Q77" s="1">
        <v>2</v>
      </c>
      <c r="R77" s="1">
        <v>1</v>
      </c>
      <c r="S77">
        <v>4</v>
      </c>
      <c r="T77">
        <v>4</v>
      </c>
      <c r="U77">
        <f t="shared" si="17"/>
        <v>9</v>
      </c>
      <c r="V77" s="7">
        <f t="shared" si="20"/>
        <v>4.5555555555555554</v>
      </c>
      <c r="W77">
        <v>0</v>
      </c>
      <c r="X77">
        <v>0</v>
      </c>
      <c r="Y77">
        <v>0</v>
      </c>
      <c r="Z77">
        <v>0</v>
      </c>
      <c r="AA77">
        <v>2</v>
      </c>
      <c r="AB77">
        <v>2</v>
      </c>
      <c r="AC77">
        <f t="shared" si="15"/>
        <v>22</v>
      </c>
      <c r="AD77" s="7">
        <f t="shared" si="21"/>
        <v>2.746031746031746</v>
      </c>
      <c r="AE77">
        <v>0</v>
      </c>
      <c r="AF77">
        <v>4</v>
      </c>
      <c r="AG77">
        <f t="shared" si="18"/>
        <v>4</v>
      </c>
      <c r="AH77" s="7">
        <f t="shared" si="22"/>
        <v>2.333333333333333</v>
      </c>
    </row>
    <row r="78" spans="1:34" x14ac:dyDescent="0.25">
      <c r="A78">
        <v>76</v>
      </c>
      <c r="B78" t="b">
        <v>0</v>
      </c>
      <c r="C78" t="b">
        <v>0</v>
      </c>
      <c r="D78" t="b">
        <v>0</v>
      </c>
      <c r="E78" t="b">
        <v>1</v>
      </c>
      <c r="F78">
        <f t="shared" si="19"/>
        <v>1</v>
      </c>
      <c r="G78">
        <f>VLOOKUP(F78,'Percentage Transformation scale'!$K$2:$L$6,2,TRUE)</f>
        <v>4</v>
      </c>
      <c r="H78">
        <v>0</v>
      </c>
      <c r="I78">
        <v>2</v>
      </c>
      <c r="J78" s="1">
        <v>2</v>
      </c>
      <c r="K78">
        <f t="shared" si="14"/>
        <v>4</v>
      </c>
      <c r="L78" s="1">
        <v>2</v>
      </c>
      <c r="M78" s="1">
        <v>2</v>
      </c>
      <c r="N78">
        <v>2</v>
      </c>
      <c r="O78" s="1">
        <v>1</v>
      </c>
      <c r="P78">
        <f t="shared" si="16"/>
        <v>1.75</v>
      </c>
      <c r="Q78" s="1">
        <v>1</v>
      </c>
      <c r="R78" s="1">
        <v>0</v>
      </c>
      <c r="S78">
        <v>3</v>
      </c>
      <c r="T78">
        <v>3</v>
      </c>
      <c r="U78">
        <f t="shared" si="17"/>
        <v>3</v>
      </c>
      <c r="V78" s="7">
        <f t="shared" si="20"/>
        <v>1.8888888888888888</v>
      </c>
      <c r="W78">
        <v>0</v>
      </c>
      <c r="X78">
        <v>0</v>
      </c>
      <c r="Y78">
        <v>2</v>
      </c>
      <c r="Z78">
        <v>0</v>
      </c>
      <c r="AA78">
        <v>2</v>
      </c>
      <c r="AB78">
        <v>2</v>
      </c>
      <c r="AC78">
        <f t="shared" si="15"/>
        <v>28</v>
      </c>
      <c r="AD78" s="7">
        <f t="shared" si="21"/>
        <v>3.2222222222222223</v>
      </c>
      <c r="AE78">
        <v>1</v>
      </c>
      <c r="AF78">
        <v>2</v>
      </c>
      <c r="AG78">
        <f t="shared" si="18"/>
        <v>7</v>
      </c>
      <c r="AH78" s="7">
        <f t="shared" si="22"/>
        <v>3.6666666666666665</v>
      </c>
    </row>
    <row r="79" spans="1:34" x14ac:dyDescent="0.25">
      <c r="A79">
        <v>77</v>
      </c>
      <c r="B79" t="b">
        <v>0</v>
      </c>
      <c r="C79" t="b">
        <v>0</v>
      </c>
      <c r="D79" t="b">
        <v>0</v>
      </c>
      <c r="E79" t="b">
        <v>1</v>
      </c>
      <c r="F79">
        <f t="shared" si="19"/>
        <v>1</v>
      </c>
      <c r="G79">
        <f>VLOOKUP(F79,'Percentage Transformation scale'!$K$2:$L$6,2,TRUE)</f>
        <v>4</v>
      </c>
      <c r="H79">
        <v>1</v>
      </c>
      <c r="I79">
        <v>3</v>
      </c>
      <c r="J79" s="1">
        <v>3</v>
      </c>
      <c r="K79">
        <f t="shared" ref="K79:K110" si="23">I79+J79</f>
        <v>6</v>
      </c>
      <c r="L79" s="1">
        <v>2</v>
      </c>
      <c r="M79" s="1">
        <v>2</v>
      </c>
      <c r="N79">
        <v>1</v>
      </c>
      <c r="O79" s="1">
        <v>2</v>
      </c>
      <c r="P79">
        <f t="shared" si="16"/>
        <v>1.75</v>
      </c>
      <c r="Q79" s="1">
        <v>2</v>
      </c>
      <c r="R79" s="1">
        <v>1</v>
      </c>
      <c r="S79">
        <v>4</v>
      </c>
      <c r="T79">
        <v>4</v>
      </c>
      <c r="U79">
        <f t="shared" si="17"/>
        <v>9</v>
      </c>
      <c r="V79" s="7">
        <f t="shared" si="20"/>
        <v>4.5555555555555554</v>
      </c>
      <c r="W79">
        <v>2</v>
      </c>
      <c r="X79">
        <v>2</v>
      </c>
      <c r="Y79">
        <v>0</v>
      </c>
      <c r="Z79">
        <v>0</v>
      </c>
      <c r="AA79">
        <v>0</v>
      </c>
      <c r="AB79">
        <v>0</v>
      </c>
      <c r="AC79">
        <f t="shared" si="15"/>
        <v>6</v>
      </c>
      <c r="AD79" s="7">
        <f t="shared" si="21"/>
        <v>1.4761904761904763</v>
      </c>
      <c r="AE79">
        <v>0</v>
      </c>
      <c r="AF79">
        <v>1</v>
      </c>
      <c r="AG79">
        <f t="shared" si="18"/>
        <v>1</v>
      </c>
      <c r="AH79" s="7">
        <f t="shared" si="22"/>
        <v>1</v>
      </c>
    </row>
    <row r="80" spans="1:34" x14ac:dyDescent="0.25">
      <c r="A80">
        <v>78</v>
      </c>
      <c r="B80" t="b">
        <v>1</v>
      </c>
      <c r="C80" t="b">
        <v>0</v>
      </c>
      <c r="D80" t="b">
        <v>0</v>
      </c>
      <c r="E80" t="b">
        <v>1</v>
      </c>
      <c r="F80">
        <f t="shared" si="19"/>
        <v>2</v>
      </c>
      <c r="G80">
        <f>VLOOKUP(F80,'Percentage Transformation scale'!$K$2:$L$6,2,TRUE)</f>
        <v>3</v>
      </c>
      <c r="H80">
        <v>0</v>
      </c>
      <c r="I80">
        <v>1</v>
      </c>
      <c r="J80" s="1">
        <v>2</v>
      </c>
      <c r="K80">
        <f t="shared" si="23"/>
        <v>3</v>
      </c>
      <c r="L80" s="1">
        <v>2</v>
      </c>
      <c r="M80" s="1">
        <v>1</v>
      </c>
      <c r="N80">
        <v>2</v>
      </c>
      <c r="O80" s="1">
        <v>2</v>
      </c>
      <c r="P80">
        <f t="shared" si="16"/>
        <v>1.75</v>
      </c>
      <c r="Q80" s="1">
        <v>3</v>
      </c>
      <c r="R80" s="1">
        <v>0</v>
      </c>
      <c r="S80">
        <v>7</v>
      </c>
      <c r="T80">
        <v>3</v>
      </c>
      <c r="U80">
        <f t="shared" si="17"/>
        <v>3</v>
      </c>
      <c r="V80" s="7">
        <f t="shared" si="20"/>
        <v>1.8888888888888888</v>
      </c>
      <c r="W80">
        <v>0</v>
      </c>
      <c r="X80">
        <v>0</v>
      </c>
      <c r="Y80">
        <v>0</v>
      </c>
      <c r="Z80">
        <v>1</v>
      </c>
      <c r="AA80">
        <v>1</v>
      </c>
      <c r="AB80">
        <v>0</v>
      </c>
      <c r="AC80">
        <f t="shared" si="15"/>
        <v>9</v>
      </c>
      <c r="AD80" s="7">
        <f t="shared" si="21"/>
        <v>1.7142857142857144</v>
      </c>
      <c r="AE80">
        <v>1</v>
      </c>
      <c r="AF80">
        <v>3</v>
      </c>
      <c r="AG80">
        <f t="shared" si="18"/>
        <v>8</v>
      </c>
      <c r="AH80" s="7">
        <f t="shared" si="22"/>
        <v>4.1111111111111107</v>
      </c>
    </row>
    <row r="81" spans="1:34" x14ac:dyDescent="0.25">
      <c r="A81">
        <v>79</v>
      </c>
      <c r="B81" t="b">
        <v>1</v>
      </c>
      <c r="C81" t="b">
        <v>1</v>
      </c>
      <c r="D81" t="b">
        <v>1</v>
      </c>
      <c r="E81" t="b">
        <v>1</v>
      </c>
      <c r="F81">
        <f t="shared" si="19"/>
        <v>4</v>
      </c>
      <c r="G81">
        <f>VLOOKUP(F81,'Percentage Transformation scale'!$K$2:$L$6,2,TRUE)</f>
        <v>1</v>
      </c>
      <c r="H81">
        <v>1</v>
      </c>
      <c r="I81">
        <v>2</v>
      </c>
      <c r="J81" s="1">
        <v>2</v>
      </c>
      <c r="K81">
        <f t="shared" si="23"/>
        <v>4</v>
      </c>
      <c r="L81" s="1">
        <v>2</v>
      </c>
      <c r="M81" s="1">
        <v>2</v>
      </c>
      <c r="N81">
        <v>2</v>
      </c>
      <c r="O81" s="1">
        <v>3</v>
      </c>
      <c r="P81">
        <f t="shared" si="16"/>
        <v>2.25</v>
      </c>
      <c r="Q81" s="1">
        <v>1</v>
      </c>
      <c r="R81" s="1">
        <v>0</v>
      </c>
      <c r="S81">
        <v>7</v>
      </c>
      <c r="T81">
        <v>3</v>
      </c>
      <c r="U81">
        <f t="shared" si="17"/>
        <v>3</v>
      </c>
      <c r="V81" s="7">
        <f t="shared" si="20"/>
        <v>1.8888888888888888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f t="shared" si="15"/>
        <v>42</v>
      </c>
      <c r="AD81" s="7">
        <f t="shared" si="21"/>
        <v>4.3333333333333339</v>
      </c>
      <c r="AE81">
        <v>0</v>
      </c>
      <c r="AF81">
        <v>3</v>
      </c>
      <c r="AG81">
        <f t="shared" si="18"/>
        <v>3</v>
      </c>
      <c r="AH81" s="7">
        <f t="shared" si="22"/>
        <v>1.8888888888888888</v>
      </c>
    </row>
    <row r="82" spans="1:34" x14ac:dyDescent="0.25">
      <c r="A82">
        <v>80</v>
      </c>
      <c r="B82" t="b">
        <v>1</v>
      </c>
      <c r="C82" t="b">
        <v>1</v>
      </c>
      <c r="D82" t="b">
        <v>1</v>
      </c>
      <c r="E82" t="b">
        <v>1</v>
      </c>
      <c r="F82">
        <f t="shared" si="19"/>
        <v>4</v>
      </c>
      <c r="G82">
        <f>VLOOKUP(F82,'Percentage Transformation scale'!$K$2:$L$6,2,TRUE)</f>
        <v>1</v>
      </c>
      <c r="H82">
        <v>1</v>
      </c>
      <c r="I82">
        <v>2</v>
      </c>
      <c r="J82" s="1">
        <v>1</v>
      </c>
      <c r="K82">
        <f t="shared" si="23"/>
        <v>3</v>
      </c>
      <c r="L82" s="1">
        <v>3</v>
      </c>
      <c r="M82" s="1">
        <v>2</v>
      </c>
      <c r="N82">
        <v>1</v>
      </c>
      <c r="O82" s="1">
        <v>1</v>
      </c>
      <c r="P82">
        <f t="shared" si="16"/>
        <v>1.75</v>
      </c>
      <c r="Q82" s="1">
        <v>1</v>
      </c>
      <c r="R82" s="1">
        <v>0</v>
      </c>
      <c r="S82">
        <v>7</v>
      </c>
      <c r="T82">
        <v>3</v>
      </c>
      <c r="U82">
        <f t="shared" si="17"/>
        <v>3</v>
      </c>
      <c r="V82" s="7">
        <f t="shared" si="20"/>
        <v>1.8888888888888888</v>
      </c>
      <c r="W82">
        <v>1</v>
      </c>
      <c r="X82">
        <v>1</v>
      </c>
      <c r="Y82">
        <v>1</v>
      </c>
      <c r="Z82">
        <v>2</v>
      </c>
      <c r="AA82">
        <v>2</v>
      </c>
      <c r="AB82">
        <v>2</v>
      </c>
      <c r="AC82">
        <f t="shared" si="15"/>
        <v>36</v>
      </c>
      <c r="AD82" s="7">
        <f t="shared" si="21"/>
        <v>3.8571428571428572</v>
      </c>
      <c r="AE82">
        <v>1</v>
      </c>
      <c r="AF82">
        <v>4</v>
      </c>
      <c r="AG82">
        <f t="shared" si="18"/>
        <v>9</v>
      </c>
      <c r="AH82" s="7">
        <f t="shared" si="22"/>
        <v>4.5555555555555554</v>
      </c>
    </row>
    <row r="83" spans="1:34" x14ac:dyDescent="0.25">
      <c r="A83">
        <v>81</v>
      </c>
      <c r="B83" t="b">
        <v>1</v>
      </c>
      <c r="C83" t="b">
        <v>1</v>
      </c>
      <c r="D83" t="b">
        <v>1</v>
      </c>
      <c r="E83" t="b">
        <v>1</v>
      </c>
      <c r="F83">
        <f t="shared" si="19"/>
        <v>4</v>
      </c>
      <c r="G83">
        <f>VLOOKUP(F83,'Percentage Transformation scale'!$K$2:$L$6,2,TRUE)</f>
        <v>1</v>
      </c>
      <c r="H83">
        <v>1</v>
      </c>
      <c r="I83">
        <v>1</v>
      </c>
      <c r="J83" s="1">
        <v>1</v>
      </c>
      <c r="K83">
        <f t="shared" si="23"/>
        <v>2</v>
      </c>
      <c r="L83" s="1">
        <v>2</v>
      </c>
      <c r="M83" s="1">
        <v>1</v>
      </c>
      <c r="N83">
        <v>3</v>
      </c>
      <c r="O83" s="1">
        <v>1</v>
      </c>
      <c r="P83">
        <f t="shared" si="16"/>
        <v>1.75</v>
      </c>
      <c r="Q83" s="1">
        <v>1</v>
      </c>
      <c r="R83" s="1">
        <v>0</v>
      </c>
      <c r="S83">
        <v>7</v>
      </c>
      <c r="T83">
        <v>3</v>
      </c>
      <c r="U83">
        <f t="shared" si="17"/>
        <v>3</v>
      </c>
      <c r="V83" s="7">
        <f t="shared" si="20"/>
        <v>1.8888888888888888</v>
      </c>
      <c r="W83">
        <v>0</v>
      </c>
      <c r="X83">
        <v>0</v>
      </c>
      <c r="Y83">
        <v>2</v>
      </c>
      <c r="Z83">
        <v>0</v>
      </c>
      <c r="AA83">
        <v>0</v>
      </c>
      <c r="AB83">
        <v>0</v>
      </c>
      <c r="AC83">
        <f t="shared" si="15"/>
        <v>6</v>
      </c>
      <c r="AD83" s="7">
        <f t="shared" si="21"/>
        <v>1.4761904761904763</v>
      </c>
      <c r="AE83">
        <v>1</v>
      </c>
      <c r="AF83">
        <v>2</v>
      </c>
      <c r="AG83">
        <f t="shared" si="18"/>
        <v>7</v>
      </c>
      <c r="AH83" s="7">
        <f t="shared" si="22"/>
        <v>3.6666666666666665</v>
      </c>
    </row>
    <row r="84" spans="1:34" x14ac:dyDescent="0.25">
      <c r="A84">
        <v>82</v>
      </c>
      <c r="B84" t="b">
        <v>1</v>
      </c>
      <c r="C84" t="b">
        <v>1</v>
      </c>
      <c r="D84" t="b">
        <v>1</v>
      </c>
      <c r="E84" t="b">
        <v>1</v>
      </c>
      <c r="F84">
        <f t="shared" si="19"/>
        <v>4</v>
      </c>
      <c r="G84">
        <f>VLOOKUP(F84,'Percentage Transformation scale'!$K$2:$L$6,2,TRUE)</f>
        <v>1</v>
      </c>
      <c r="H84">
        <v>1</v>
      </c>
      <c r="I84">
        <v>1</v>
      </c>
      <c r="J84" s="1">
        <v>3</v>
      </c>
      <c r="K84">
        <f t="shared" si="23"/>
        <v>4</v>
      </c>
      <c r="L84" s="1">
        <v>1</v>
      </c>
      <c r="M84" s="1">
        <v>2</v>
      </c>
      <c r="N84">
        <v>5</v>
      </c>
      <c r="O84" s="1">
        <v>1</v>
      </c>
      <c r="P84">
        <f t="shared" si="16"/>
        <v>2.25</v>
      </c>
      <c r="Q84" s="1">
        <v>2</v>
      </c>
      <c r="R84" s="1">
        <v>0</v>
      </c>
      <c r="S84">
        <v>7</v>
      </c>
      <c r="T84">
        <v>3</v>
      </c>
      <c r="U84">
        <f t="shared" si="17"/>
        <v>3</v>
      </c>
      <c r="V84" s="7">
        <f t="shared" si="20"/>
        <v>1.8888888888888888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5"/>
        <v>0</v>
      </c>
      <c r="AD84" s="7">
        <f t="shared" si="21"/>
        <v>1</v>
      </c>
      <c r="AE84">
        <v>1</v>
      </c>
      <c r="AF84">
        <v>1</v>
      </c>
      <c r="AG84">
        <f t="shared" si="18"/>
        <v>6</v>
      </c>
      <c r="AH84" s="7">
        <f t="shared" si="22"/>
        <v>3.2222222222222223</v>
      </c>
    </row>
    <row r="85" spans="1:34" x14ac:dyDescent="0.25">
      <c r="A85">
        <v>83</v>
      </c>
      <c r="B85" t="b">
        <v>0</v>
      </c>
      <c r="C85" t="b">
        <v>0</v>
      </c>
      <c r="D85" t="b">
        <v>0</v>
      </c>
      <c r="E85" t="b">
        <v>1</v>
      </c>
      <c r="F85">
        <f t="shared" si="19"/>
        <v>1</v>
      </c>
      <c r="G85">
        <f>VLOOKUP(F85,'Percentage Transformation scale'!$K$2:$L$6,2,TRUE)</f>
        <v>4</v>
      </c>
      <c r="H85">
        <v>1</v>
      </c>
      <c r="I85">
        <v>4</v>
      </c>
      <c r="J85" s="1">
        <v>3</v>
      </c>
      <c r="K85">
        <f t="shared" si="23"/>
        <v>7</v>
      </c>
      <c r="L85" s="1">
        <v>2</v>
      </c>
      <c r="M85" s="1">
        <v>4</v>
      </c>
      <c r="N85">
        <v>5</v>
      </c>
      <c r="O85" s="1">
        <v>3</v>
      </c>
      <c r="P85">
        <f t="shared" si="16"/>
        <v>3.5</v>
      </c>
      <c r="Q85" s="1">
        <v>1</v>
      </c>
      <c r="R85" s="1">
        <v>1</v>
      </c>
      <c r="S85">
        <v>4</v>
      </c>
      <c r="T85">
        <v>4</v>
      </c>
      <c r="U85">
        <f t="shared" si="17"/>
        <v>9</v>
      </c>
      <c r="V85" s="7">
        <f t="shared" si="20"/>
        <v>4.5555555555555554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5"/>
        <v>0</v>
      </c>
      <c r="AD85" s="7">
        <f t="shared" si="21"/>
        <v>1</v>
      </c>
      <c r="AE85">
        <v>0</v>
      </c>
      <c r="AF85">
        <v>3</v>
      </c>
      <c r="AG85">
        <f t="shared" si="18"/>
        <v>3</v>
      </c>
      <c r="AH85" s="7">
        <f t="shared" si="22"/>
        <v>1.8888888888888888</v>
      </c>
    </row>
    <row r="86" spans="1:34" x14ac:dyDescent="0.25">
      <c r="A86">
        <v>84</v>
      </c>
      <c r="B86" t="b">
        <v>0</v>
      </c>
      <c r="C86" t="b">
        <v>0</v>
      </c>
      <c r="D86" t="b">
        <v>0</v>
      </c>
      <c r="E86" t="b">
        <v>0</v>
      </c>
      <c r="F86">
        <f t="shared" si="19"/>
        <v>0</v>
      </c>
      <c r="G86">
        <f>VLOOKUP(F86,'Percentage Transformation scale'!$K$2:$L$6,2,TRUE)</f>
        <v>5</v>
      </c>
      <c r="H86">
        <v>1</v>
      </c>
      <c r="I86">
        <v>3</v>
      </c>
      <c r="J86" s="1">
        <v>2</v>
      </c>
      <c r="K86">
        <f t="shared" si="23"/>
        <v>5</v>
      </c>
      <c r="L86" s="1">
        <v>2</v>
      </c>
      <c r="M86" s="1">
        <v>1</v>
      </c>
      <c r="N86">
        <v>4</v>
      </c>
      <c r="O86" s="1">
        <v>2</v>
      </c>
      <c r="P86">
        <f t="shared" si="16"/>
        <v>2.25</v>
      </c>
      <c r="Q86" s="1">
        <v>2</v>
      </c>
      <c r="R86" s="1">
        <v>0</v>
      </c>
      <c r="S86">
        <v>3</v>
      </c>
      <c r="T86">
        <v>3</v>
      </c>
      <c r="U86">
        <f t="shared" si="17"/>
        <v>3</v>
      </c>
      <c r="V86" s="7">
        <f t="shared" si="20"/>
        <v>1.8888888888888888</v>
      </c>
      <c r="W86">
        <v>1</v>
      </c>
      <c r="X86">
        <v>1</v>
      </c>
      <c r="Y86">
        <v>2</v>
      </c>
      <c r="Z86">
        <v>3</v>
      </c>
      <c r="AA86">
        <v>1</v>
      </c>
      <c r="AB86">
        <v>1</v>
      </c>
      <c r="AC86">
        <f t="shared" si="15"/>
        <v>32</v>
      </c>
      <c r="AD86" s="7">
        <f t="shared" si="21"/>
        <v>3.5396825396825395</v>
      </c>
      <c r="AE86">
        <v>1</v>
      </c>
      <c r="AF86">
        <v>1</v>
      </c>
      <c r="AG86">
        <f t="shared" si="18"/>
        <v>6</v>
      </c>
      <c r="AH86" s="7">
        <f t="shared" si="22"/>
        <v>3.2222222222222223</v>
      </c>
    </row>
    <row r="87" spans="1:34" x14ac:dyDescent="0.25">
      <c r="A87">
        <v>85</v>
      </c>
      <c r="B87" t="b">
        <v>0</v>
      </c>
      <c r="C87" t="b">
        <v>0</v>
      </c>
      <c r="D87" t="b">
        <v>0</v>
      </c>
      <c r="E87" t="b">
        <v>1</v>
      </c>
      <c r="F87">
        <f t="shared" si="19"/>
        <v>1</v>
      </c>
      <c r="G87">
        <f>VLOOKUP(F87,'Percentage Transformation scale'!$K$2:$L$6,2,TRUE)</f>
        <v>4</v>
      </c>
      <c r="H87">
        <v>1</v>
      </c>
      <c r="I87">
        <v>3</v>
      </c>
      <c r="J87" s="1">
        <v>3</v>
      </c>
      <c r="K87">
        <f t="shared" si="23"/>
        <v>6</v>
      </c>
      <c r="L87" s="1">
        <v>3</v>
      </c>
      <c r="M87" s="1">
        <v>3</v>
      </c>
      <c r="N87">
        <v>3</v>
      </c>
      <c r="O87" s="1">
        <v>3</v>
      </c>
      <c r="P87">
        <f t="shared" si="16"/>
        <v>3</v>
      </c>
      <c r="Q87" s="1">
        <v>2</v>
      </c>
      <c r="R87" s="1">
        <v>1</v>
      </c>
      <c r="S87">
        <v>4</v>
      </c>
      <c r="T87">
        <v>4</v>
      </c>
      <c r="U87">
        <f t="shared" si="17"/>
        <v>9</v>
      </c>
      <c r="V87" s="7">
        <f t="shared" si="20"/>
        <v>4.5555555555555554</v>
      </c>
      <c r="W87">
        <v>2</v>
      </c>
      <c r="X87">
        <v>2</v>
      </c>
      <c r="Y87">
        <v>2</v>
      </c>
      <c r="Z87">
        <v>2</v>
      </c>
      <c r="AA87">
        <v>1</v>
      </c>
      <c r="AB87">
        <v>2</v>
      </c>
      <c r="AC87">
        <f t="shared" si="15"/>
        <v>37</v>
      </c>
      <c r="AD87" s="7">
        <f t="shared" si="21"/>
        <v>3.9365079365079363</v>
      </c>
      <c r="AE87">
        <v>1</v>
      </c>
      <c r="AF87">
        <v>4</v>
      </c>
      <c r="AG87">
        <f t="shared" si="18"/>
        <v>9</v>
      </c>
      <c r="AH87" s="7">
        <f t="shared" si="22"/>
        <v>4.5555555555555554</v>
      </c>
    </row>
    <row r="88" spans="1:34" x14ac:dyDescent="0.25">
      <c r="A88">
        <v>86</v>
      </c>
      <c r="B88" t="b">
        <v>1</v>
      </c>
      <c r="C88" t="b">
        <v>1</v>
      </c>
      <c r="D88" t="b">
        <v>1</v>
      </c>
      <c r="E88" t="b">
        <v>0</v>
      </c>
      <c r="F88">
        <f t="shared" si="19"/>
        <v>3</v>
      </c>
      <c r="G88">
        <f>VLOOKUP(F88,'Percentage Transformation scale'!$K$2:$L$6,2,TRUE)</f>
        <v>2</v>
      </c>
      <c r="H88">
        <v>1</v>
      </c>
      <c r="I88">
        <v>3</v>
      </c>
      <c r="J88" s="1">
        <v>3</v>
      </c>
      <c r="K88">
        <f t="shared" si="23"/>
        <v>6</v>
      </c>
      <c r="L88" s="1">
        <v>2</v>
      </c>
      <c r="M88" s="1">
        <v>2</v>
      </c>
      <c r="N88">
        <v>3</v>
      </c>
      <c r="O88" s="1">
        <v>3</v>
      </c>
      <c r="P88">
        <f t="shared" si="16"/>
        <v>2.5</v>
      </c>
      <c r="Q88" s="1">
        <v>3</v>
      </c>
      <c r="R88" s="1">
        <v>0</v>
      </c>
      <c r="S88">
        <v>4</v>
      </c>
      <c r="T88">
        <v>4</v>
      </c>
      <c r="U88">
        <f t="shared" si="17"/>
        <v>4</v>
      </c>
      <c r="V88" s="7">
        <f t="shared" si="20"/>
        <v>2.333333333333333</v>
      </c>
      <c r="W88">
        <v>2</v>
      </c>
      <c r="X88">
        <v>2</v>
      </c>
      <c r="Y88">
        <v>2</v>
      </c>
      <c r="AA88">
        <v>2</v>
      </c>
      <c r="AB88">
        <v>2</v>
      </c>
      <c r="AC88">
        <f t="shared" si="15"/>
        <v>34</v>
      </c>
      <c r="AD88" s="7">
        <f t="shared" si="21"/>
        <v>3.6984126984126986</v>
      </c>
      <c r="AE88">
        <v>1</v>
      </c>
      <c r="AF88">
        <v>4</v>
      </c>
      <c r="AG88">
        <f t="shared" si="18"/>
        <v>9</v>
      </c>
      <c r="AH88" s="7">
        <f t="shared" si="22"/>
        <v>4.5555555555555554</v>
      </c>
    </row>
    <row r="89" spans="1:34" x14ac:dyDescent="0.25">
      <c r="A89">
        <v>87</v>
      </c>
      <c r="B89" t="b">
        <v>1</v>
      </c>
      <c r="C89" t="b">
        <v>0</v>
      </c>
      <c r="D89" t="b">
        <v>1</v>
      </c>
      <c r="E89" t="b">
        <v>0</v>
      </c>
      <c r="F89">
        <f t="shared" si="19"/>
        <v>2</v>
      </c>
      <c r="G89">
        <f>VLOOKUP(F89,'Percentage Transformation scale'!$K$2:$L$6,2,TRUE)</f>
        <v>3</v>
      </c>
      <c r="H89">
        <v>1</v>
      </c>
      <c r="I89">
        <v>3</v>
      </c>
      <c r="J89" s="1">
        <v>3</v>
      </c>
      <c r="K89">
        <f t="shared" si="23"/>
        <v>6</v>
      </c>
      <c r="L89" s="1">
        <v>5</v>
      </c>
      <c r="M89" s="1">
        <v>4</v>
      </c>
      <c r="N89">
        <v>5</v>
      </c>
      <c r="O89" s="1">
        <v>4</v>
      </c>
      <c r="P89">
        <f t="shared" si="16"/>
        <v>4.5</v>
      </c>
      <c r="Q89" s="1">
        <v>1</v>
      </c>
      <c r="R89" s="1">
        <v>1</v>
      </c>
      <c r="S89">
        <v>4</v>
      </c>
      <c r="T89">
        <v>4</v>
      </c>
      <c r="U89">
        <f t="shared" si="17"/>
        <v>9</v>
      </c>
      <c r="V89" s="7">
        <f t="shared" si="20"/>
        <v>4.5555555555555554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f t="shared" si="15"/>
        <v>42</v>
      </c>
      <c r="AD89" s="7">
        <f t="shared" si="21"/>
        <v>4.3333333333333339</v>
      </c>
      <c r="AE89">
        <v>1</v>
      </c>
      <c r="AF89">
        <v>4</v>
      </c>
      <c r="AG89">
        <f t="shared" si="18"/>
        <v>9</v>
      </c>
      <c r="AH89" s="7">
        <f t="shared" si="22"/>
        <v>4.5555555555555554</v>
      </c>
    </row>
    <row r="90" spans="1:34" x14ac:dyDescent="0.25">
      <c r="A90">
        <v>88</v>
      </c>
      <c r="B90" t="b">
        <v>0</v>
      </c>
      <c r="C90" t="b">
        <v>0</v>
      </c>
      <c r="D90" t="b">
        <v>0</v>
      </c>
      <c r="E90" t="b">
        <v>1</v>
      </c>
      <c r="F90">
        <f t="shared" si="19"/>
        <v>1</v>
      </c>
      <c r="G90">
        <f>VLOOKUP(F90,'Percentage Transformation scale'!$K$2:$L$6,2,TRUE)</f>
        <v>4</v>
      </c>
      <c r="H90">
        <v>1</v>
      </c>
      <c r="I90">
        <v>2</v>
      </c>
      <c r="J90" s="1">
        <v>3</v>
      </c>
      <c r="K90">
        <f t="shared" si="23"/>
        <v>5</v>
      </c>
      <c r="L90" s="1">
        <v>3</v>
      </c>
      <c r="M90" s="1">
        <v>2</v>
      </c>
      <c r="N90">
        <v>4</v>
      </c>
      <c r="O90" s="1">
        <v>3</v>
      </c>
      <c r="P90">
        <f t="shared" si="16"/>
        <v>3</v>
      </c>
      <c r="Q90" s="1">
        <v>2</v>
      </c>
      <c r="R90" s="1">
        <v>0</v>
      </c>
      <c r="S90">
        <v>4</v>
      </c>
      <c r="T90">
        <v>3</v>
      </c>
      <c r="U90">
        <f t="shared" si="17"/>
        <v>3</v>
      </c>
      <c r="V90" s="7">
        <f t="shared" si="20"/>
        <v>1.8888888888888888</v>
      </c>
      <c r="W90">
        <v>0</v>
      </c>
      <c r="X90">
        <v>0</v>
      </c>
      <c r="Y90">
        <v>0</v>
      </c>
      <c r="Z90">
        <v>2</v>
      </c>
      <c r="AA90">
        <v>2</v>
      </c>
      <c r="AB90">
        <v>2</v>
      </c>
      <c r="AC90">
        <f t="shared" si="15"/>
        <v>30</v>
      </c>
      <c r="AD90" s="7">
        <f t="shared" si="21"/>
        <v>3.3809523809523809</v>
      </c>
      <c r="AE90">
        <v>0</v>
      </c>
      <c r="AF90">
        <v>2</v>
      </c>
      <c r="AG90">
        <f t="shared" si="18"/>
        <v>2</v>
      </c>
      <c r="AH90" s="7">
        <f t="shared" si="22"/>
        <v>1.4444444444444444</v>
      </c>
    </row>
    <row r="91" spans="1:34" x14ac:dyDescent="0.25">
      <c r="A91">
        <v>89</v>
      </c>
      <c r="B91" t="b">
        <v>1</v>
      </c>
      <c r="C91" t="b">
        <v>0</v>
      </c>
      <c r="D91" t="b">
        <v>0</v>
      </c>
      <c r="E91" t="b">
        <v>1</v>
      </c>
      <c r="F91">
        <f t="shared" si="19"/>
        <v>2</v>
      </c>
      <c r="G91">
        <f>VLOOKUP(F91,'Percentage Transformation scale'!$K$2:$L$6,2,TRUE)</f>
        <v>3</v>
      </c>
      <c r="H91">
        <v>1</v>
      </c>
      <c r="I91">
        <v>4</v>
      </c>
      <c r="J91" s="1">
        <v>3</v>
      </c>
      <c r="K91">
        <f t="shared" si="23"/>
        <v>7</v>
      </c>
      <c r="L91" s="1">
        <v>3</v>
      </c>
      <c r="M91" s="1">
        <v>3</v>
      </c>
      <c r="N91">
        <v>3</v>
      </c>
      <c r="O91" s="1">
        <v>3</v>
      </c>
      <c r="P91">
        <f t="shared" si="16"/>
        <v>3</v>
      </c>
      <c r="Q91" s="1">
        <v>2</v>
      </c>
      <c r="R91" s="1">
        <v>1</v>
      </c>
      <c r="S91">
        <v>4</v>
      </c>
      <c r="T91">
        <v>4</v>
      </c>
      <c r="U91">
        <f t="shared" si="17"/>
        <v>9</v>
      </c>
      <c r="V91" s="7">
        <f t="shared" si="20"/>
        <v>4.5555555555555554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f t="shared" si="15"/>
        <v>42</v>
      </c>
      <c r="AD91" s="7">
        <f t="shared" si="21"/>
        <v>4.3333333333333339</v>
      </c>
      <c r="AE91">
        <v>0</v>
      </c>
      <c r="AF91">
        <v>4</v>
      </c>
      <c r="AG91">
        <f t="shared" si="18"/>
        <v>4</v>
      </c>
      <c r="AH91" s="7">
        <f t="shared" si="22"/>
        <v>2.333333333333333</v>
      </c>
    </row>
    <row r="92" spans="1:34" x14ac:dyDescent="0.25">
      <c r="A92">
        <v>90</v>
      </c>
      <c r="B92" t="b">
        <v>0</v>
      </c>
      <c r="C92" t="b">
        <v>1</v>
      </c>
      <c r="D92" t="b">
        <v>0</v>
      </c>
      <c r="E92" t="b">
        <v>0</v>
      </c>
      <c r="F92">
        <f t="shared" si="19"/>
        <v>1</v>
      </c>
      <c r="G92">
        <f>VLOOKUP(F92,'Percentage Transformation scale'!$K$2:$L$6,2,TRUE)</f>
        <v>4</v>
      </c>
      <c r="H92">
        <v>1</v>
      </c>
      <c r="I92">
        <v>3</v>
      </c>
      <c r="J92" s="1">
        <v>2</v>
      </c>
      <c r="K92">
        <f t="shared" si="23"/>
        <v>5</v>
      </c>
      <c r="L92" s="1">
        <v>3</v>
      </c>
      <c r="M92" s="1">
        <v>3</v>
      </c>
      <c r="N92">
        <v>2</v>
      </c>
      <c r="O92" s="1">
        <v>2</v>
      </c>
      <c r="P92">
        <f t="shared" si="16"/>
        <v>2.5</v>
      </c>
      <c r="Q92" s="1">
        <v>1</v>
      </c>
      <c r="R92" s="1">
        <v>0</v>
      </c>
      <c r="S92">
        <v>3</v>
      </c>
      <c r="T92">
        <v>3</v>
      </c>
      <c r="U92">
        <f t="shared" si="17"/>
        <v>3</v>
      </c>
      <c r="V92" s="7">
        <f t="shared" si="20"/>
        <v>1.8888888888888888</v>
      </c>
      <c r="W92">
        <v>3</v>
      </c>
      <c r="X92">
        <v>2</v>
      </c>
      <c r="Y92">
        <v>2</v>
      </c>
      <c r="Z92">
        <v>0</v>
      </c>
      <c r="AA92">
        <v>0</v>
      </c>
      <c r="AB92">
        <v>0</v>
      </c>
      <c r="AC92">
        <f t="shared" si="15"/>
        <v>13</v>
      </c>
      <c r="AD92" s="7">
        <f t="shared" si="21"/>
        <v>2.0317460317460316</v>
      </c>
      <c r="AE92">
        <v>0</v>
      </c>
      <c r="AF92">
        <v>3</v>
      </c>
      <c r="AG92">
        <f t="shared" si="18"/>
        <v>3</v>
      </c>
      <c r="AH92" s="7">
        <f t="shared" si="22"/>
        <v>1.8888888888888888</v>
      </c>
    </row>
    <row r="93" spans="1:34" x14ac:dyDescent="0.25">
      <c r="A93">
        <v>91</v>
      </c>
      <c r="B93" t="b">
        <v>0</v>
      </c>
      <c r="C93" t="b">
        <v>0</v>
      </c>
      <c r="D93" t="b">
        <v>0</v>
      </c>
      <c r="E93" t="b">
        <v>0</v>
      </c>
      <c r="F93">
        <f t="shared" si="19"/>
        <v>0</v>
      </c>
      <c r="G93">
        <f>VLOOKUP(F93,'Percentage Transformation scale'!$K$2:$L$6,2,TRUE)</f>
        <v>5</v>
      </c>
      <c r="H93">
        <v>1</v>
      </c>
      <c r="I93">
        <v>2</v>
      </c>
      <c r="J93" s="1">
        <v>2</v>
      </c>
      <c r="K93">
        <f t="shared" si="23"/>
        <v>4</v>
      </c>
      <c r="L93" s="1">
        <v>5</v>
      </c>
      <c r="M93" s="1">
        <v>4</v>
      </c>
      <c r="N93">
        <v>1</v>
      </c>
      <c r="O93" s="1">
        <v>4</v>
      </c>
      <c r="P93">
        <f t="shared" si="16"/>
        <v>3.5</v>
      </c>
      <c r="Q93" s="1">
        <v>2</v>
      </c>
      <c r="R93" s="1">
        <v>1</v>
      </c>
      <c r="S93">
        <v>5</v>
      </c>
      <c r="T93">
        <v>5</v>
      </c>
      <c r="U93">
        <f t="shared" si="17"/>
        <v>10</v>
      </c>
      <c r="V93" s="7">
        <f t="shared" si="20"/>
        <v>5</v>
      </c>
      <c r="W93">
        <v>0</v>
      </c>
      <c r="X93">
        <v>0</v>
      </c>
      <c r="Y93">
        <v>2</v>
      </c>
      <c r="Z93">
        <v>2</v>
      </c>
      <c r="AA93">
        <v>2</v>
      </c>
      <c r="AB93">
        <v>1</v>
      </c>
      <c r="AC93">
        <f t="shared" si="15"/>
        <v>30</v>
      </c>
      <c r="AD93" s="7">
        <f t="shared" si="21"/>
        <v>3.3809523809523809</v>
      </c>
      <c r="AE93">
        <v>1</v>
      </c>
      <c r="AF93">
        <v>5</v>
      </c>
      <c r="AG93">
        <f t="shared" si="18"/>
        <v>10</v>
      </c>
      <c r="AH93" s="7">
        <f t="shared" si="22"/>
        <v>5</v>
      </c>
    </row>
    <row r="94" spans="1:34" x14ac:dyDescent="0.25">
      <c r="A94">
        <v>92</v>
      </c>
      <c r="B94" t="b">
        <v>0</v>
      </c>
      <c r="C94" t="b">
        <v>0</v>
      </c>
      <c r="D94" t="b">
        <v>0</v>
      </c>
      <c r="E94" t="b">
        <v>0</v>
      </c>
      <c r="F94">
        <f t="shared" si="19"/>
        <v>0</v>
      </c>
      <c r="G94">
        <f>VLOOKUP(F94,'Percentage Transformation scale'!$K$2:$L$6,2,TRUE)</f>
        <v>5</v>
      </c>
      <c r="H94">
        <v>1</v>
      </c>
      <c r="I94">
        <v>2</v>
      </c>
      <c r="J94" s="1">
        <v>2</v>
      </c>
      <c r="K94">
        <f t="shared" si="23"/>
        <v>4</v>
      </c>
      <c r="L94" s="1">
        <v>3</v>
      </c>
      <c r="M94" s="1">
        <v>4</v>
      </c>
      <c r="N94">
        <v>4</v>
      </c>
      <c r="O94" s="1">
        <v>4</v>
      </c>
      <c r="P94">
        <f t="shared" si="16"/>
        <v>3.75</v>
      </c>
      <c r="Q94" s="1">
        <v>2</v>
      </c>
      <c r="R94" s="1">
        <v>0</v>
      </c>
      <c r="S94">
        <v>3</v>
      </c>
      <c r="T94">
        <v>3</v>
      </c>
      <c r="U94">
        <f t="shared" si="17"/>
        <v>3</v>
      </c>
      <c r="V94" s="7">
        <f t="shared" si="20"/>
        <v>1.8888888888888888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f t="shared" si="15"/>
        <v>0</v>
      </c>
      <c r="AD94" s="7">
        <f t="shared" si="21"/>
        <v>1</v>
      </c>
      <c r="AE94">
        <v>0</v>
      </c>
      <c r="AF94">
        <v>3</v>
      </c>
      <c r="AG94">
        <f t="shared" si="18"/>
        <v>3</v>
      </c>
      <c r="AH94" s="7">
        <f t="shared" si="22"/>
        <v>1.8888888888888888</v>
      </c>
    </row>
    <row r="95" spans="1:34" x14ac:dyDescent="0.25">
      <c r="A95">
        <v>93</v>
      </c>
      <c r="B95" t="b">
        <v>0</v>
      </c>
      <c r="C95" t="b">
        <v>0</v>
      </c>
      <c r="D95" t="b">
        <v>0</v>
      </c>
      <c r="E95" t="b">
        <v>0</v>
      </c>
      <c r="F95">
        <f t="shared" si="19"/>
        <v>0</v>
      </c>
      <c r="G95">
        <f>VLOOKUP(F95,'Percentage Transformation scale'!$K$2:$L$6,2,TRUE)</f>
        <v>5</v>
      </c>
      <c r="H95">
        <v>1</v>
      </c>
      <c r="I95">
        <v>1</v>
      </c>
      <c r="J95" s="1">
        <v>2</v>
      </c>
      <c r="K95">
        <f t="shared" si="23"/>
        <v>3</v>
      </c>
      <c r="L95" s="1">
        <v>3</v>
      </c>
      <c r="M95" s="1">
        <v>3</v>
      </c>
      <c r="N95">
        <v>4</v>
      </c>
      <c r="O95" s="1">
        <v>3</v>
      </c>
      <c r="P95">
        <f t="shared" si="16"/>
        <v>3.25</v>
      </c>
      <c r="Q95" s="1">
        <v>1</v>
      </c>
      <c r="R95" s="1">
        <v>1</v>
      </c>
      <c r="S95">
        <v>5</v>
      </c>
      <c r="T95">
        <v>5</v>
      </c>
      <c r="U95">
        <f t="shared" si="17"/>
        <v>10</v>
      </c>
      <c r="V95" s="7">
        <f t="shared" si="20"/>
        <v>5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f t="shared" si="15"/>
        <v>6</v>
      </c>
      <c r="AD95" s="7">
        <f t="shared" si="21"/>
        <v>1.4761904761904763</v>
      </c>
      <c r="AE95">
        <v>1</v>
      </c>
      <c r="AF95">
        <v>4</v>
      </c>
      <c r="AG95">
        <f t="shared" si="18"/>
        <v>9</v>
      </c>
      <c r="AH95" s="7">
        <f t="shared" si="22"/>
        <v>4.5555555555555554</v>
      </c>
    </row>
    <row r="96" spans="1:34" x14ac:dyDescent="0.25">
      <c r="A96">
        <v>94</v>
      </c>
      <c r="B96" t="b">
        <v>0</v>
      </c>
      <c r="C96" t="b">
        <v>0</v>
      </c>
      <c r="D96" t="b">
        <v>1</v>
      </c>
      <c r="E96" t="b">
        <v>0</v>
      </c>
      <c r="F96">
        <f t="shared" si="19"/>
        <v>1</v>
      </c>
      <c r="G96">
        <f>VLOOKUP(F96,'Percentage Transformation scale'!$K$2:$L$6,2,TRUE)</f>
        <v>4</v>
      </c>
      <c r="H96">
        <v>0</v>
      </c>
      <c r="I96">
        <v>1</v>
      </c>
      <c r="J96" s="1">
        <v>1</v>
      </c>
      <c r="K96">
        <f t="shared" si="23"/>
        <v>2</v>
      </c>
      <c r="L96" s="1">
        <v>1</v>
      </c>
      <c r="M96" s="1">
        <v>4</v>
      </c>
      <c r="N96">
        <v>1</v>
      </c>
      <c r="O96" s="1">
        <v>3</v>
      </c>
      <c r="P96">
        <f t="shared" si="16"/>
        <v>2.25</v>
      </c>
      <c r="Q96" s="1">
        <v>1</v>
      </c>
      <c r="R96" s="1">
        <v>0</v>
      </c>
      <c r="S96">
        <v>7</v>
      </c>
      <c r="T96">
        <v>3</v>
      </c>
      <c r="U96">
        <f t="shared" si="17"/>
        <v>3</v>
      </c>
      <c r="V96" s="7">
        <f t="shared" si="20"/>
        <v>1.8888888888888888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f t="shared" si="15"/>
        <v>0</v>
      </c>
      <c r="AD96" s="7">
        <f t="shared" si="21"/>
        <v>1</v>
      </c>
      <c r="AE96">
        <v>0</v>
      </c>
      <c r="AF96">
        <v>3</v>
      </c>
      <c r="AG96">
        <f t="shared" si="18"/>
        <v>3</v>
      </c>
      <c r="AH96" s="7">
        <f t="shared" si="22"/>
        <v>1.8888888888888888</v>
      </c>
    </row>
    <row r="97" spans="1:34" x14ac:dyDescent="0.25">
      <c r="A97">
        <v>95</v>
      </c>
      <c r="B97" t="b">
        <v>1</v>
      </c>
      <c r="C97" t="b">
        <v>0</v>
      </c>
      <c r="D97" t="b">
        <v>0</v>
      </c>
      <c r="E97" t="b">
        <v>0</v>
      </c>
      <c r="F97">
        <f t="shared" si="19"/>
        <v>1</v>
      </c>
      <c r="G97">
        <f>VLOOKUP(F97,'Percentage Transformation scale'!$K$2:$L$6,2,TRUE)</f>
        <v>4</v>
      </c>
      <c r="H97">
        <v>1</v>
      </c>
      <c r="I97">
        <v>3</v>
      </c>
      <c r="J97" s="1">
        <v>3</v>
      </c>
      <c r="K97">
        <f t="shared" si="23"/>
        <v>6</v>
      </c>
      <c r="L97" s="1">
        <v>3</v>
      </c>
      <c r="M97" s="1">
        <v>4</v>
      </c>
      <c r="N97">
        <v>5</v>
      </c>
      <c r="O97" s="1">
        <v>3</v>
      </c>
      <c r="P97">
        <f t="shared" si="16"/>
        <v>3.75</v>
      </c>
      <c r="Q97" s="1">
        <v>2</v>
      </c>
      <c r="R97" s="1">
        <v>1</v>
      </c>
      <c r="S97">
        <v>4</v>
      </c>
      <c r="T97">
        <v>4</v>
      </c>
      <c r="U97">
        <f t="shared" si="17"/>
        <v>9</v>
      </c>
      <c r="V97" s="7">
        <f t="shared" si="20"/>
        <v>4.5555555555555554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f t="shared" si="15"/>
        <v>42</v>
      </c>
      <c r="AD97" s="7">
        <f t="shared" si="21"/>
        <v>4.3333333333333339</v>
      </c>
      <c r="AE97">
        <v>1</v>
      </c>
      <c r="AF97">
        <v>2</v>
      </c>
      <c r="AG97">
        <f t="shared" si="18"/>
        <v>7</v>
      </c>
      <c r="AH97" s="7">
        <f t="shared" si="22"/>
        <v>3.6666666666666665</v>
      </c>
    </row>
    <row r="98" spans="1:34" x14ac:dyDescent="0.25">
      <c r="A98">
        <v>96</v>
      </c>
      <c r="B98" t="b">
        <v>0</v>
      </c>
      <c r="C98" t="b">
        <v>0</v>
      </c>
      <c r="D98" t="b">
        <v>0</v>
      </c>
      <c r="E98" t="b">
        <v>0</v>
      </c>
      <c r="F98">
        <f t="shared" si="19"/>
        <v>0</v>
      </c>
      <c r="G98">
        <f>VLOOKUP(F98,'Percentage Transformation scale'!$K$2:$L$6,2,TRUE)</f>
        <v>5</v>
      </c>
      <c r="H98">
        <v>0</v>
      </c>
      <c r="I98">
        <v>4</v>
      </c>
      <c r="J98" s="1">
        <v>2</v>
      </c>
      <c r="K98">
        <f t="shared" si="23"/>
        <v>6</v>
      </c>
      <c r="L98" s="1">
        <v>4</v>
      </c>
      <c r="M98" s="1">
        <v>4</v>
      </c>
      <c r="N98">
        <v>5</v>
      </c>
      <c r="O98" s="1">
        <v>5</v>
      </c>
      <c r="P98">
        <f t="shared" si="16"/>
        <v>4.5</v>
      </c>
      <c r="Q98" s="1">
        <v>2</v>
      </c>
      <c r="R98" s="1">
        <v>1</v>
      </c>
      <c r="S98">
        <v>5</v>
      </c>
      <c r="T98">
        <v>5</v>
      </c>
      <c r="U98">
        <f t="shared" si="17"/>
        <v>10</v>
      </c>
      <c r="V98" s="7">
        <f t="shared" si="20"/>
        <v>5</v>
      </c>
      <c r="W98">
        <v>0</v>
      </c>
      <c r="X98">
        <v>0</v>
      </c>
      <c r="Y98">
        <v>0</v>
      </c>
      <c r="Z98">
        <v>2</v>
      </c>
      <c r="AA98">
        <v>2</v>
      </c>
      <c r="AB98">
        <v>2</v>
      </c>
      <c r="AC98">
        <f t="shared" si="15"/>
        <v>30</v>
      </c>
      <c r="AD98" s="7">
        <f t="shared" si="21"/>
        <v>3.3809523809523809</v>
      </c>
      <c r="AE98">
        <v>0</v>
      </c>
      <c r="AF98">
        <v>2</v>
      </c>
      <c r="AG98">
        <f t="shared" si="18"/>
        <v>2</v>
      </c>
      <c r="AH98" s="7">
        <f t="shared" si="22"/>
        <v>1.4444444444444444</v>
      </c>
    </row>
    <row r="99" spans="1:34" x14ac:dyDescent="0.25">
      <c r="A99">
        <v>97</v>
      </c>
      <c r="B99" t="b">
        <v>1</v>
      </c>
      <c r="C99" t="b">
        <v>0</v>
      </c>
      <c r="D99" t="b">
        <v>0</v>
      </c>
      <c r="E99" t="b">
        <v>0</v>
      </c>
      <c r="F99">
        <f t="shared" si="19"/>
        <v>1</v>
      </c>
      <c r="G99">
        <f>VLOOKUP(F99,'Percentage Transformation scale'!$K$2:$L$6,2,TRUE)</f>
        <v>4</v>
      </c>
      <c r="H99">
        <v>1</v>
      </c>
      <c r="I99">
        <v>2</v>
      </c>
      <c r="J99" s="1">
        <v>2</v>
      </c>
      <c r="K99">
        <f t="shared" si="23"/>
        <v>4</v>
      </c>
      <c r="L99" s="1">
        <v>2</v>
      </c>
      <c r="M99" s="1">
        <v>2</v>
      </c>
      <c r="N99">
        <v>1</v>
      </c>
      <c r="O99" s="1">
        <v>1</v>
      </c>
      <c r="P99">
        <f t="shared" ref="P99:P122" si="24">AVERAGE(L99:O99)</f>
        <v>1.5</v>
      </c>
      <c r="Q99" s="1">
        <v>1</v>
      </c>
      <c r="R99" s="1">
        <v>0</v>
      </c>
      <c r="S99">
        <v>3</v>
      </c>
      <c r="T99">
        <v>3</v>
      </c>
      <c r="U99">
        <f t="shared" ref="U99:U122" si="25">IF(R99 =1, (R99*T99) +5, R99+T99)</f>
        <v>3</v>
      </c>
      <c r="V99" s="7">
        <f t="shared" si="20"/>
        <v>1.8888888888888888</v>
      </c>
      <c r="W99">
        <v>2</v>
      </c>
      <c r="X99">
        <v>1</v>
      </c>
      <c r="Y99">
        <v>0</v>
      </c>
      <c r="Z99">
        <v>0</v>
      </c>
      <c r="AA99">
        <v>2</v>
      </c>
      <c r="AB99">
        <v>2</v>
      </c>
      <c r="AC99">
        <f t="shared" si="15"/>
        <v>26</v>
      </c>
      <c r="AD99" s="7">
        <f t="shared" si="21"/>
        <v>3.0634920634920637</v>
      </c>
      <c r="AE99">
        <v>1</v>
      </c>
      <c r="AF99">
        <v>2</v>
      </c>
      <c r="AG99">
        <f t="shared" ref="AG99:AG122" si="26">IF(AE99=1, (AE99*AF99) + 5, AE99 + AF99)</f>
        <v>7</v>
      </c>
      <c r="AH99" s="7">
        <f t="shared" si="22"/>
        <v>3.6666666666666665</v>
      </c>
    </row>
    <row r="100" spans="1:34" x14ac:dyDescent="0.25">
      <c r="A100">
        <v>98</v>
      </c>
      <c r="B100" t="b">
        <v>0</v>
      </c>
      <c r="C100" t="b">
        <v>1</v>
      </c>
      <c r="D100" t="b">
        <v>0</v>
      </c>
      <c r="E100" t="b">
        <v>0</v>
      </c>
      <c r="F100">
        <f t="shared" si="19"/>
        <v>1</v>
      </c>
      <c r="G100">
        <f>VLOOKUP(F100,'Percentage Transformation scale'!$K$2:$L$6,2,TRUE)</f>
        <v>4</v>
      </c>
      <c r="H100">
        <v>1</v>
      </c>
      <c r="I100">
        <v>3</v>
      </c>
      <c r="J100" s="1">
        <v>3</v>
      </c>
      <c r="K100">
        <f t="shared" si="23"/>
        <v>6</v>
      </c>
      <c r="L100" s="1">
        <v>2</v>
      </c>
      <c r="M100" s="1">
        <v>2</v>
      </c>
      <c r="N100">
        <v>3</v>
      </c>
      <c r="O100" s="1">
        <v>2</v>
      </c>
      <c r="P100">
        <f t="shared" si="24"/>
        <v>2.25</v>
      </c>
      <c r="Q100" s="1">
        <v>2</v>
      </c>
      <c r="R100" s="1">
        <v>1</v>
      </c>
      <c r="S100">
        <v>5</v>
      </c>
      <c r="T100">
        <v>5</v>
      </c>
      <c r="U100">
        <f t="shared" si="25"/>
        <v>10</v>
      </c>
      <c r="V100" s="7">
        <f t="shared" si="20"/>
        <v>5</v>
      </c>
      <c r="W100">
        <v>2</v>
      </c>
      <c r="X100">
        <v>2</v>
      </c>
      <c r="Y100">
        <v>1</v>
      </c>
      <c r="Z100">
        <v>2</v>
      </c>
      <c r="AA100">
        <v>2</v>
      </c>
      <c r="AB100">
        <v>1</v>
      </c>
      <c r="AC100">
        <f t="shared" si="15"/>
        <v>33</v>
      </c>
      <c r="AD100" s="7">
        <f t="shared" si="21"/>
        <v>3.6190476190476191</v>
      </c>
      <c r="AE100">
        <v>1</v>
      </c>
      <c r="AF100">
        <v>2</v>
      </c>
      <c r="AG100">
        <f t="shared" si="26"/>
        <v>7</v>
      </c>
      <c r="AH100" s="7">
        <f t="shared" si="22"/>
        <v>3.6666666666666665</v>
      </c>
    </row>
    <row r="101" spans="1:34" x14ac:dyDescent="0.25">
      <c r="A101">
        <v>99</v>
      </c>
      <c r="B101" t="b">
        <v>1</v>
      </c>
      <c r="C101" t="b">
        <v>0</v>
      </c>
      <c r="D101" t="b">
        <v>0</v>
      </c>
      <c r="E101" t="b">
        <v>0</v>
      </c>
      <c r="F101">
        <f t="shared" si="19"/>
        <v>1</v>
      </c>
      <c r="G101">
        <f>VLOOKUP(F101,'Percentage Transformation scale'!$K$2:$L$6,2,TRUE)</f>
        <v>4</v>
      </c>
      <c r="H101">
        <v>1</v>
      </c>
      <c r="I101">
        <v>1</v>
      </c>
      <c r="J101" s="1">
        <v>2</v>
      </c>
      <c r="K101">
        <f t="shared" si="23"/>
        <v>3</v>
      </c>
      <c r="L101" s="1">
        <v>2</v>
      </c>
      <c r="M101" s="1">
        <v>2</v>
      </c>
      <c r="N101">
        <v>1</v>
      </c>
      <c r="O101" s="1">
        <v>2</v>
      </c>
      <c r="P101">
        <f t="shared" si="24"/>
        <v>1.75</v>
      </c>
      <c r="Q101" s="1">
        <v>1</v>
      </c>
      <c r="R101" s="1">
        <v>0</v>
      </c>
      <c r="S101">
        <v>7</v>
      </c>
      <c r="T101">
        <v>3</v>
      </c>
      <c r="U101">
        <f t="shared" si="25"/>
        <v>3</v>
      </c>
      <c r="V101" s="7">
        <f t="shared" si="20"/>
        <v>1.8888888888888888</v>
      </c>
      <c r="W101">
        <v>2</v>
      </c>
      <c r="X101">
        <v>2</v>
      </c>
      <c r="Y101">
        <v>0</v>
      </c>
      <c r="Z101">
        <v>0</v>
      </c>
      <c r="AA101">
        <v>1</v>
      </c>
      <c r="AB101">
        <v>1</v>
      </c>
      <c r="AC101">
        <f t="shared" si="15"/>
        <v>17</v>
      </c>
      <c r="AD101" s="7">
        <f t="shared" si="21"/>
        <v>2.3492063492063493</v>
      </c>
      <c r="AE101">
        <v>0</v>
      </c>
      <c r="AF101">
        <v>2</v>
      </c>
      <c r="AG101">
        <f t="shared" si="26"/>
        <v>2</v>
      </c>
      <c r="AH101" s="7">
        <f t="shared" si="22"/>
        <v>1.4444444444444444</v>
      </c>
    </row>
    <row r="102" spans="1:34" x14ac:dyDescent="0.25">
      <c r="A102">
        <v>100</v>
      </c>
      <c r="B102" t="b">
        <v>0</v>
      </c>
      <c r="C102" t="b">
        <v>1</v>
      </c>
      <c r="D102" t="b">
        <v>0</v>
      </c>
      <c r="E102" t="b">
        <v>0</v>
      </c>
      <c r="F102">
        <f t="shared" si="19"/>
        <v>1</v>
      </c>
      <c r="G102">
        <f>VLOOKUP(F102,'Percentage Transformation scale'!$K$2:$L$6,2,TRUE)</f>
        <v>4</v>
      </c>
      <c r="H102">
        <v>1</v>
      </c>
      <c r="I102">
        <v>4</v>
      </c>
      <c r="J102" s="1">
        <v>2</v>
      </c>
      <c r="K102">
        <f t="shared" si="23"/>
        <v>6</v>
      </c>
      <c r="L102" s="1">
        <v>3</v>
      </c>
      <c r="M102" s="1">
        <v>3</v>
      </c>
      <c r="N102">
        <v>3</v>
      </c>
      <c r="O102" s="1">
        <v>3</v>
      </c>
      <c r="P102">
        <f t="shared" si="24"/>
        <v>3</v>
      </c>
      <c r="Q102" s="1">
        <v>1</v>
      </c>
      <c r="R102" s="1">
        <v>1</v>
      </c>
      <c r="S102">
        <v>4</v>
      </c>
      <c r="T102">
        <v>4</v>
      </c>
      <c r="U102">
        <f t="shared" si="25"/>
        <v>9</v>
      </c>
      <c r="V102" s="7">
        <f t="shared" si="20"/>
        <v>4.5555555555555554</v>
      </c>
      <c r="W102">
        <v>1</v>
      </c>
      <c r="X102">
        <v>1</v>
      </c>
      <c r="Y102">
        <v>1</v>
      </c>
      <c r="Z102">
        <v>0</v>
      </c>
      <c r="AA102">
        <v>1</v>
      </c>
      <c r="AB102">
        <v>1</v>
      </c>
      <c r="AC102">
        <f t="shared" si="15"/>
        <v>17</v>
      </c>
      <c r="AD102" s="7">
        <f t="shared" si="21"/>
        <v>2.3492063492063493</v>
      </c>
      <c r="AE102">
        <v>0</v>
      </c>
      <c r="AF102">
        <v>2</v>
      </c>
      <c r="AG102">
        <f t="shared" si="26"/>
        <v>2</v>
      </c>
      <c r="AH102" s="7">
        <f t="shared" si="22"/>
        <v>1.4444444444444444</v>
      </c>
    </row>
    <row r="103" spans="1:34" x14ac:dyDescent="0.25">
      <c r="A103">
        <v>101</v>
      </c>
      <c r="B103" t="b">
        <v>1</v>
      </c>
      <c r="C103" t="b">
        <v>0</v>
      </c>
      <c r="D103" t="b">
        <v>0</v>
      </c>
      <c r="E103" t="b">
        <v>0</v>
      </c>
      <c r="F103">
        <f t="shared" si="19"/>
        <v>1</v>
      </c>
      <c r="G103">
        <f>VLOOKUP(F103,'Percentage Transformation scale'!$K$2:$L$6,2,TRUE)</f>
        <v>4</v>
      </c>
      <c r="H103">
        <v>0</v>
      </c>
      <c r="I103">
        <v>2</v>
      </c>
      <c r="J103" s="1">
        <v>2</v>
      </c>
      <c r="K103">
        <f t="shared" si="23"/>
        <v>4</v>
      </c>
      <c r="L103" s="1">
        <v>3</v>
      </c>
      <c r="M103" s="1">
        <v>2</v>
      </c>
      <c r="N103">
        <v>2</v>
      </c>
      <c r="O103" s="1">
        <v>3</v>
      </c>
      <c r="P103">
        <f t="shared" si="24"/>
        <v>2.5</v>
      </c>
      <c r="Q103" s="1">
        <v>1</v>
      </c>
      <c r="R103" s="1">
        <v>0</v>
      </c>
      <c r="S103">
        <v>7</v>
      </c>
      <c r="T103">
        <v>3</v>
      </c>
      <c r="U103">
        <f t="shared" si="25"/>
        <v>3</v>
      </c>
      <c r="V103" s="7">
        <f t="shared" si="20"/>
        <v>1.8888888888888888</v>
      </c>
      <c r="W103">
        <v>2</v>
      </c>
      <c r="X103">
        <v>1</v>
      </c>
      <c r="Y103">
        <v>0</v>
      </c>
      <c r="Z103">
        <v>0</v>
      </c>
      <c r="AA103">
        <v>1</v>
      </c>
      <c r="AB103">
        <v>0</v>
      </c>
      <c r="AC103">
        <f t="shared" si="15"/>
        <v>9</v>
      </c>
      <c r="AD103" s="7">
        <f t="shared" si="21"/>
        <v>1.7142857142857144</v>
      </c>
      <c r="AE103">
        <v>0</v>
      </c>
      <c r="AF103">
        <v>3</v>
      </c>
      <c r="AG103">
        <f t="shared" si="26"/>
        <v>3</v>
      </c>
      <c r="AH103" s="7">
        <f t="shared" si="22"/>
        <v>1.8888888888888888</v>
      </c>
    </row>
    <row r="104" spans="1:34" x14ac:dyDescent="0.25">
      <c r="A104">
        <v>102</v>
      </c>
      <c r="B104" t="b">
        <v>0</v>
      </c>
      <c r="C104" t="b">
        <v>0</v>
      </c>
      <c r="D104" t="b">
        <v>1</v>
      </c>
      <c r="E104" t="b">
        <v>0</v>
      </c>
      <c r="F104">
        <f t="shared" si="19"/>
        <v>1</v>
      </c>
      <c r="G104">
        <f>VLOOKUP(F104,'Percentage Transformation scale'!$K$2:$L$6,2,TRUE)</f>
        <v>4</v>
      </c>
      <c r="H104">
        <v>1</v>
      </c>
      <c r="I104">
        <v>1</v>
      </c>
      <c r="J104" s="1">
        <v>2</v>
      </c>
      <c r="K104">
        <f t="shared" si="23"/>
        <v>3</v>
      </c>
      <c r="L104" s="1">
        <v>2</v>
      </c>
      <c r="M104" s="1">
        <v>2</v>
      </c>
      <c r="N104">
        <v>2</v>
      </c>
      <c r="O104" s="1">
        <v>2</v>
      </c>
      <c r="P104">
        <f t="shared" si="24"/>
        <v>2</v>
      </c>
      <c r="Q104" s="1">
        <v>1</v>
      </c>
      <c r="R104" s="1">
        <v>1</v>
      </c>
      <c r="S104">
        <v>4</v>
      </c>
      <c r="T104">
        <v>4</v>
      </c>
      <c r="U104">
        <f t="shared" si="25"/>
        <v>9</v>
      </c>
      <c r="V104" s="7">
        <f t="shared" si="20"/>
        <v>4.5555555555555554</v>
      </c>
      <c r="W104">
        <v>2</v>
      </c>
      <c r="X104">
        <v>2</v>
      </c>
      <c r="Y104">
        <v>1</v>
      </c>
      <c r="Z104">
        <v>1</v>
      </c>
      <c r="AA104">
        <v>2</v>
      </c>
      <c r="AB104">
        <v>2</v>
      </c>
      <c r="AC104">
        <f t="shared" si="15"/>
        <v>35</v>
      </c>
      <c r="AD104" s="7">
        <f t="shared" si="21"/>
        <v>3.7777777777777777</v>
      </c>
      <c r="AE104">
        <v>0</v>
      </c>
      <c r="AF104">
        <v>2</v>
      </c>
      <c r="AG104">
        <f t="shared" si="26"/>
        <v>2</v>
      </c>
      <c r="AH104" s="7">
        <f t="shared" si="22"/>
        <v>1.4444444444444444</v>
      </c>
    </row>
    <row r="105" spans="1:34" x14ac:dyDescent="0.25">
      <c r="A105">
        <v>103</v>
      </c>
      <c r="B105" t="b">
        <v>1</v>
      </c>
      <c r="C105" t="b">
        <v>0</v>
      </c>
      <c r="D105" t="b">
        <v>0</v>
      </c>
      <c r="E105" t="b">
        <v>0</v>
      </c>
      <c r="F105">
        <f t="shared" si="19"/>
        <v>1</v>
      </c>
      <c r="G105">
        <f>VLOOKUP(F105,'Percentage Transformation scale'!$K$2:$L$6,2,TRUE)</f>
        <v>4</v>
      </c>
      <c r="H105">
        <v>1</v>
      </c>
      <c r="I105">
        <v>1</v>
      </c>
      <c r="J105" s="1">
        <v>2</v>
      </c>
      <c r="K105">
        <f t="shared" si="23"/>
        <v>3</v>
      </c>
      <c r="L105" s="1">
        <v>3</v>
      </c>
      <c r="M105" s="1">
        <v>3</v>
      </c>
      <c r="N105">
        <v>3</v>
      </c>
      <c r="O105" s="1">
        <v>2</v>
      </c>
      <c r="P105">
        <f t="shared" si="24"/>
        <v>2.75</v>
      </c>
      <c r="Q105" s="1">
        <v>1</v>
      </c>
      <c r="R105" s="1">
        <v>0</v>
      </c>
      <c r="S105">
        <v>3</v>
      </c>
      <c r="T105">
        <v>3</v>
      </c>
      <c r="U105">
        <f t="shared" si="25"/>
        <v>3</v>
      </c>
      <c r="V105" s="7">
        <f t="shared" si="20"/>
        <v>1.8888888888888888</v>
      </c>
      <c r="W105">
        <v>2</v>
      </c>
      <c r="X105">
        <v>2</v>
      </c>
      <c r="Y105">
        <v>1</v>
      </c>
      <c r="Z105">
        <v>1</v>
      </c>
      <c r="AA105">
        <v>2</v>
      </c>
      <c r="AB105">
        <v>1</v>
      </c>
      <c r="AC105">
        <f t="shared" si="15"/>
        <v>29</v>
      </c>
      <c r="AD105" s="7">
        <f t="shared" si="21"/>
        <v>3.3015873015873014</v>
      </c>
      <c r="AE105">
        <v>1</v>
      </c>
      <c r="AF105">
        <v>2</v>
      </c>
      <c r="AG105">
        <f t="shared" si="26"/>
        <v>7</v>
      </c>
      <c r="AH105" s="7">
        <f t="shared" si="22"/>
        <v>3.6666666666666665</v>
      </c>
    </row>
    <row r="106" spans="1:34" x14ac:dyDescent="0.25">
      <c r="A106">
        <v>104</v>
      </c>
      <c r="B106" t="b">
        <v>0</v>
      </c>
      <c r="C106" t="b">
        <v>0</v>
      </c>
      <c r="D106" t="b">
        <v>0</v>
      </c>
      <c r="E106" t="b">
        <v>1</v>
      </c>
      <c r="F106">
        <f t="shared" si="19"/>
        <v>1</v>
      </c>
      <c r="G106">
        <f>VLOOKUP(F106,'Percentage Transformation scale'!$K$2:$L$6,2,TRUE)</f>
        <v>4</v>
      </c>
      <c r="H106">
        <v>0</v>
      </c>
      <c r="I106">
        <v>2</v>
      </c>
      <c r="J106" s="1">
        <v>1</v>
      </c>
      <c r="K106">
        <f t="shared" si="23"/>
        <v>3</v>
      </c>
      <c r="L106" s="1">
        <v>3</v>
      </c>
      <c r="M106" s="1">
        <v>4</v>
      </c>
      <c r="N106">
        <v>3</v>
      </c>
      <c r="O106" s="1">
        <v>2</v>
      </c>
      <c r="P106">
        <f t="shared" si="24"/>
        <v>3</v>
      </c>
      <c r="Q106" s="1">
        <v>2</v>
      </c>
      <c r="R106" s="1">
        <v>0</v>
      </c>
      <c r="S106">
        <v>7</v>
      </c>
      <c r="T106">
        <v>3</v>
      </c>
      <c r="U106">
        <f t="shared" si="25"/>
        <v>3</v>
      </c>
      <c r="V106" s="7">
        <f t="shared" si="20"/>
        <v>1.8888888888888888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2</v>
      </c>
      <c r="AC106">
        <f t="shared" si="15"/>
        <v>32</v>
      </c>
      <c r="AD106" s="7">
        <f t="shared" si="21"/>
        <v>3.5396825396825395</v>
      </c>
      <c r="AE106">
        <v>1</v>
      </c>
      <c r="AF106">
        <v>4</v>
      </c>
      <c r="AG106">
        <f t="shared" si="26"/>
        <v>9</v>
      </c>
      <c r="AH106" s="7">
        <f t="shared" si="22"/>
        <v>4.5555555555555554</v>
      </c>
    </row>
    <row r="107" spans="1:34" x14ac:dyDescent="0.25">
      <c r="A107">
        <v>105</v>
      </c>
      <c r="B107" t="b">
        <v>0</v>
      </c>
      <c r="C107" t="b">
        <v>0</v>
      </c>
      <c r="D107" t="b">
        <v>0</v>
      </c>
      <c r="E107" t="b">
        <v>1</v>
      </c>
      <c r="F107">
        <f t="shared" si="19"/>
        <v>1</v>
      </c>
      <c r="G107">
        <f>VLOOKUP(F107,'Percentage Transformation scale'!$K$2:$L$6,2,TRUE)</f>
        <v>4</v>
      </c>
      <c r="H107">
        <v>0</v>
      </c>
      <c r="I107">
        <v>2</v>
      </c>
      <c r="J107" s="1">
        <v>1</v>
      </c>
      <c r="K107">
        <f t="shared" si="23"/>
        <v>3</v>
      </c>
      <c r="L107" s="1">
        <v>3</v>
      </c>
      <c r="M107" s="1">
        <v>4</v>
      </c>
      <c r="N107">
        <v>3</v>
      </c>
      <c r="O107" s="1">
        <v>2</v>
      </c>
      <c r="P107">
        <f t="shared" si="24"/>
        <v>3</v>
      </c>
      <c r="Q107" s="1">
        <v>2</v>
      </c>
      <c r="R107" s="1">
        <v>0</v>
      </c>
      <c r="S107">
        <v>7</v>
      </c>
      <c r="T107">
        <v>3</v>
      </c>
      <c r="U107">
        <f t="shared" si="25"/>
        <v>3</v>
      </c>
      <c r="V107" s="7">
        <f t="shared" si="20"/>
        <v>1.8888888888888888</v>
      </c>
      <c r="W107">
        <v>1</v>
      </c>
      <c r="X107">
        <v>1</v>
      </c>
      <c r="Y107">
        <v>1</v>
      </c>
      <c r="Z107">
        <v>1</v>
      </c>
      <c r="AA107">
        <v>2</v>
      </c>
      <c r="AB107">
        <v>2</v>
      </c>
      <c r="AC107">
        <f t="shared" si="15"/>
        <v>32</v>
      </c>
      <c r="AD107" s="7">
        <f t="shared" si="21"/>
        <v>3.5396825396825395</v>
      </c>
      <c r="AE107">
        <v>1</v>
      </c>
      <c r="AF107">
        <v>4</v>
      </c>
      <c r="AG107">
        <f t="shared" si="26"/>
        <v>9</v>
      </c>
      <c r="AH107" s="7">
        <f t="shared" si="22"/>
        <v>4.5555555555555554</v>
      </c>
    </row>
    <row r="108" spans="1:34" x14ac:dyDescent="0.25">
      <c r="A108">
        <v>106</v>
      </c>
      <c r="B108" t="b">
        <v>0</v>
      </c>
      <c r="C108" t="b">
        <v>0</v>
      </c>
      <c r="D108" t="b">
        <v>0</v>
      </c>
      <c r="E108" t="b">
        <v>1</v>
      </c>
      <c r="F108">
        <f t="shared" si="19"/>
        <v>1</v>
      </c>
      <c r="G108">
        <f>VLOOKUP(F108,'Percentage Transformation scale'!$K$2:$L$6,2,TRUE)</f>
        <v>4</v>
      </c>
      <c r="H108">
        <v>0</v>
      </c>
      <c r="I108">
        <v>2</v>
      </c>
      <c r="J108" s="1">
        <v>1</v>
      </c>
      <c r="K108">
        <f t="shared" si="23"/>
        <v>3</v>
      </c>
      <c r="L108" s="1">
        <v>3</v>
      </c>
      <c r="M108" s="1">
        <v>2</v>
      </c>
      <c r="N108">
        <v>3</v>
      </c>
      <c r="O108" s="1">
        <v>2</v>
      </c>
      <c r="P108">
        <f t="shared" si="24"/>
        <v>2.5</v>
      </c>
      <c r="Q108" s="1">
        <v>1</v>
      </c>
      <c r="R108" s="1">
        <v>0</v>
      </c>
      <c r="S108">
        <v>7</v>
      </c>
      <c r="T108">
        <v>3</v>
      </c>
      <c r="U108">
        <f t="shared" si="25"/>
        <v>3</v>
      </c>
      <c r="V108" s="7">
        <f t="shared" si="20"/>
        <v>1.8888888888888888</v>
      </c>
      <c r="W108">
        <v>1</v>
      </c>
      <c r="X108">
        <v>1</v>
      </c>
      <c r="Y108">
        <v>1</v>
      </c>
      <c r="Z108">
        <v>1</v>
      </c>
      <c r="AA108">
        <v>2</v>
      </c>
      <c r="AB108">
        <v>2</v>
      </c>
      <c r="AC108">
        <f t="shared" si="15"/>
        <v>32</v>
      </c>
      <c r="AD108" s="7">
        <f t="shared" si="21"/>
        <v>3.5396825396825395</v>
      </c>
      <c r="AE108">
        <v>0</v>
      </c>
      <c r="AF108">
        <v>1</v>
      </c>
      <c r="AG108">
        <f t="shared" si="26"/>
        <v>1</v>
      </c>
      <c r="AH108" s="7">
        <f t="shared" si="22"/>
        <v>1</v>
      </c>
    </row>
    <row r="109" spans="1:34" x14ac:dyDescent="0.25">
      <c r="A109">
        <v>107</v>
      </c>
      <c r="B109" t="b">
        <v>0</v>
      </c>
      <c r="C109" t="b">
        <v>0</v>
      </c>
      <c r="D109" t="b">
        <v>0</v>
      </c>
      <c r="E109" t="b">
        <v>1</v>
      </c>
      <c r="F109">
        <f t="shared" si="19"/>
        <v>1</v>
      </c>
      <c r="G109">
        <f>VLOOKUP(F109,'Percentage Transformation scale'!$K$2:$L$6,2,TRUE)</f>
        <v>4</v>
      </c>
      <c r="H109">
        <v>0</v>
      </c>
      <c r="I109">
        <v>2</v>
      </c>
      <c r="J109" s="1">
        <v>1</v>
      </c>
      <c r="K109">
        <f t="shared" si="23"/>
        <v>3</v>
      </c>
      <c r="L109" s="1">
        <v>3</v>
      </c>
      <c r="M109" s="1">
        <v>2</v>
      </c>
      <c r="N109">
        <v>3</v>
      </c>
      <c r="O109" s="1">
        <v>2</v>
      </c>
      <c r="P109">
        <f t="shared" si="24"/>
        <v>2.5</v>
      </c>
      <c r="Q109" s="1">
        <v>1</v>
      </c>
      <c r="R109" s="1">
        <v>0</v>
      </c>
      <c r="S109">
        <v>7</v>
      </c>
      <c r="T109">
        <v>3</v>
      </c>
      <c r="U109">
        <f t="shared" si="25"/>
        <v>3</v>
      </c>
      <c r="V109" s="7">
        <f t="shared" si="20"/>
        <v>1.8888888888888888</v>
      </c>
      <c r="W109">
        <v>1</v>
      </c>
      <c r="X109">
        <v>1</v>
      </c>
      <c r="Y109">
        <v>1</v>
      </c>
      <c r="Z109">
        <v>1</v>
      </c>
      <c r="AA109">
        <v>2</v>
      </c>
      <c r="AB109">
        <v>2</v>
      </c>
      <c r="AC109">
        <f t="shared" si="15"/>
        <v>32</v>
      </c>
      <c r="AD109" s="7">
        <f t="shared" si="21"/>
        <v>3.5396825396825395</v>
      </c>
      <c r="AE109">
        <v>0</v>
      </c>
      <c r="AF109">
        <v>1</v>
      </c>
      <c r="AG109">
        <f t="shared" si="26"/>
        <v>1</v>
      </c>
      <c r="AH109" s="7">
        <f t="shared" si="22"/>
        <v>1</v>
      </c>
    </row>
    <row r="110" spans="1:34" x14ac:dyDescent="0.25">
      <c r="A110">
        <v>108</v>
      </c>
      <c r="B110" t="b">
        <v>0</v>
      </c>
      <c r="C110" t="b">
        <v>0</v>
      </c>
      <c r="D110" t="b">
        <v>0</v>
      </c>
      <c r="E110" t="b">
        <v>1</v>
      </c>
      <c r="F110">
        <f t="shared" si="19"/>
        <v>1</v>
      </c>
      <c r="G110">
        <f>VLOOKUP(F110,'Percentage Transformation scale'!$K$2:$L$6,2,TRUE)</f>
        <v>4</v>
      </c>
      <c r="H110">
        <v>0</v>
      </c>
      <c r="I110">
        <v>2</v>
      </c>
      <c r="J110" s="1">
        <v>1</v>
      </c>
      <c r="K110">
        <f t="shared" si="23"/>
        <v>3</v>
      </c>
      <c r="L110" s="1">
        <v>3</v>
      </c>
      <c r="M110" s="1">
        <v>2</v>
      </c>
      <c r="N110">
        <v>3</v>
      </c>
      <c r="O110" s="1">
        <v>2</v>
      </c>
      <c r="P110">
        <f t="shared" si="24"/>
        <v>2.5</v>
      </c>
      <c r="Q110" s="1">
        <v>2</v>
      </c>
      <c r="R110" s="1">
        <v>0</v>
      </c>
      <c r="S110">
        <v>7</v>
      </c>
      <c r="T110">
        <v>3</v>
      </c>
      <c r="U110">
        <f t="shared" si="25"/>
        <v>3</v>
      </c>
      <c r="V110" s="7">
        <f t="shared" si="20"/>
        <v>1.8888888888888888</v>
      </c>
      <c r="W110">
        <v>1</v>
      </c>
      <c r="X110">
        <v>1</v>
      </c>
      <c r="Y110">
        <v>1</v>
      </c>
      <c r="Z110">
        <v>1</v>
      </c>
      <c r="AA110">
        <v>2</v>
      </c>
      <c r="AB110">
        <v>2</v>
      </c>
      <c r="AC110">
        <f t="shared" si="15"/>
        <v>32</v>
      </c>
      <c r="AD110" s="7">
        <f t="shared" si="21"/>
        <v>3.5396825396825395</v>
      </c>
      <c r="AE110">
        <v>1</v>
      </c>
      <c r="AF110">
        <v>4</v>
      </c>
      <c r="AG110">
        <f t="shared" si="26"/>
        <v>9</v>
      </c>
      <c r="AH110" s="7">
        <f t="shared" si="22"/>
        <v>4.5555555555555554</v>
      </c>
    </row>
    <row r="111" spans="1:34" x14ac:dyDescent="0.25">
      <c r="A111">
        <v>109</v>
      </c>
      <c r="B111" t="b">
        <v>0</v>
      </c>
      <c r="C111" t="b">
        <v>0</v>
      </c>
      <c r="D111" t="b">
        <v>0</v>
      </c>
      <c r="E111" t="b">
        <v>1</v>
      </c>
      <c r="F111">
        <f t="shared" si="19"/>
        <v>1</v>
      </c>
      <c r="G111">
        <f>VLOOKUP(F111,'Percentage Transformation scale'!$K$2:$L$6,2,TRUE)</f>
        <v>4</v>
      </c>
      <c r="H111">
        <v>0</v>
      </c>
      <c r="I111">
        <v>2</v>
      </c>
      <c r="J111" s="1">
        <v>1</v>
      </c>
      <c r="K111">
        <f t="shared" ref="K111:K122" si="27">I111+J111</f>
        <v>3</v>
      </c>
      <c r="L111" s="1">
        <v>3</v>
      </c>
      <c r="M111" s="1">
        <v>2</v>
      </c>
      <c r="N111">
        <v>3</v>
      </c>
      <c r="O111" s="1">
        <v>2</v>
      </c>
      <c r="P111">
        <f t="shared" si="24"/>
        <v>2.5</v>
      </c>
      <c r="Q111" s="1">
        <v>1</v>
      </c>
      <c r="R111" s="1">
        <v>0</v>
      </c>
      <c r="S111">
        <v>7</v>
      </c>
      <c r="T111">
        <v>3</v>
      </c>
      <c r="U111">
        <f t="shared" si="25"/>
        <v>3</v>
      </c>
      <c r="V111" s="7">
        <f t="shared" si="20"/>
        <v>1.8888888888888888</v>
      </c>
      <c r="W111">
        <v>1</v>
      </c>
      <c r="X111">
        <v>1</v>
      </c>
      <c r="Y111">
        <v>1</v>
      </c>
      <c r="Z111">
        <v>1</v>
      </c>
      <c r="AA111">
        <v>2</v>
      </c>
      <c r="AB111">
        <v>2</v>
      </c>
      <c r="AC111">
        <f t="shared" si="15"/>
        <v>32</v>
      </c>
      <c r="AD111" s="7">
        <f t="shared" si="21"/>
        <v>3.5396825396825395</v>
      </c>
      <c r="AE111">
        <v>0</v>
      </c>
      <c r="AF111">
        <v>1</v>
      </c>
      <c r="AG111">
        <f t="shared" si="26"/>
        <v>1</v>
      </c>
      <c r="AH111" s="7">
        <f t="shared" si="22"/>
        <v>1</v>
      </c>
    </row>
    <row r="112" spans="1:34" x14ac:dyDescent="0.25">
      <c r="A112">
        <v>110</v>
      </c>
      <c r="B112" t="b">
        <v>0</v>
      </c>
      <c r="C112" t="b">
        <v>0</v>
      </c>
      <c r="D112" t="b">
        <v>0</v>
      </c>
      <c r="E112" t="b">
        <v>1</v>
      </c>
      <c r="F112">
        <f t="shared" si="19"/>
        <v>1</v>
      </c>
      <c r="G112">
        <f>VLOOKUP(F112,'Percentage Transformation scale'!$K$2:$L$6,2,TRUE)</f>
        <v>4</v>
      </c>
      <c r="H112">
        <v>0</v>
      </c>
      <c r="I112">
        <v>2</v>
      </c>
      <c r="J112" s="1">
        <v>1</v>
      </c>
      <c r="K112">
        <f t="shared" si="27"/>
        <v>3</v>
      </c>
      <c r="L112" s="1">
        <v>3</v>
      </c>
      <c r="M112" s="1">
        <v>2</v>
      </c>
      <c r="N112">
        <v>3</v>
      </c>
      <c r="O112" s="1">
        <v>2</v>
      </c>
      <c r="P112">
        <f t="shared" si="24"/>
        <v>2.5</v>
      </c>
      <c r="Q112" s="1">
        <v>1</v>
      </c>
      <c r="R112" s="1">
        <v>0</v>
      </c>
      <c r="S112">
        <v>7</v>
      </c>
      <c r="T112">
        <v>3</v>
      </c>
      <c r="U112">
        <f t="shared" si="25"/>
        <v>3</v>
      </c>
      <c r="V112" s="7">
        <f t="shared" si="20"/>
        <v>1.8888888888888888</v>
      </c>
      <c r="W112">
        <v>1</v>
      </c>
      <c r="X112">
        <v>1</v>
      </c>
      <c r="Y112">
        <v>1</v>
      </c>
      <c r="Z112">
        <v>1</v>
      </c>
      <c r="AA112">
        <v>2</v>
      </c>
      <c r="AB112">
        <v>2</v>
      </c>
      <c r="AC112">
        <f t="shared" si="15"/>
        <v>32</v>
      </c>
      <c r="AD112" s="7">
        <f t="shared" si="21"/>
        <v>3.5396825396825395</v>
      </c>
      <c r="AE112">
        <v>0</v>
      </c>
      <c r="AF112">
        <v>1</v>
      </c>
      <c r="AG112">
        <f t="shared" si="26"/>
        <v>1</v>
      </c>
      <c r="AH112" s="7">
        <f t="shared" si="22"/>
        <v>1</v>
      </c>
    </row>
    <row r="113" spans="1:34" x14ac:dyDescent="0.25">
      <c r="A113">
        <v>111</v>
      </c>
      <c r="B113" t="b">
        <v>0</v>
      </c>
      <c r="C113" t="b">
        <v>0</v>
      </c>
      <c r="D113" t="b">
        <v>0</v>
      </c>
      <c r="E113" t="b">
        <v>1</v>
      </c>
      <c r="F113">
        <f t="shared" si="19"/>
        <v>1</v>
      </c>
      <c r="G113">
        <f>VLOOKUP(F113,'Percentage Transformation scale'!$K$2:$L$6,2,TRUE)</f>
        <v>4</v>
      </c>
      <c r="H113">
        <v>0</v>
      </c>
      <c r="I113">
        <v>2</v>
      </c>
      <c r="J113" s="1">
        <v>1</v>
      </c>
      <c r="K113">
        <f t="shared" si="27"/>
        <v>3</v>
      </c>
      <c r="L113" s="1">
        <v>3</v>
      </c>
      <c r="M113" s="1">
        <v>2</v>
      </c>
      <c r="N113">
        <v>3</v>
      </c>
      <c r="O113" s="1">
        <v>2</v>
      </c>
      <c r="P113">
        <f t="shared" si="24"/>
        <v>2.5</v>
      </c>
      <c r="Q113" s="1">
        <v>1</v>
      </c>
      <c r="R113" s="1">
        <v>0</v>
      </c>
      <c r="S113">
        <v>7</v>
      </c>
      <c r="T113">
        <v>3</v>
      </c>
      <c r="U113">
        <f t="shared" si="25"/>
        <v>3</v>
      </c>
      <c r="V113" s="7">
        <f t="shared" si="20"/>
        <v>1.8888888888888888</v>
      </c>
      <c r="W113">
        <v>1</v>
      </c>
      <c r="X113">
        <v>1</v>
      </c>
      <c r="Y113">
        <v>1</v>
      </c>
      <c r="Z113">
        <v>1</v>
      </c>
      <c r="AA113">
        <v>2</v>
      </c>
      <c r="AB113">
        <v>2</v>
      </c>
      <c r="AC113">
        <f t="shared" ref="AC113:AC122" si="28">W113*1+X113*2+Y113*3+Z113*4+AA113*5+AB113*6</f>
        <v>32</v>
      </c>
      <c r="AD113" s="7">
        <f t="shared" si="21"/>
        <v>3.5396825396825395</v>
      </c>
      <c r="AE113">
        <v>0</v>
      </c>
      <c r="AF113">
        <v>3</v>
      </c>
      <c r="AG113">
        <f t="shared" si="26"/>
        <v>3</v>
      </c>
      <c r="AH113" s="7">
        <f t="shared" si="22"/>
        <v>1.8888888888888888</v>
      </c>
    </row>
    <row r="114" spans="1:34" x14ac:dyDescent="0.25">
      <c r="A114">
        <v>112</v>
      </c>
      <c r="B114" t="b">
        <v>0</v>
      </c>
      <c r="C114" t="b">
        <v>0</v>
      </c>
      <c r="D114" t="b">
        <v>0</v>
      </c>
      <c r="E114" t="b">
        <v>0</v>
      </c>
      <c r="F114">
        <f t="shared" si="19"/>
        <v>0</v>
      </c>
      <c r="G114">
        <f>VLOOKUP(F114,'Percentage Transformation scale'!$K$2:$L$6,2,TRUE)</f>
        <v>5</v>
      </c>
      <c r="H114">
        <v>1</v>
      </c>
      <c r="I114">
        <v>2</v>
      </c>
      <c r="J114" s="1">
        <v>2</v>
      </c>
      <c r="K114">
        <f t="shared" si="27"/>
        <v>4</v>
      </c>
      <c r="L114" s="1">
        <v>1</v>
      </c>
      <c r="M114" s="1">
        <v>3</v>
      </c>
      <c r="N114">
        <v>2</v>
      </c>
      <c r="O114" s="1">
        <v>2</v>
      </c>
      <c r="P114">
        <f t="shared" si="24"/>
        <v>2</v>
      </c>
      <c r="Q114" s="1">
        <v>2</v>
      </c>
      <c r="R114" s="1">
        <v>0</v>
      </c>
      <c r="S114">
        <v>7</v>
      </c>
      <c r="T114">
        <v>3</v>
      </c>
      <c r="U114">
        <f t="shared" si="25"/>
        <v>3</v>
      </c>
      <c r="V114" s="7">
        <f t="shared" si="20"/>
        <v>1.8888888888888888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f t="shared" si="28"/>
        <v>42</v>
      </c>
      <c r="AD114" s="7">
        <f t="shared" si="21"/>
        <v>4.3333333333333339</v>
      </c>
      <c r="AE114">
        <v>1</v>
      </c>
      <c r="AF114">
        <v>1</v>
      </c>
      <c r="AG114">
        <f t="shared" si="26"/>
        <v>6</v>
      </c>
      <c r="AH114" s="7">
        <f t="shared" si="22"/>
        <v>3.2222222222222223</v>
      </c>
    </row>
    <row r="115" spans="1:34" x14ac:dyDescent="0.25">
      <c r="A115">
        <v>113</v>
      </c>
      <c r="B115" t="b">
        <v>1</v>
      </c>
      <c r="C115" t="b">
        <v>1</v>
      </c>
      <c r="D115" t="b">
        <v>0</v>
      </c>
      <c r="E115" t="b">
        <v>1</v>
      </c>
      <c r="F115">
        <f t="shared" si="19"/>
        <v>3</v>
      </c>
      <c r="G115">
        <f>VLOOKUP(F115,'Percentage Transformation scale'!$K$2:$L$6,2,TRUE)</f>
        <v>2</v>
      </c>
      <c r="H115">
        <v>0</v>
      </c>
      <c r="I115">
        <v>2</v>
      </c>
      <c r="J115" s="1">
        <v>1</v>
      </c>
      <c r="K115">
        <f t="shared" si="27"/>
        <v>3</v>
      </c>
      <c r="L115" s="1">
        <v>3</v>
      </c>
      <c r="M115" s="1">
        <v>2</v>
      </c>
      <c r="N115">
        <v>6</v>
      </c>
      <c r="O115" s="1">
        <v>5</v>
      </c>
      <c r="P115">
        <f t="shared" si="24"/>
        <v>4</v>
      </c>
      <c r="Q115" s="1">
        <v>2</v>
      </c>
      <c r="R115" s="1">
        <v>1</v>
      </c>
      <c r="S115">
        <v>5</v>
      </c>
      <c r="T115">
        <v>5</v>
      </c>
      <c r="U115">
        <f t="shared" si="25"/>
        <v>10</v>
      </c>
      <c r="V115" s="7">
        <f t="shared" si="20"/>
        <v>5</v>
      </c>
      <c r="W115">
        <v>1</v>
      </c>
      <c r="X115">
        <v>1</v>
      </c>
      <c r="Y115">
        <v>2</v>
      </c>
      <c r="Z115">
        <v>1</v>
      </c>
      <c r="AA115">
        <v>1</v>
      </c>
      <c r="AB115">
        <v>1</v>
      </c>
      <c r="AC115">
        <f t="shared" si="28"/>
        <v>24</v>
      </c>
      <c r="AD115" s="7">
        <f t="shared" si="21"/>
        <v>2.9047619047619047</v>
      </c>
      <c r="AE115">
        <v>0</v>
      </c>
      <c r="AF115">
        <v>3</v>
      </c>
      <c r="AG115">
        <f t="shared" si="26"/>
        <v>3</v>
      </c>
      <c r="AH115" s="7">
        <f t="shared" si="22"/>
        <v>1.8888888888888888</v>
      </c>
    </row>
    <row r="116" spans="1:34" x14ac:dyDescent="0.25">
      <c r="A116">
        <v>114</v>
      </c>
      <c r="B116" t="b">
        <v>0</v>
      </c>
      <c r="C116" t="b">
        <v>0</v>
      </c>
      <c r="D116" t="b">
        <v>0</v>
      </c>
      <c r="E116" t="b">
        <v>1</v>
      </c>
      <c r="F116">
        <f t="shared" si="19"/>
        <v>1</v>
      </c>
      <c r="G116">
        <f>VLOOKUP(F116,'Percentage Transformation scale'!$K$2:$L$6,2,TRUE)</f>
        <v>4</v>
      </c>
      <c r="H116">
        <v>1</v>
      </c>
      <c r="I116">
        <v>3</v>
      </c>
      <c r="J116" s="1">
        <v>3</v>
      </c>
      <c r="K116">
        <f t="shared" si="27"/>
        <v>6</v>
      </c>
      <c r="L116" s="1">
        <v>3</v>
      </c>
      <c r="M116" s="1">
        <v>3</v>
      </c>
      <c r="N116">
        <v>3</v>
      </c>
      <c r="O116" s="1">
        <v>3</v>
      </c>
      <c r="P116">
        <f t="shared" si="24"/>
        <v>3</v>
      </c>
      <c r="Q116" s="1">
        <v>2</v>
      </c>
      <c r="R116" s="1">
        <v>0</v>
      </c>
      <c r="S116">
        <v>3</v>
      </c>
      <c r="T116">
        <v>3</v>
      </c>
      <c r="U116">
        <f t="shared" si="25"/>
        <v>3</v>
      </c>
      <c r="V116" s="7">
        <f t="shared" si="20"/>
        <v>1.8888888888888888</v>
      </c>
      <c r="W116">
        <v>0</v>
      </c>
      <c r="X116">
        <v>1</v>
      </c>
      <c r="Y116">
        <v>2</v>
      </c>
      <c r="Z116">
        <v>1</v>
      </c>
      <c r="AA116">
        <v>2</v>
      </c>
      <c r="AB116">
        <v>3</v>
      </c>
      <c r="AC116">
        <f t="shared" si="28"/>
        <v>40</v>
      </c>
      <c r="AD116" s="7">
        <f t="shared" si="21"/>
        <v>4.174603174603174</v>
      </c>
      <c r="AE116">
        <v>1</v>
      </c>
      <c r="AF116">
        <v>4</v>
      </c>
      <c r="AG116">
        <f t="shared" si="26"/>
        <v>9</v>
      </c>
      <c r="AH116" s="7">
        <f t="shared" si="22"/>
        <v>4.5555555555555554</v>
      </c>
    </row>
    <row r="117" spans="1:34" x14ac:dyDescent="0.25">
      <c r="A117">
        <v>115</v>
      </c>
      <c r="B117" t="b">
        <v>1</v>
      </c>
      <c r="C117" t="b">
        <v>0</v>
      </c>
      <c r="D117" t="b">
        <v>0</v>
      </c>
      <c r="E117" t="b">
        <v>0</v>
      </c>
      <c r="F117">
        <f t="shared" si="19"/>
        <v>1</v>
      </c>
      <c r="G117">
        <f>VLOOKUP(F117,'Percentage Transformation scale'!$K$2:$L$6,2,TRUE)</f>
        <v>4</v>
      </c>
      <c r="H117">
        <v>1</v>
      </c>
      <c r="I117">
        <v>2</v>
      </c>
      <c r="J117" s="1">
        <v>2</v>
      </c>
      <c r="K117">
        <f t="shared" si="27"/>
        <v>4</v>
      </c>
      <c r="L117" s="1">
        <v>4</v>
      </c>
      <c r="M117" s="1">
        <v>5</v>
      </c>
      <c r="N117">
        <v>2</v>
      </c>
      <c r="O117" s="1">
        <v>4</v>
      </c>
      <c r="P117">
        <f t="shared" si="24"/>
        <v>3.75</v>
      </c>
      <c r="Q117" s="1">
        <v>1</v>
      </c>
      <c r="R117" s="1">
        <v>1</v>
      </c>
      <c r="S117">
        <v>5</v>
      </c>
      <c r="T117">
        <v>5</v>
      </c>
      <c r="U117">
        <f t="shared" si="25"/>
        <v>10</v>
      </c>
      <c r="V117" s="7">
        <f t="shared" si="20"/>
        <v>5</v>
      </c>
      <c r="W117">
        <v>2</v>
      </c>
      <c r="X117">
        <v>2</v>
      </c>
      <c r="Y117">
        <v>0</v>
      </c>
      <c r="Z117">
        <v>3</v>
      </c>
      <c r="AA117">
        <v>0</v>
      </c>
      <c r="AB117">
        <v>3</v>
      </c>
      <c r="AC117">
        <f t="shared" si="28"/>
        <v>36</v>
      </c>
      <c r="AD117" s="7">
        <f t="shared" si="21"/>
        <v>3.8571428571428572</v>
      </c>
      <c r="AE117">
        <v>1</v>
      </c>
      <c r="AF117">
        <v>4</v>
      </c>
      <c r="AG117">
        <f t="shared" si="26"/>
        <v>9</v>
      </c>
      <c r="AH117" s="7">
        <f t="shared" si="22"/>
        <v>4.5555555555555554</v>
      </c>
    </row>
    <row r="118" spans="1:34" x14ac:dyDescent="0.25">
      <c r="A118">
        <v>116</v>
      </c>
      <c r="B118" t="b">
        <v>0</v>
      </c>
      <c r="C118" t="b">
        <v>0</v>
      </c>
      <c r="D118" t="b">
        <v>1</v>
      </c>
      <c r="E118" t="b">
        <v>1</v>
      </c>
      <c r="F118">
        <f t="shared" si="19"/>
        <v>2</v>
      </c>
      <c r="G118">
        <f>VLOOKUP(F118,'Percentage Transformation scale'!$K$2:$L$6,2,TRUE)</f>
        <v>3</v>
      </c>
      <c r="H118">
        <v>0</v>
      </c>
      <c r="I118">
        <v>3</v>
      </c>
      <c r="J118" s="1">
        <v>3</v>
      </c>
      <c r="K118">
        <f t="shared" si="27"/>
        <v>6</v>
      </c>
      <c r="L118" s="1">
        <v>4</v>
      </c>
      <c r="M118" s="1">
        <v>4</v>
      </c>
      <c r="N118">
        <v>3</v>
      </c>
      <c r="O118" s="1">
        <v>2</v>
      </c>
      <c r="P118">
        <f t="shared" si="24"/>
        <v>3.25</v>
      </c>
      <c r="Q118" s="1">
        <v>3</v>
      </c>
      <c r="R118" s="1">
        <v>1</v>
      </c>
      <c r="S118">
        <v>4</v>
      </c>
      <c r="T118">
        <v>4</v>
      </c>
      <c r="U118">
        <f t="shared" si="25"/>
        <v>9</v>
      </c>
      <c r="V118" s="7">
        <f t="shared" si="20"/>
        <v>4.5555555555555554</v>
      </c>
      <c r="W118">
        <v>0</v>
      </c>
      <c r="X118">
        <v>0</v>
      </c>
      <c r="Y118">
        <v>0</v>
      </c>
      <c r="Z118">
        <v>0</v>
      </c>
      <c r="AA118">
        <v>2</v>
      </c>
      <c r="AB118">
        <v>2</v>
      </c>
      <c r="AC118">
        <f t="shared" si="28"/>
        <v>22</v>
      </c>
      <c r="AD118" s="7">
        <f t="shared" si="21"/>
        <v>2.746031746031746</v>
      </c>
      <c r="AE118">
        <v>0</v>
      </c>
      <c r="AF118">
        <v>1</v>
      </c>
      <c r="AG118">
        <f t="shared" si="26"/>
        <v>1</v>
      </c>
      <c r="AH118" s="7">
        <f t="shared" si="22"/>
        <v>1</v>
      </c>
    </row>
    <row r="119" spans="1:34" x14ac:dyDescent="0.25">
      <c r="A119">
        <v>117</v>
      </c>
      <c r="B119" t="b">
        <v>0</v>
      </c>
      <c r="C119" t="b">
        <v>0</v>
      </c>
      <c r="D119" t="b">
        <v>0</v>
      </c>
      <c r="E119" t="b">
        <v>1</v>
      </c>
      <c r="F119">
        <f t="shared" si="19"/>
        <v>1</v>
      </c>
      <c r="G119">
        <f>VLOOKUP(F119,'Percentage Transformation scale'!$K$2:$L$6,2,TRUE)</f>
        <v>4</v>
      </c>
      <c r="H119">
        <v>0</v>
      </c>
      <c r="I119">
        <v>2</v>
      </c>
      <c r="J119" s="1">
        <v>2</v>
      </c>
      <c r="K119">
        <f t="shared" si="27"/>
        <v>4</v>
      </c>
      <c r="L119" s="1">
        <v>2</v>
      </c>
      <c r="M119" s="1">
        <v>2</v>
      </c>
      <c r="N119">
        <v>3</v>
      </c>
      <c r="O119" s="1">
        <v>2</v>
      </c>
      <c r="P119">
        <f t="shared" si="24"/>
        <v>2.25</v>
      </c>
      <c r="Q119" s="1">
        <v>1</v>
      </c>
      <c r="R119" s="1">
        <v>1</v>
      </c>
      <c r="S119">
        <v>4</v>
      </c>
      <c r="T119">
        <v>4</v>
      </c>
      <c r="U119">
        <f t="shared" si="25"/>
        <v>9</v>
      </c>
      <c r="V119" s="7">
        <f t="shared" si="20"/>
        <v>4.5555555555555554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f t="shared" si="28"/>
        <v>0</v>
      </c>
      <c r="AD119" s="7">
        <f t="shared" si="21"/>
        <v>1</v>
      </c>
      <c r="AE119">
        <v>0</v>
      </c>
      <c r="AF119">
        <v>2</v>
      </c>
      <c r="AG119">
        <f t="shared" si="26"/>
        <v>2</v>
      </c>
      <c r="AH119" s="7">
        <f t="shared" si="22"/>
        <v>1.4444444444444444</v>
      </c>
    </row>
    <row r="120" spans="1:34" x14ac:dyDescent="0.25">
      <c r="A120">
        <v>118</v>
      </c>
      <c r="B120" t="b">
        <v>1</v>
      </c>
      <c r="C120" t="b">
        <v>1</v>
      </c>
      <c r="D120" t="b">
        <v>1</v>
      </c>
      <c r="E120" t="b">
        <v>0</v>
      </c>
      <c r="F120">
        <f t="shared" si="19"/>
        <v>3</v>
      </c>
      <c r="G120">
        <f>VLOOKUP(F120,'Percentage Transformation scale'!$K$2:$L$6,2,TRUE)</f>
        <v>2</v>
      </c>
      <c r="H120">
        <v>1</v>
      </c>
      <c r="I120">
        <v>2</v>
      </c>
      <c r="J120" s="1">
        <v>2</v>
      </c>
      <c r="K120">
        <f t="shared" si="27"/>
        <v>4</v>
      </c>
      <c r="L120" s="1">
        <v>2</v>
      </c>
      <c r="M120" s="1">
        <v>2</v>
      </c>
      <c r="N120">
        <v>1</v>
      </c>
      <c r="O120" s="1">
        <v>2</v>
      </c>
      <c r="P120">
        <f t="shared" si="24"/>
        <v>1.75</v>
      </c>
      <c r="Q120" s="1">
        <v>1</v>
      </c>
      <c r="R120" s="1">
        <v>0</v>
      </c>
      <c r="S120">
        <v>7</v>
      </c>
      <c r="T120">
        <v>3</v>
      </c>
      <c r="U120">
        <f t="shared" si="25"/>
        <v>3</v>
      </c>
      <c r="V120" s="7">
        <f t="shared" si="20"/>
        <v>1.8888888888888888</v>
      </c>
      <c r="W120">
        <v>2</v>
      </c>
      <c r="X120">
        <v>1</v>
      </c>
      <c r="Y120">
        <v>1</v>
      </c>
      <c r="Z120">
        <v>2</v>
      </c>
      <c r="AA120">
        <v>2</v>
      </c>
      <c r="AB120">
        <v>2</v>
      </c>
      <c r="AC120">
        <f t="shared" si="28"/>
        <v>37</v>
      </c>
      <c r="AD120" s="7">
        <f t="shared" si="21"/>
        <v>3.9365079365079363</v>
      </c>
      <c r="AE120">
        <v>0</v>
      </c>
      <c r="AF120">
        <v>2</v>
      </c>
      <c r="AG120">
        <f t="shared" si="26"/>
        <v>2</v>
      </c>
      <c r="AH120" s="7">
        <f t="shared" si="22"/>
        <v>1.4444444444444444</v>
      </c>
    </row>
    <row r="121" spans="1:34" x14ac:dyDescent="0.25">
      <c r="A121">
        <v>119</v>
      </c>
      <c r="B121" t="b">
        <v>0</v>
      </c>
      <c r="C121" t="b">
        <v>1</v>
      </c>
      <c r="D121" t="b">
        <v>0</v>
      </c>
      <c r="E121" t="b">
        <v>0</v>
      </c>
      <c r="F121">
        <f t="shared" si="19"/>
        <v>1</v>
      </c>
      <c r="G121">
        <f>VLOOKUP(F121,'Percentage Transformation scale'!$K$2:$L$6,2,TRUE)</f>
        <v>4</v>
      </c>
      <c r="H121">
        <v>1</v>
      </c>
      <c r="I121">
        <v>3</v>
      </c>
      <c r="J121" s="1">
        <v>3</v>
      </c>
      <c r="K121">
        <f t="shared" si="27"/>
        <v>6</v>
      </c>
      <c r="L121" s="1">
        <v>3</v>
      </c>
      <c r="M121" s="1">
        <v>1</v>
      </c>
      <c r="N121">
        <v>2</v>
      </c>
      <c r="O121" s="1">
        <v>3</v>
      </c>
      <c r="P121">
        <f t="shared" si="24"/>
        <v>2.25</v>
      </c>
      <c r="Q121" s="1">
        <v>2</v>
      </c>
      <c r="R121" s="1">
        <v>0</v>
      </c>
      <c r="S121">
        <v>7</v>
      </c>
      <c r="T121">
        <v>3</v>
      </c>
      <c r="U121">
        <f t="shared" si="25"/>
        <v>3</v>
      </c>
      <c r="V121" s="7">
        <f t="shared" si="20"/>
        <v>1.8888888888888888</v>
      </c>
      <c r="W121">
        <v>2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f t="shared" si="28"/>
        <v>22</v>
      </c>
      <c r="AD121" s="7">
        <f t="shared" si="21"/>
        <v>2.746031746031746</v>
      </c>
      <c r="AE121">
        <v>1</v>
      </c>
      <c r="AF121">
        <v>3</v>
      </c>
      <c r="AG121">
        <f t="shared" si="26"/>
        <v>8</v>
      </c>
      <c r="AH121" s="7">
        <f t="shared" si="22"/>
        <v>4.1111111111111107</v>
      </c>
    </row>
    <row r="122" spans="1:34" x14ac:dyDescent="0.25">
      <c r="A122">
        <v>120</v>
      </c>
      <c r="B122" t="b">
        <v>0</v>
      </c>
      <c r="C122" t="b">
        <v>0</v>
      </c>
      <c r="D122" t="b">
        <v>0</v>
      </c>
      <c r="E122" t="b">
        <v>0</v>
      </c>
      <c r="F122">
        <f t="shared" si="19"/>
        <v>0</v>
      </c>
      <c r="G122">
        <f>VLOOKUP(F122,'Percentage Transformation scale'!$K$2:$L$6,2,TRUE)</f>
        <v>5</v>
      </c>
      <c r="H122">
        <v>1</v>
      </c>
      <c r="I122">
        <v>1</v>
      </c>
      <c r="J122" s="1">
        <v>2</v>
      </c>
      <c r="K122">
        <f t="shared" si="27"/>
        <v>3</v>
      </c>
      <c r="L122" s="1">
        <v>5</v>
      </c>
      <c r="M122" s="1">
        <v>5</v>
      </c>
      <c r="N122">
        <v>5</v>
      </c>
      <c r="O122" s="1">
        <v>4</v>
      </c>
      <c r="P122">
        <f t="shared" si="24"/>
        <v>4.75</v>
      </c>
      <c r="Q122" s="1">
        <v>2</v>
      </c>
      <c r="R122" s="1">
        <v>1</v>
      </c>
      <c r="S122">
        <v>3</v>
      </c>
      <c r="T122">
        <v>3</v>
      </c>
      <c r="U122">
        <f t="shared" si="25"/>
        <v>8</v>
      </c>
      <c r="V122" s="7">
        <f t="shared" si="20"/>
        <v>4.1111111111111107</v>
      </c>
      <c r="W122">
        <v>2</v>
      </c>
      <c r="X122">
        <v>2</v>
      </c>
      <c r="Y122">
        <v>2</v>
      </c>
      <c r="Z122">
        <v>2</v>
      </c>
      <c r="AA122">
        <v>1</v>
      </c>
      <c r="AB122">
        <v>1</v>
      </c>
      <c r="AC122">
        <f t="shared" si="28"/>
        <v>31</v>
      </c>
      <c r="AD122" s="7">
        <f t="shared" si="21"/>
        <v>3.4603174603174605</v>
      </c>
      <c r="AE122">
        <v>1</v>
      </c>
      <c r="AF122">
        <v>3</v>
      </c>
      <c r="AG122">
        <f t="shared" si="26"/>
        <v>8</v>
      </c>
      <c r="AH122" s="7">
        <f t="shared" si="22"/>
        <v>4.1111111111111107</v>
      </c>
    </row>
  </sheetData>
  <mergeCells count="9">
    <mergeCell ref="W1:AD1"/>
    <mergeCell ref="R1:V1"/>
    <mergeCell ref="AE1:AH1"/>
    <mergeCell ref="A1:A2"/>
    <mergeCell ref="H1:H2"/>
    <mergeCell ref="Q1:Q2"/>
    <mergeCell ref="B1:G1"/>
    <mergeCell ref="I1:K1"/>
    <mergeCell ref="L1:P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3"/>
  <sheetViews>
    <sheetView topLeftCell="X99" workbookViewId="0">
      <selection activeCell="AF4" sqref="AF4:AF123"/>
    </sheetView>
  </sheetViews>
  <sheetFormatPr defaultRowHeight="15" x14ac:dyDescent="0.25"/>
  <cols>
    <col min="2" max="2" width="12.85546875" customWidth="1"/>
    <col min="3" max="3" width="11.5703125" customWidth="1"/>
    <col min="4" max="4" width="12.42578125" customWidth="1"/>
    <col min="10" max="10" width="17" style="1" customWidth="1"/>
    <col min="11" max="11" width="17.42578125" style="1" customWidth="1"/>
    <col min="12" max="12" width="16" customWidth="1"/>
    <col min="13" max="13" width="12.140625" customWidth="1"/>
    <col min="14" max="14" width="13.140625" customWidth="1"/>
    <col min="15" max="15" width="14.5703125" customWidth="1"/>
    <col min="16" max="17" width="15.140625" style="1" customWidth="1"/>
    <col min="21" max="22" width="13.140625" style="49" customWidth="1"/>
    <col min="23" max="23" width="16" customWidth="1"/>
    <col min="24" max="24" width="14.140625" customWidth="1"/>
    <col min="25" max="25" width="12.28515625" customWidth="1"/>
    <col min="26" max="26" width="12.42578125" customWidth="1"/>
    <col min="29" max="30" width="16" customWidth="1"/>
    <col min="31" max="32" width="10.7109375" style="47" customWidth="1"/>
    <col min="33" max="34" width="13.42578125" customWidth="1"/>
    <col min="35" max="35" width="10.7109375" customWidth="1"/>
    <col min="36" max="36" width="16.28515625" style="1" customWidth="1"/>
    <col min="37" max="37" width="13.140625" style="1" customWidth="1"/>
    <col min="38" max="38" width="12.7109375" customWidth="1"/>
    <col min="39" max="39" width="11.85546875" customWidth="1"/>
    <col min="43" max="43" width="9.140625" style="1"/>
    <col min="47" max="47" width="9.140625" style="1"/>
    <col min="48" max="48" width="20.140625" style="1" customWidth="1"/>
    <col min="49" max="49" width="23.7109375" customWidth="1"/>
  </cols>
  <sheetData>
    <row r="1" spans="1:49" s="19" customFormat="1" ht="15.75" x14ac:dyDescent="0.25">
      <c r="A1" s="79" t="s">
        <v>357</v>
      </c>
      <c r="B1" s="86" t="s">
        <v>219</v>
      </c>
      <c r="C1" s="87" t="s">
        <v>189</v>
      </c>
      <c r="D1" s="86" t="s">
        <v>343</v>
      </c>
      <c r="E1" s="88" t="s">
        <v>358</v>
      </c>
      <c r="F1" s="88"/>
      <c r="G1" s="88"/>
      <c r="H1" s="88"/>
      <c r="I1" s="88"/>
      <c r="J1" s="86" t="s">
        <v>224</v>
      </c>
      <c r="K1" s="85" t="s">
        <v>225</v>
      </c>
      <c r="L1" s="50" t="s">
        <v>311</v>
      </c>
      <c r="M1" s="50"/>
      <c r="N1" s="50"/>
      <c r="O1" s="50"/>
      <c r="P1" s="50"/>
      <c r="Q1" s="50"/>
      <c r="R1" s="88" t="s">
        <v>312</v>
      </c>
      <c r="S1" s="88"/>
      <c r="T1" s="88"/>
      <c r="U1" s="88"/>
      <c r="V1" s="88"/>
      <c r="W1" s="102" t="s">
        <v>220</v>
      </c>
      <c r="X1" s="105" t="s">
        <v>2</v>
      </c>
      <c r="Y1" s="108" t="s">
        <v>226</v>
      </c>
      <c r="Z1" s="105" t="s">
        <v>227</v>
      </c>
      <c r="AA1" s="50" t="s">
        <v>190</v>
      </c>
      <c r="AB1" s="50"/>
      <c r="AC1" s="50"/>
      <c r="AD1" s="50"/>
      <c r="AE1" s="50"/>
      <c r="AF1" s="50"/>
      <c r="AG1" s="88" t="s">
        <v>313</v>
      </c>
      <c r="AH1" s="88"/>
      <c r="AI1" s="88"/>
      <c r="AJ1" s="50" t="s">
        <v>233</v>
      </c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100" t="s">
        <v>191</v>
      </c>
    </row>
    <row r="2" spans="1:49" s="13" customFormat="1" ht="18.75" customHeight="1" x14ac:dyDescent="0.25">
      <c r="A2" s="80"/>
      <c r="B2" s="86"/>
      <c r="C2" s="87"/>
      <c r="D2" s="86"/>
      <c r="E2" s="82" t="s">
        <v>221</v>
      </c>
      <c r="F2" s="82" t="s">
        <v>222</v>
      </c>
      <c r="G2" s="82" t="s">
        <v>223</v>
      </c>
      <c r="H2" s="101" t="s">
        <v>358</v>
      </c>
      <c r="I2" s="101" t="s">
        <v>414</v>
      </c>
      <c r="J2" s="86"/>
      <c r="K2" s="85"/>
      <c r="L2" s="83" t="s">
        <v>391</v>
      </c>
      <c r="M2" s="83" t="s">
        <v>392</v>
      </c>
      <c r="N2" s="83" t="s">
        <v>393</v>
      </c>
      <c r="O2" s="83" t="s">
        <v>394</v>
      </c>
      <c r="P2" s="83" t="s">
        <v>395</v>
      </c>
      <c r="Q2" s="83" t="s">
        <v>415</v>
      </c>
      <c r="R2" s="111" t="s">
        <v>278</v>
      </c>
      <c r="S2" s="111" t="s">
        <v>279</v>
      </c>
      <c r="T2" s="111" t="s">
        <v>280</v>
      </c>
      <c r="U2" s="113" t="s">
        <v>396</v>
      </c>
      <c r="V2" s="112" t="s">
        <v>416</v>
      </c>
      <c r="W2" s="103"/>
      <c r="X2" s="106"/>
      <c r="Y2" s="109"/>
      <c r="Z2" s="106"/>
      <c r="AA2" s="94" t="s">
        <v>340</v>
      </c>
      <c r="AB2" s="94" t="s">
        <v>341</v>
      </c>
      <c r="AC2" s="94" t="s">
        <v>342</v>
      </c>
      <c r="AD2" s="98" t="s">
        <v>190</v>
      </c>
      <c r="AE2" s="96" t="s">
        <v>397</v>
      </c>
      <c r="AF2" s="96" t="s">
        <v>417</v>
      </c>
      <c r="AG2" s="91" t="s">
        <v>228</v>
      </c>
      <c r="AH2" s="93" t="s">
        <v>418</v>
      </c>
      <c r="AI2" s="92" t="s">
        <v>352</v>
      </c>
      <c r="AJ2" s="90" t="s">
        <v>229</v>
      </c>
      <c r="AK2" s="90" t="s">
        <v>230</v>
      </c>
      <c r="AL2" s="90" t="s">
        <v>398</v>
      </c>
      <c r="AM2" s="89" t="s">
        <v>231</v>
      </c>
      <c r="AN2" s="89"/>
      <c r="AO2" s="89"/>
      <c r="AP2" s="89"/>
      <c r="AQ2" s="90" t="s">
        <v>231</v>
      </c>
      <c r="AR2" s="89" t="s">
        <v>232</v>
      </c>
      <c r="AS2" s="89"/>
      <c r="AT2" s="89"/>
      <c r="AU2" s="90" t="s">
        <v>232</v>
      </c>
      <c r="AV2" s="98" t="s">
        <v>419</v>
      </c>
      <c r="AW2" s="100"/>
    </row>
    <row r="3" spans="1:49" s="21" customFormat="1" ht="18.75" customHeight="1" x14ac:dyDescent="0.25">
      <c r="A3" s="81"/>
      <c r="B3" s="86"/>
      <c r="C3" s="87"/>
      <c r="D3" s="86"/>
      <c r="E3" s="82"/>
      <c r="F3" s="82"/>
      <c r="G3" s="82"/>
      <c r="H3" s="101"/>
      <c r="I3" s="101"/>
      <c r="J3" s="86"/>
      <c r="K3" s="85"/>
      <c r="L3" s="84"/>
      <c r="M3" s="84"/>
      <c r="N3" s="84"/>
      <c r="O3" s="84"/>
      <c r="P3" s="84"/>
      <c r="Q3" s="84"/>
      <c r="R3" s="111"/>
      <c r="S3" s="111"/>
      <c r="T3" s="111"/>
      <c r="U3" s="113"/>
      <c r="V3" s="112"/>
      <c r="W3" s="104"/>
      <c r="X3" s="107"/>
      <c r="Y3" s="110"/>
      <c r="Z3" s="107"/>
      <c r="AA3" s="95"/>
      <c r="AB3" s="95"/>
      <c r="AC3" s="95"/>
      <c r="AD3" s="99"/>
      <c r="AE3" s="97"/>
      <c r="AF3" s="97"/>
      <c r="AG3" s="91"/>
      <c r="AH3" s="93"/>
      <c r="AI3" s="92"/>
      <c r="AJ3" s="90"/>
      <c r="AK3" s="90"/>
      <c r="AL3" s="90"/>
      <c r="AM3" s="25" t="s">
        <v>344</v>
      </c>
      <c r="AN3" s="25" t="s">
        <v>345</v>
      </c>
      <c r="AO3" s="25" t="s">
        <v>346</v>
      </c>
      <c r="AP3" s="25" t="s">
        <v>347</v>
      </c>
      <c r="AQ3" s="90"/>
      <c r="AR3" s="25" t="s">
        <v>348</v>
      </c>
      <c r="AS3" s="25" t="s">
        <v>349</v>
      </c>
      <c r="AT3" s="25" t="s">
        <v>350</v>
      </c>
      <c r="AU3" s="90"/>
      <c r="AV3" s="99"/>
      <c r="AW3" s="100"/>
    </row>
    <row r="4" spans="1:49" x14ac:dyDescent="0.25">
      <c r="A4">
        <v>1</v>
      </c>
      <c r="B4">
        <v>2</v>
      </c>
      <c r="C4">
        <v>3</v>
      </c>
      <c r="D4">
        <v>0</v>
      </c>
      <c r="E4" t="b">
        <v>1</v>
      </c>
      <c r="F4" t="b">
        <v>0</v>
      </c>
      <c r="G4" t="b">
        <v>0</v>
      </c>
      <c r="H4">
        <f>COUNTIF(E4:G4,TRUE)</f>
        <v>1</v>
      </c>
      <c r="I4">
        <f>(4-1)*((H4-0)/(3-0))+1</f>
        <v>2</v>
      </c>
      <c r="J4" s="1">
        <v>2</v>
      </c>
      <c r="K4" s="1">
        <v>2</v>
      </c>
      <c r="L4">
        <v>80</v>
      </c>
      <c r="M4">
        <v>75</v>
      </c>
      <c r="N4">
        <v>75</v>
      </c>
      <c r="O4">
        <v>80</v>
      </c>
      <c r="P4" s="1">
        <f>AVERAGE(L4:O4)</f>
        <v>77.5</v>
      </c>
      <c r="Q4" s="1">
        <f>VLOOKUP(P4,'Percentage Transformation scale'!$B$2:$C$102,2, TRUE)</f>
        <v>2</v>
      </c>
      <c r="R4">
        <v>80</v>
      </c>
      <c r="S4">
        <v>90</v>
      </c>
      <c r="T4">
        <v>75</v>
      </c>
      <c r="U4" s="49">
        <f>AVERAGE(R4:T4)</f>
        <v>81.666666666666671</v>
      </c>
      <c r="V4" s="49">
        <f>VLOOKUP(U4,'Percentage Transformation scale'!$B$2:$C$102,2,TRUE)</f>
        <v>1</v>
      </c>
      <c r="W4">
        <v>3</v>
      </c>
      <c r="X4">
        <v>6</v>
      </c>
      <c r="Y4">
        <v>6</v>
      </c>
      <c r="Z4">
        <v>8</v>
      </c>
      <c r="AA4">
        <v>6</v>
      </c>
      <c r="AB4">
        <v>0</v>
      </c>
      <c r="AC4">
        <v>0</v>
      </c>
      <c r="AD4">
        <f>(AA4*100)+(AB4*50)+(AC4*100)</f>
        <v>600</v>
      </c>
      <c r="AE4" s="47">
        <f t="shared" ref="AE4:AE24" si="0">((100 - 0) * (AD4-(X4*50))/((X4*100)-(X4*50))) + 0</f>
        <v>100</v>
      </c>
      <c r="AF4" s="47">
        <f>VLOOKUP(AE4,'Percentage Transformation scale'!$B$2:$C$102,2,TRUE)</f>
        <v>1</v>
      </c>
      <c r="AG4">
        <v>1</v>
      </c>
      <c r="AH4">
        <f t="shared" ref="AH4:AH35" si="1">(AG4/X4)*100</f>
        <v>16.666666666666664</v>
      </c>
      <c r="AI4">
        <v>4</v>
      </c>
      <c r="AJ4" s="1">
        <v>2</v>
      </c>
      <c r="AK4" s="1">
        <v>3</v>
      </c>
      <c r="AL4">
        <f>AVERAGE(AJ4:AK4)</f>
        <v>2.5</v>
      </c>
      <c r="AM4" t="b">
        <v>0</v>
      </c>
      <c r="AN4" t="b">
        <v>0</v>
      </c>
      <c r="AO4" t="b">
        <v>0</v>
      </c>
      <c r="AP4" t="b">
        <v>0</v>
      </c>
      <c r="AQ4" s="1">
        <f>COUNTIF(AM4:AP4,TRUE)</f>
        <v>0</v>
      </c>
      <c r="AR4" t="b">
        <v>0</v>
      </c>
      <c r="AS4" t="b">
        <v>0</v>
      </c>
      <c r="AT4" t="b">
        <v>0</v>
      </c>
      <c r="AU4" s="1">
        <f>COUNTIF(AR4:AT4,TRUE)</f>
        <v>0</v>
      </c>
      <c r="AV4" s="1">
        <f t="shared" ref="AV4:AV35" si="2">AL4+AQ4+AU4</f>
        <v>2.5</v>
      </c>
      <c r="AW4">
        <v>3</v>
      </c>
    </row>
    <row r="5" spans="1:49" x14ac:dyDescent="0.25">
      <c r="A5">
        <v>2</v>
      </c>
      <c r="B5">
        <v>1</v>
      </c>
      <c r="C5">
        <v>3</v>
      </c>
      <c r="D5">
        <v>0</v>
      </c>
      <c r="E5" t="b">
        <v>1</v>
      </c>
      <c r="F5" t="b">
        <v>0</v>
      </c>
      <c r="G5" t="b">
        <v>0</v>
      </c>
      <c r="H5">
        <f t="shared" ref="H5:H68" si="3">COUNTIF(E5:G5,TRUE)</f>
        <v>1</v>
      </c>
      <c r="I5">
        <f t="shared" ref="I5:I68" si="4">(4-1)*((H5-0)/(3-0))+1</f>
        <v>2</v>
      </c>
      <c r="J5" s="1">
        <v>5</v>
      </c>
      <c r="K5" s="1">
        <v>2</v>
      </c>
      <c r="L5">
        <v>80</v>
      </c>
      <c r="M5">
        <v>70</v>
      </c>
      <c r="N5">
        <v>60</v>
      </c>
      <c r="O5">
        <v>90</v>
      </c>
      <c r="P5" s="1">
        <f t="shared" ref="P5:P68" si="5">AVERAGE(L5:O5)</f>
        <v>75</v>
      </c>
      <c r="Q5" s="1">
        <f>VLOOKUP(P5,'Percentage Transformation scale'!$B$2:$C$102,2, TRUE)</f>
        <v>2</v>
      </c>
      <c r="R5">
        <v>80</v>
      </c>
      <c r="S5">
        <v>60</v>
      </c>
      <c r="T5">
        <v>60</v>
      </c>
      <c r="U5" s="49">
        <f t="shared" ref="U5:U68" si="6">AVERAGE(R5:T5)</f>
        <v>66.666666666666671</v>
      </c>
      <c r="V5" s="49">
        <f>VLOOKUP(U5,'Percentage Transformation scale'!$B$2:$C$102,2,TRUE)</f>
        <v>2</v>
      </c>
      <c r="W5">
        <v>3</v>
      </c>
      <c r="X5">
        <v>3</v>
      </c>
      <c r="Y5">
        <v>3</v>
      </c>
      <c r="Z5">
        <v>8</v>
      </c>
      <c r="AA5">
        <v>3</v>
      </c>
      <c r="AB5">
        <v>0</v>
      </c>
      <c r="AC5">
        <v>0</v>
      </c>
      <c r="AD5">
        <f t="shared" ref="AD5:AD68" si="7">(AA5*100)+(AB5*50)+(AC5*100)</f>
        <v>300</v>
      </c>
      <c r="AE5" s="47">
        <f t="shared" si="0"/>
        <v>100</v>
      </c>
      <c r="AF5" s="47">
        <f>VLOOKUP(AE5,'Percentage Transformation scale'!$B$2:$C$102,2,TRUE)</f>
        <v>1</v>
      </c>
      <c r="AG5">
        <v>0</v>
      </c>
      <c r="AH5">
        <f t="shared" si="1"/>
        <v>0</v>
      </c>
      <c r="AI5">
        <v>3</v>
      </c>
      <c r="AJ5" s="1">
        <v>3</v>
      </c>
      <c r="AK5" s="1">
        <v>4</v>
      </c>
      <c r="AL5">
        <f t="shared" ref="AL5:AL68" si="8">AVERAGE(AJ5:AK5)</f>
        <v>3.5</v>
      </c>
      <c r="AM5" t="b">
        <v>0</v>
      </c>
      <c r="AN5" t="b">
        <v>1</v>
      </c>
      <c r="AO5" t="b">
        <v>0</v>
      </c>
      <c r="AP5" t="b">
        <v>1</v>
      </c>
      <c r="AQ5" s="1">
        <f>COUNTIF(AM5:AP5,TRUE)</f>
        <v>2</v>
      </c>
      <c r="AR5" t="b">
        <v>0</v>
      </c>
      <c r="AS5" t="b">
        <v>0</v>
      </c>
      <c r="AT5" t="b">
        <v>0</v>
      </c>
      <c r="AU5" s="1">
        <f t="shared" ref="AU5:AU68" si="9">COUNTIF(AR5:AT5,TRUE)</f>
        <v>0</v>
      </c>
      <c r="AV5" s="1">
        <f t="shared" si="2"/>
        <v>5.5</v>
      </c>
      <c r="AW5">
        <v>4</v>
      </c>
    </row>
    <row r="6" spans="1:49" x14ac:dyDescent="0.25">
      <c r="A6">
        <v>3</v>
      </c>
      <c r="B6">
        <v>2</v>
      </c>
      <c r="C6">
        <v>2</v>
      </c>
      <c r="D6">
        <v>1</v>
      </c>
      <c r="E6" t="b">
        <v>1</v>
      </c>
      <c r="F6" t="b">
        <v>1</v>
      </c>
      <c r="G6" t="b">
        <v>1</v>
      </c>
      <c r="H6">
        <f t="shared" si="3"/>
        <v>3</v>
      </c>
      <c r="I6">
        <f t="shared" si="4"/>
        <v>4</v>
      </c>
      <c r="J6" s="1">
        <v>1</v>
      </c>
      <c r="K6" s="1">
        <v>1</v>
      </c>
      <c r="L6">
        <v>80</v>
      </c>
      <c r="M6">
        <v>80</v>
      </c>
      <c r="N6">
        <v>70</v>
      </c>
      <c r="O6">
        <v>80</v>
      </c>
      <c r="P6" s="1">
        <f t="shared" si="5"/>
        <v>77.5</v>
      </c>
      <c r="Q6" s="1">
        <f>VLOOKUP(P6,'Percentage Transformation scale'!$B$2:$C$102,2, TRUE)</f>
        <v>2</v>
      </c>
      <c r="R6">
        <v>90</v>
      </c>
      <c r="S6">
        <v>80</v>
      </c>
      <c r="T6">
        <v>70</v>
      </c>
      <c r="U6" s="49">
        <f t="shared" si="6"/>
        <v>80</v>
      </c>
      <c r="V6" s="49">
        <f>VLOOKUP(U6,'Percentage Transformation scale'!$B$2:$C$102,2,TRUE)</f>
        <v>2</v>
      </c>
      <c r="W6">
        <v>2</v>
      </c>
      <c r="X6">
        <v>6</v>
      </c>
      <c r="Y6">
        <v>6</v>
      </c>
      <c r="Z6">
        <v>8</v>
      </c>
      <c r="AA6">
        <v>6</v>
      </c>
      <c r="AB6">
        <v>0</v>
      </c>
      <c r="AC6">
        <v>0</v>
      </c>
      <c r="AD6">
        <f t="shared" si="7"/>
        <v>600</v>
      </c>
      <c r="AE6" s="47">
        <f t="shared" si="0"/>
        <v>100</v>
      </c>
      <c r="AF6" s="47">
        <f>VLOOKUP(AE6,'Percentage Transformation scale'!$B$2:$C$102,2,TRUE)</f>
        <v>1</v>
      </c>
      <c r="AG6">
        <v>0</v>
      </c>
      <c r="AH6">
        <f t="shared" si="1"/>
        <v>0</v>
      </c>
      <c r="AI6">
        <v>3</v>
      </c>
      <c r="AJ6" s="1">
        <v>2</v>
      </c>
      <c r="AK6" s="1">
        <v>4</v>
      </c>
      <c r="AL6">
        <f t="shared" si="8"/>
        <v>3</v>
      </c>
      <c r="AM6" t="b">
        <v>0</v>
      </c>
      <c r="AN6" t="b">
        <v>1</v>
      </c>
      <c r="AO6" t="b">
        <v>0</v>
      </c>
      <c r="AP6" t="b">
        <v>1</v>
      </c>
      <c r="AQ6" s="1">
        <f t="shared" ref="AQ6:AQ69" si="10">COUNTIF(AM6:AP6,TRUE)</f>
        <v>2</v>
      </c>
      <c r="AR6" t="b">
        <v>0</v>
      </c>
      <c r="AS6" t="b">
        <v>0</v>
      </c>
      <c r="AT6" t="b">
        <v>0</v>
      </c>
      <c r="AU6" s="1">
        <f t="shared" si="9"/>
        <v>0</v>
      </c>
      <c r="AV6" s="1">
        <f t="shared" si="2"/>
        <v>5</v>
      </c>
      <c r="AW6">
        <v>2</v>
      </c>
    </row>
    <row r="7" spans="1:49" x14ac:dyDescent="0.25">
      <c r="A7">
        <v>4</v>
      </c>
      <c r="B7">
        <v>1</v>
      </c>
      <c r="C7">
        <v>1</v>
      </c>
      <c r="D7">
        <v>1</v>
      </c>
      <c r="E7" t="b">
        <v>1</v>
      </c>
      <c r="F7" t="b">
        <v>1</v>
      </c>
      <c r="G7" t="b">
        <v>1</v>
      </c>
      <c r="H7">
        <f t="shared" si="3"/>
        <v>3</v>
      </c>
      <c r="I7">
        <f t="shared" si="4"/>
        <v>4</v>
      </c>
      <c r="J7" s="1">
        <v>1</v>
      </c>
      <c r="K7" s="1">
        <v>1</v>
      </c>
      <c r="L7">
        <v>10</v>
      </c>
      <c r="M7">
        <v>70</v>
      </c>
      <c r="N7">
        <v>20</v>
      </c>
      <c r="O7">
        <v>40</v>
      </c>
      <c r="P7" s="1">
        <f t="shared" si="5"/>
        <v>35</v>
      </c>
      <c r="Q7" s="1">
        <f>VLOOKUP(P7,'Percentage Transformation scale'!$B$2:$C$102,2, TRUE)</f>
        <v>4</v>
      </c>
      <c r="R7">
        <v>50</v>
      </c>
      <c r="S7">
        <v>20</v>
      </c>
      <c r="T7">
        <v>30</v>
      </c>
      <c r="U7" s="49">
        <f t="shared" si="6"/>
        <v>33.333333333333336</v>
      </c>
      <c r="V7" s="49">
        <f>VLOOKUP(U7,'Percentage Transformation scale'!$B$2:$C$102,2,TRUE)</f>
        <v>4</v>
      </c>
      <c r="W7">
        <v>2</v>
      </c>
      <c r="X7">
        <v>6</v>
      </c>
      <c r="Y7">
        <v>4</v>
      </c>
      <c r="Z7">
        <v>8</v>
      </c>
      <c r="AA7">
        <v>4</v>
      </c>
      <c r="AB7">
        <v>2</v>
      </c>
      <c r="AC7">
        <v>0</v>
      </c>
      <c r="AD7">
        <f t="shared" si="7"/>
        <v>500</v>
      </c>
      <c r="AE7" s="47">
        <f t="shared" si="0"/>
        <v>66.666666666666671</v>
      </c>
      <c r="AF7" s="47">
        <f>VLOOKUP(AE7,'Percentage Transformation scale'!$B$2:$C$102,2,TRUE)</f>
        <v>2</v>
      </c>
      <c r="AG7">
        <v>0</v>
      </c>
      <c r="AH7">
        <f t="shared" si="1"/>
        <v>0</v>
      </c>
      <c r="AI7">
        <v>3</v>
      </c>
      <c r="AJ7" s="1">
        <v>2</v>
      </c>
      <c r="AK7" s="1">
        <v>1</v>
      </c>
      <c r="AL7">
        <f t="shared" si="8"/>
        <v>1.5</v>
      </c>
      <c r="AM7" t="b">
        <v>0</v>
      </c>
      <c r="AN7" t="b">
        <v>0</v>
      </c>
      <c r="AO7" t="b">
        <v>0</v>
      </c>
      <c r="AP7" t="b">
        <v>0</v>
      </c>
      <c r="AQ7" s="1">
        <f t="shared" si="10"/>
        <v>0</v>
      </c>
      <c r="AR7" t="b">
        <v>0</v>
      </c>
      <c r="AS7" t="b">
        <v>0</v>
      </c>
      <c r="AT7" t="b">
        <v>0</v>
      </c>
      <c r="AU7" s="1">
        <f t="shared" si="9"/>
        <v>0</v>
      </c>
      <c r="AV7" s="1">
        <f t="shared" si="2"/>
        <v>1.5</v>
      </c>
      <c r="AW7">
        <v>2</v>
      </c>
    </row>
    <row r="8" spans="1:49" x14ac:dyDescent="0.25">
      <c r="A8">
        <v>5</v>
      </c>
      <c r="B8">
        <v>1</v>
      </c>
      <c r="C8">
        <v>2</v>
      </c>
      <c r="D8">
        <v>1</v>
      </c>
      <c r="E8" t="b">
        <v>1</v>
      </c>
      <c r="F8" t="b">
        <v>1</v>
      </c>
      <c r="G8" t="b">
        <v>1</v>
      </c>
      <c r="H8">
        <f t="shared" si="3"/>
        <v>3</v>
      </c>
      <c r="I8">
        <f t="shared" si="4"/>
        <v>4</v>
      </c>
      <c r="J8" s="1">
        <v>2</v>
      </c>
      <c r="K8" s="1">
        <v>1</v>
      </c>
      <c r="L8">
        <v>10</v>
      </c>
      <c r="M8">
        <v>50</v>
      </c>
      <c r="N8">
        <v>10</v>
      </c>
      <c r="O8">
        <v>30</v>
      </c>
      <c r="P8" s="1">
        <f t="shared" si="5"/>
        <v>25</v>
      </c>
      <c r="Q8" s="1">
        <f>VLOOKUP(P8,'Percentage Transformation scale'!$B$2:$C$102,2, TRUE)</f>
        <v>4</v>
      </c>
      <c r="R8">
        <v>50</v>
      </c>
      <c r="S8">
        <v>30</v>
      </c>
      <c r="T8">
        <v>20</v>
      </c>
      <c r="U8" s="49">
        <f t="shared" si="6"/>
        <v>33.333333333333336</v>
      </c>
      <c r="V8" s="49">
        <f>VLOOKUP(U8,'Percentage Transformation scale'!$B$2:$C$102,2,TRUE)</f>
        <v>4</v>
      </c>
      <c r="W8">
        <v>3</v>
      </c>
      <c r="X8">
        <v>9</v>
      </c>
      <c r="Y8">
        <v>9</v>
      </c>
      <c r="Z8">
        <v>8</v>
      </c>
      <c r="AA8">
        <v>9</v>
      </c>
      <c r="AB8">
        <v>0</v>
      </c>
      <c r="AC8">
        <v>0</v>
      </c>
      <c r="AD8">
        <f t="shared" si="7"/>
        <v>900</v>
      </c>
      <c r="AE8" s="47">
        <f t="shared" si="0"/>
        <v>100</v>
      </c>
      <c r="AF8" s="47">
        <f>VLOOKUP(AE8,'Percentage Transformation scale'!$B$2:$C$102,2,TRUE)</f>
        <v>1</v>
      </c>
      <c r="AG8">
        <v>4</v>
      </c>
      <c r="AH8">
        <f t="shared" si="1"/>
        <v>44.444444444444443</v>
      </c>
      <c r="AI8">
        <v>4</v>
      </c>
      <c r="AJ8" s="1">
        <v>2</v>
      </c>
      <c r="AK8" s="1">
        <v>1</v>
      </c>
      <c r="AL8">
        <f t="shared" si="8"/>
        <v>1.5</v>
      </c>
      <c r="AM8" t="b">
        <v>0</v>
      </c>
      <c r="AN8" t="b">
        <v>0</v>
      </c>
      <c r="AO8" t="b">
        <v>0</v>
      </c>
      <c r="AP8" t="b">
        <v>1</v>
      </c>
      <c r="AQ8" s="1">
        <f t="shared" si="10"/>
        <v>1</v>
      </c>
      <c r="AR8" t="b">
        <v>0</v>
      </c>
      <c r="AS8" t="b">
        <v>0</v>
      </c>
      <c r="AT8" t="b">
        <v>0</v>
      </c>
      <c r="AU8" s="1">
        <f t="shared" si="9"/>
        <v>0</v>
      </c>
      <c r="AV8" s="1">
        <f t="shared" si="2"/>
        <v>2.5</v>
      </c>
      <c r="AW8">
        <v>3</v>
      </c>
    </row>
    <row r="9" spans="1:49" x14ac:dyDescent="0.25">
      <c r="A9">
        <v>6</v>
      </c>
      <c r="B9">
        <v>1</v>
      </c>
      <c r="C9">
        <v>3</v>
      </c>
      <c r="D9">
        <v>1</v>
      </c>
      <c r="E9" t="b">
        <v>1</v>
      </c>
      <c r="F9" t="b">
        <v>1</v>
      </c>
      <c r="G9" t="b">
        <v>1</v>
      </c>
      <c r="H9">
        <f t="shared" si="3"/>
        <v>3</v>
      </c>
      <c r="I9">
        <f t="shared" si="4"/>
        <v>4</v>
      </c>
      <c r="J9" s="1">
        <v>1</v>
      </c>
      <c r="K9" s="1">
        <v>1</v>
      </c>
      <c r="L9">
        <v>30</v>
      </c>
      <c r="M9">
        <v>30</v>
      </c>
      <c r="N9">
        <v>20</v>
      </c>
      <c r="O9">
        <v>20</v>
      </c>
      <c r="P9" s="1">
        <f t="shared" si="5"/>
        <v>25</v>
      </c>
      <c r="Q9" s="1">
        <f>VLOOKUP(P9,'Percentage Transformation scale'!$B$2:$C$102,2, TRUE)</f>
        <v>4</v>
      </c>
      <c r="R9">
        <v>50</v>
      </c>
      <c r="S9">
        <v>30</v>
      </c>
      <c r="T9">
        <v>20</v>
      </c>
      <c r="U9" s="49">
        <f t="shared" si="6"/>
        <v>33.333333333333336</v>
      </c>
      <c r="V9" s="49">
        <f>VLOOKUP(U9,'Percentage Transformation scale'!$B$2:$C$102,2,TRUE)</f>
        <v>4</v>
      </c>
      <c r="W9">
        <v>3</v>
      </c>
      <c r="X9">
        <v>7</v>
      </c>
      <c r="Y9">
        <v>7</v>
      </c>
      <c r="Z9">
        <v>8</v>
      </c>
      <c r="AA9">
        <v>7</v>
      </c>
      <c r="AB9">
        <v>0</v>
      </c>
      <c r="AC9">
        <v>0</v>
      </c>
      <c r="AD9">
        <f t="shared" si="7"/>
        <v>700</v>
      </c>
      <c r="AE9" s="47">
        <f t="shared" si="0"/>
        <v>100</v>
      </c>
      <c r="AF9" s="47">
        <f>VLOOKUP(AE9,'Percentage Transformation scale'!$B$2:$C$102,2,TRUE)</f>
        <v>1</v>
      </c>
      <c r="AG9">
        <v>1</v>
      </c>
      <c r="AH9">
        <f t="shared" si="1"/>
        <v>14.285714285714285</v>
      </c>
      <c r="AI9">
        <v>3</v>
      </c>
      <c r="AJ9" s="1">
        <v>1</v>
      </c>
      <c r="AK9" s="1">
        <v>1</v>
      </c>
      <c r="AL9">
        <f t="shared" si="8"/>
        <v>1</v>
      </c>
      <c r="AM9" t="b">
        <v>0</v>
      </c>
      <c r="AN9" t="b">
        <v>0</v>
      </c>
      <c r="AO9" t="b">
        <v>0</v>
      </c>
      <c r="AP9" t="b">
        <v>0</v>
      </c>
      <c r="AQ9" s="1">
        <f t="shared" si="10"/>
        <v>0</v>
      </c>
      <c r="AR9" t="b">
        <v>0</v>
      </c>
      <c r="AS9" t="b">
        <v>0</v>
      </c>
      <c r="AT9" t="b">
        <v>0</v>
      </c>
      <c r="AU9" s="1">
        <f t="shared" si="9"/>
        <v>0</v>
      </c>
      <c r="AV9" s="1">
        <f t="shared" si="2"/>
        <v>1</v>
      </c>
      <c r="AW9">
        <v>2</v>
      </c>
    </row>
    <row r="10" spans="1:49" x14ac:dyDescent="0.25">
      <c r="A10">
        <v>7</v>
      </c>
      <c r="B10">
        <v>2</v>
      </c>
      <c r="C10">
        <v>1</v>
      </c>
      <c r="D10">
        <v>1</v>
      </c>
      <c r="E10" t="b">
        <v>1</v>
      </c>
      <c r="F10" t="b">
        <v>1</v>
      </c>
      <c r="G10" t="b">
        <v>1</v>
      </c>
      <c r="H10">
        <f t="shared" si="3"/>
        <v>3</v>
      </c>
      <c r="I10">
        <f t="shared" si="4"/>
        <v>4</v>
      </c>
      <c r="J10" s="1">
        <v>2</v>
      </c>
      <c r="K10" s="1">
        <v>2</v>
      </c>
      <c r="L10">
        <v>50</v>
      </c>
      <c r="M10">
        <v>20</v>
      </c>
      <c r="N10">
        <v>10</v>
      </c>
      <c r="O10">
        <v>20</v>
      </c>
      <c r="P10" s="1">
        <f t="shared" si="5"/>
        <v>25</v>
      </c>
      <c r="Q10" s="1">
        <f>VLOOKUP(P10,'Percentage Transformation scale'!$B$2:$C$102,2, TRUE)</f>
        <v>4</v>
      </c>
      <c r="R10">
        <v>50</v>
      </c>
      <c r="S10">
        <v>30</v>
      </c>
      <c r="T10">
        <v>20</v>
      </c>
      <c r="U10" s="49">
        <f t="shared" si="6"/>
        <v>33.333333333333336</v>
      </c>
      <c r="V10" s="49">
        <f>VLOOKUP(U10,'Percentage Transformation scale'!$B$2:$C$102,2,TRUE)</f>
        <v>4</v>
      </c>
      <c r="W10">
        <v>3</v>
      </c>
      <c r="X10">
        <v>5</v>
      </c>
      <c r="Y10">
        <v>5</v>
      </c>
      <c r="Z10">
        <v>8</v>
      </c>
      <c r="AA10">
        <v>4</v>
      </c>
      <c r="AB10">
        <v>1</v>
      </c>
      <c r="AC10">
        <v>0</v>
      </c>
      <c r="AD10">
        <f t="shared" si="7"/>
        <v>450</v>
      </c>
      <c r="AE10" s="47">
        <f t="shared" si="0"/>
        <v>80</v>
      </c>
      <c r="AF10" s="47">
        <f>VLOOKUP(AE10,'Percentage Transformation scale'!$B$2:$C$102,2,TRUE)</f>
        <v>2</v>
      </c>
      <c r="AG10">
        <v>0</v>
      </c>
      <c r="AH10">
        <f t="shared" si="1"/>
        <v>0</v>
      </c>
      <c r="AI10">
        <v>3</v>
      </c>
      <c r="AJ10" s="1">
        <v>1</v>
      </c>
      <c r="AK10" s="1">
        <v>1</v>
      </c>
      <c r="AL10">
        <f t="shared" si="8"/>
        <v>1</v>
      </c>
      <c r="AM10" t="b">
        <v>0</v>
      </c>
      <c r="AN10" t="b">
        <v>0</v>
      </c>
      <c r="AO10" t="b">
        <v>0</v>
      </c>
      <c r="AP10" t="b">
        <v>0</v>
      </c>
      <c r="AQ10" s="1">
        <f t="shared" si="10"/>
        <v>0</v>
      </c>
      <c r="AR10" t="b">
        <v>0</v>
      </c>
      <c r="AS10" t="b">
        <v>0</v>
      </c>
      <c r="AT10" t="b">
        <v>0</v>
      </c>
      <c r="AU10" s="1">
        <f t="shared" si="9"/>
        <v>0</v>
      </c>
      <c r="AV10" s="1">
        <f t="shared" si="2"/>
        <v>1</v>
      </c>
      <c r="AW10">
        <v>2</v>
      </c>
    </row>
    <row r="11" spans="1:49" x14ac:dyDescent="0.25">
      <c r="A11">
        <v>8</v>
      </c>
      <c r="B11">
        <v>2</v>
      </c>
      <c r="C11">
        <v>2</v>
      </c>
      <c r="D11">
        <v>0</v>
      </c>
      <c r="E11" t="b">
        <v>1</v>
      </c>
      <c r="F11" t="b">
        <v>1</v>
      </c>
      <c r="G11" t="b">
        <v>1</v>
      </c>
      <c r="H11">
        <f t="shared" si="3"/>
        <v>3</v>
      </c>
      <c r="I11">
        <f t="shared" si="4"/>
        <v>4</v>
      </c>
      <c r="J11" s="1">
        <v>1</v>
      </c>
      <c r="K11" s="1">
        <v>1</v>
      </c>
      <c r="L11">
        <v>50</v>
      </c>
      <c r="M11">
        <v>20</v>
      </c>
      <c r="N11">
        <v>10</v>
      </c>
      <c r="O11">
        <v>20</v>
      </c>
      <c r="P11" s="1">
        <f t="shared" si="5"/>
        <v>25</v>
      </c>
      <c r="Q11" s="1">
        <f>VLOOKUP(P11,'Percentage Transformation scale'!$B$2:$C$102,2, TRUE)</f>
        <v>4</v>
      </c>
      <c r="R11">
        <v>50</v>
      </c>
      <c r="S11">
        <v>30</v>
      </c>
      <c r="T11">
        <v>20</v>
      </c>
      <c r="U11" s="49">
        <f t="shared" si="6"/>
        <v>33.333333333333336</v>
      </c>
      <c r="V11" s="49">
        <f>VLOOKUP(U11,'Percentage Transformation scale'!$B$2:$C$102,2,TRUE)</f>
        <v>4</v>
      </c>
      <c r="W11">
        <v>3</v>
      </c>
      <c r="X11">
        <v>5</v>
      </c>
      <c r="Y11">
        <v>5</v>
      </c>
      <c r="Z11">
        <v>10</v>
      </c>
      <c r="AA11">
        <v>5</v>
      </c>
      <c r="AB11">
        <v>0</v>
      </c>
      <c r="AC11">
        <v>0</v>
      </c>
      <c r="AD11">
        <f t="shared" si="7"/>
        <v>500</v>
      </c>
      <c r="AE11" s="47">
        <f t="shared" si="0"/>
        <v>100</v>
      </c>
      <c r="AF11" s="47">
        <f>VLOOKUP(AE11,'Percentage Transformation scale'!$B$2:$C$102,2,TRUE)</f>
        <v>1</v>
      </c>
      <c r="AG11">
        <v>0</v>
      </c>
      <c r="AH11">
        <f t="shared" si="1"/>
        <v>0</v>
      </c>
      <c r="AI11">
        <v>3</v>
      </c>
      <c r="AJ11" s="1">
        <v>1</v>
      </c>
      <c r="AK11" s="1">
        <v>1</v>
      </c>
      <c r="AL11">
        <f t="shared" si="8"/>
        <v>1</v>
      </c>
      <c r="AM11" t="b">
        <v>0</v>
      </c>
      <c r="AN11" t="b">
        <v>0</v>
      </c>
      <c r="AO11" t="b">
        <v>0</v>
      </c>
      <c r="AP11" t="b">
        <v>0</v>
      </c>
      <c r="AQ11" s="1">
        <f t="shared" si="10"/>
        <v>0</v>
      </c>
      <c r="AR11" t="b">
        <v>0</v>
      </c>
      <c r="AS11" t="b">
        <v>0</v>
      </c>
      <c r="AT11" t="b">
        <v>0</v>
      </c>
      <c r="AU11" s="1">
        <f t="shared" si="9"/>
        <v>0</v>
      </c>
      <c r="AV11" s="1">
        <f t="shared" si="2"/>
        <v>1</v>
      </c>
      <c r="AW11">
        <v>2</v>
      </c>
    </row>
    <row r="12" spans="1:49" x14ac:dyDescent="0.25">
      <c r="A12">
        <v>9</v>
      </c>
      <c r="B12">
        <v>1</v>
      </c>
      <c r="C12">
        <v>1</v>
      </c>
      <c r="D12">
        <v>1</v>
      </c>
      <c r="E12" t="b">
        <v>0</v>
      </c>
      <c r="F12" t="b">
        <v>1</v>
      </c>
      <c r="G12" t="b">
        <v>1</v>
      </c>
      <c r="H12">
        <f t="shared" si="3"/>
        <v>2</v>
      </c>
      <c r="I12">
        <f t="shared" si="4"/>
        <v>3</v>
      </c>
      <c r="J12" s="1">
        <v>1</v>
      </c>
      <c r="K12" s="1">
        <v>1</v>
      </c>
      <c r="L12">
        <v>40</v>
      </c>
      <c r="M12">
        <v>20</v>
      </c>
      <c r="N12">
        <v>10</v>
      </c>
      <c r="O12">
        <v>20</v>
      </c>
      <c r="P12" s="1">
        <f t="shared" si="5"/>
        <v>22.5</v>
      </c>
      <c r="Q12" s="1">
        <f>VLOOKUP(P12,'Percentage Transformation scale'!$B$2:$C$102,2, TRUE)</f>
        <v>4</v>
      </c>
      <c r="R12">
        <v>50</v>
      </c>
      <c r="S12">
        <v>30</v>
      </c>
      <c r="T12">
        <v>20</v>
      </c>
      <c r="U12" s="49">
        <f t="shared" si="6"/>
        <v>33.333333333333336</v>
      </c>
      <c r="V12" s="49">
        <f>VLOOKUP(U12,'Percentage Transformation scale'!$B$2:$C$102,2,TRUE)</f>
        <v>4</v>
      </c>
      <c r="W12">
        <v>3</v>
      </c>
      <c r="X12">
        <v>4</v>
      </c>
      <c r="Y12">
        <v>4</v>
      </c>
      <c r="Z12">
        <v>8</v>
      </c>
      <c r="AA12">
        <v>4</v>
      </c>
      <c r="AB12">
        <v>0</v>
      </c>
      <c r="AC12">
        <v>0</v>
      </c>
      <c r="AD12">
        <f t="shared" si="7"/>
        <v>400</v>
      </c>
      <c r="AE12" s="47">
        <f t="shared" si="0"/>
        <v>100</v>
      </c>
      <c r="AF12" s="47">
        <f>VLOOKUP(AE12,'Percentage Transformation scale'!$B$2:$C$102,2,TRUE)</f>
        <v>1</v>
      </c>
      <c r="AG12">
        <v>0</v>
      </c>
      <c r="AH12">
        <f t="shared" si="1"/>
        <v>0</v>
      </c>
      <c r="AI12">
        <v>3</v>
      </c>
      <c r="AJ12" s="1">
        <v>1</v>
      </c>
      <c r="AK12" s="1">
        <v>1</v>
      </c>
      <c r="AL12">
        <f t="shared" si="8"/>
        <v>1</v>
      </c>
      <c r="AM12" t="b">
        <v>0</v>
      </c>
      <c r="AN12" t="b">
        <v>0</v>
      </c>
      <c r="AO12" t="b">
        <v>0</v>
      </c>
      <c r="AP12" t="b">
        <v>0</v>
      </c>
      <c r="AQ12" s="1">
        <f t="shared" si="10"/>
        <v>0</v>
      </c>
      <c r="AR12" t="b">
        <v>0</v>
      </c>
      <c r="AS12" t="b">
        <v>0</v>
      </c>
      <c r="AT12" t="b">
        <v>0</v>
      </c>
      <c r="AU12" s="1">
        <f t="shared" si="9"/>
        <v>0</v>
      </c>
      <c r="AV12" s="1">
        <f t="shared" si="2"/>
        <v>1</v>
      </c>
      <c r="AW12">
        <v>2</v>
      </c>
    </row>
    <row r="13" spans="1:49" x14ac:dyDescent="0.25">
      <c r="A13">
        <v>10</v>
      </c>
      <c r="B13">
        <v>1</v>
      </c>
      <c r="C13">
        <v>3</v>
      </c>
      <c r="D13">
        <v>1</v>
      </c>
      <c r="E13" t="b">
        <v>1</v>
      </c>
      <c r="F13" t="b">
        <v>0</v>
      </c>
      <c r="G13" t="b">
        <v>0</v>
      </c>
      <c r="H13">
        <f t="shared" si="3"/>
        <v>1</v>
      </c>
      <c r="I13">
        <f t="shared" si="4"/>
        <v>2</v>
      </c>
      <c r="J13" s="1">
        <v>3</v>
      </c>
      <c r="K13" s="1">
        <v>3</v>
      </c>
      <c r="L13">
        <v>90</v>
      </c>
      <c r="M13">
        <v>90</v>
      </c>
      <c r="N13">
        <v>70</v>
      </c>
      <c r="O13">
        <v>90</v>
      </c>
      <c r="P13" s="1">
        <f t="shared" si="5"/>
        <v>85</v>
      </c>
      <c r="Q13" s="1">
        <f>VLOOKUP(P13,'Percentage Transformation scale'!$B$2:$C$102,2, TRUE)</f>
        <v>1</v>
      </c>
      <c r="R13">
        <v>90</v>
      </c>
      <c r="S13">
        <v>90</v>
      </c>
      <c r="T13">
        <v>70</v>
      </c>
      <c r="U13" s="49">
        <f t="shared" si="6"/>
        <v>83.333333333333329</v>
      </c>
      <c r="V13" s="49">
        <f>VLOOKUP(U13,'Percentage Transformation scale'!$B$2:$C$102,2,TRUE)</f>
        <v>1</v>
      </c>
      <c r="W13">
        <v>3</v>
      </c>
      <c r="X13">
        <v>4</v>
      </c>
      <c r="Y13">
        <v>3</v>
      </c>
      <c r="Z13">
        <v>7</v>
      </c>
      <c r="AA13">
        <v>4</v>
      </c>
      <c r="AB13">
        <v>0</v>
      </c>
      <c r="AC13">
        <v>0</v>
      </c>
      <c r="AD13">
        <f t="shared" si="7"/>
        <v>400</v>
      </c>
      <c r="AE13" s="47">
        <f t="shared" si="0"/>
        <v>100</v>
      </c>
      <c r="AF13" s="47">
        <f>VLOOKUP(AE13,'Percentage Transformation scale'!$B$2:$C$102,2,TRUE)</f>
        <v>1</v>
      </c>
      <c r="AG13">
        <v>0</v>
      </c>
      <c r="AH13">
        <f t="shared" si="1"/>
        <v>0</v>
      </c>
      <c r="AI13">
        <v>1</v>
      </c>
      <c r="AJ13" s="1">
        <v>1</v>
      </c>
      <c r="AK13" s="1">
        <v>1</v>
      </c>
      <c r="AL13">
        <f t="shared" si="8"/>
        <v>1</v>
      </c>
      <c r="AM13" t="b">
        <v>0</v>
      </c>
      <c r="AN13" t="b">
        <v>0</v>
      </c>
      <c r="AO13" t="b">
        <v>0</v>
      </c>
      <c r="AP13" t="b">
        <v>0</v>
      </c>
      <c r="AQ13" s="1">
        <f t="shared" si="10"/>
        <v>0</v>
      </c>
      <c r="AR13" t="b">
        <v>0</v>
      </c>
      <c r="AS13" t="b">
        <v>0</v>
      </c>
      <c r="AT13" t="b">
        <v>0</v>
      </c>
      <c r="AU13" s="1">
        <f t="shared" si="9"/>
        <v>0</v>
      </c>
      <c r="AV13" s="1">
        <f t="shared" si="2"/>
        <v>1</v>
      </c>
      <c r="AW13">
        <v>1</v>
      </c>
    </row>
    <row r="14" spans="1:49" x14ac:dyDescent="0.25">
      <c r="A14">
        <v>11</v>
      </c>
      <c r="B14">
        <v>1</v>
      </c>
      <c r="C14">
        <v>2</v>
      </c>
      <c r="D14">
        <v>1</v>
      </c>
      <c r="E14" t="b">
        <v>1</v>
      </c>
      <c r="F14" t="b">
        <v>1</v>
      </c>
      <c r="G14" t="b">
        <v>1</v>
      </c>
      <c r="H14">
        <f t="shared" si="3"/>
        <v>3</v>
      </c>
      <c r="I14">
        <f t="shared" si="4"/>
        <v>4</v>
      </c>
      <c r="J14" s="1">
        <v>2</v>
      </c>
      <c r="K14" s="1">
        <v>1</v>
      </c>
      <c r="L14">
        <v>99</v>
      </c>
      <c r="M14">
        <v>99</v>
      </c>
      <c r="N14">
        <v>95</v>
      </c>
      <c r="O14">
        <v>99</v>
      </c>
      <c r="P14" s="1">
        <f t="shared" si="5"/>
        <v>98</v>
      </c>
      <c r="Q14" s="1">
        <f>VLOOKUP(P14,'Percentage Transformation scale'!$B$2:$C$102,2, TRUE)</f>
        <v>1</v>
      </c>
      <c r="R14">
        <v>99</v>
      </c>
      <c r="S14">
        <v>99</v>
      </c>
      <c r="T14">
        <v>99</v>
      </c>
      <c r="U14" s="49">
        <f t="shared" si="6"/>
        <v>99</v>
      </c>
      <c r="V14" s="49">
        <f>VLOOKUP(U14,'Percentage Transformation scale'!$B$2:$C$102,2,TRUE)</f>
        <v>1</v>
      </c>
      <c r="W14">
        <v>3</v>
      </c>
      <c r="X14">
        <v>7</v>
      </c>
      <c r="Y14">
        <v>3</v>
      </c>
      <c r="Z14">
        <v>9</v>
      </c>
      <c r="AA14">
        <v>6</v>
      </c>
      <c r="AB14">
        <v>1</v>
      </c>
      <c r="AC14">
        <v>0</v>
      </c>
      <c r="AD14">
        <f t="shared" si="7"/>
        <v>650</v>
      </c>
      <c r="AE14" s="47">
        <f t="shared" si="0"/>
        <v>85.714285714285708</v>
      </c>
      <c r="AF14" s="47">
        <f>VLOOKUP(AE14,'Percentage Transformation scale'!$B$2:$C$102,2,TRUE)</f>
        <v>1</v>
      </c>
      <c r="AG14">
        <v>0</v>
      </c>
      <c r="AH14">
        <f t="shared" si="1"/>
        <v>0</v>
      </c>
      <c r="AI14">
        <v>3</v>
      </c>
      <c r="AJ14" s="1">
        <v>1</v>
      </c>
      <c r="AK14" s="1">
        <v>1</v>
      </c>
      <c r="AL14">
        <f t="shared" si="8"/>
        <v>1</v>
      </c>
      <c r="AM14" t="b">
        <v>0</v>
      </c>
      <c r="AN14" t="b">
        <v>0</v>
      </c>
      <c r="AO14" t="b">
        <v>0</v>
      </c>
      <c r="AP14" t="b">
        <v>0</v>
      </c>
      <c r="AQ14" s="1">
        <f t="shared" si="10"/>
        <v>0</v>
      </c>
      <c r="AR14" t="b">
        <v>0</v>
      </c>
      <c r="AS14" t="b">
        <v>0</v>
      </c>
      <c r="AT14" t="b">
        <v>0</v>
      </c>
      <c r="AU14" s="1">
        <f t="shared" si="9"/>
        <v>0</v>
      </c>
      <c r="AV14" s="1">
        <f t="shared" si="2"/>
        <v>1</v>
      </c>
      <c r="AW14">
        <v>3</v>
      </c>
    </row>
    <row r="15" spans="1:49" x14ac:dyDescent="0.25">
      <c r="A15">
        <v>12</v>
      </c>
      <c r="B15">
        <v>1</v>
      </c>
      <c r="C15">
        <v>3</v>
      </c>
      <c r="D15">
        <v>1</v>
      </c>
      <c r="E15" t="b">
        <v>1</v>
      </c>
      <c r="F15" t="b">
        <v>1</v>
      </c>
      <c r="G15" t="b">
        <v>0</v>
      </c>
      <c r="H15">
        <f t="shared" si="3"/>
        <v>2</v>
      </c>
      <c r="I15">
        <f t="shared" si="4"/>
        <v>3</v>
      </c>
      <c r="J15" s="1">
        <v>4</v>
      </c>
      <c r="K15" s="1">
        <v>2</v>
      </c>
      <c r="L15">
        <v>80</v>
      </c>
      <c r="M15">
        <v>85</v>
      </c>
      <c r="N15">
        <v>85</v>
      </c>
      <c r="O15">
        <v>80</v>
      </c>
      <c r="P15" s="1">
        <f t="shared" si="5"/>
        <v>82.5</v>
      </c>
      <c r="Q15" s="1">
        <f>VLOOKUP(P15,'Percentage Transformation scale'!$B$2:$C$102,2, TRUE)</f>
        <v>1</v>
      </c>
      <c r="R15">
        <v>90</v>
      </c>
      <c r="S15">
        <v>90</v>
      </c>
      <c r="T15">
        <v>90</v>
      </c>
      <c r="U15" s="49">
        <f t="shared" si="6"/>
        <v>90</v>
      </c>
      <c r="V15" s="49">
        <f>VLOOKUP(U15,'Percentage Transformation scale'!$B$2:$C$102,2,TRUE)</f>
        <v>1</v>
      </c>
      <c r="W15">
        <v>3</v>
      </c>
      <c r="X15">
        <v>4</v>
      </c>
      <c r="Y15">
        <v>4</v>
      </c>
      <c r="Z15">
        <v>10</v>
      </c>
      <c r="AA15">
        <v>3</v>
      </c>
      <c r="AB15">
        <v>1</v>
      </c>
      <c r="AC15">
        <v>0</v>
      </c>
      <c r="AD15">
        <f t="shared" si="7"/>
        <v>350</v>
      </c>
      <c r="AE15" s="47">
        <f t="shared" si="0"/>
        <v>75</v>
      </c>
      <c r="AF15" s="47">
        <f>VLOOKUP(AE15,'Percentage Transformation scale'!$B$2:$C$102,2,TRUE)</f>
        <v>2</v>
      </c>
      <c r="AG15">
        <v>0</v>
      </c>
      <c r="AH15">
        <f t="shared" si="1"/>
        <v>0</v>
      </c>
      <c r="AI15">
        <v>2</v>
      </c>
      <c r="AJ15" s="1">
        <v>1</v>
      </c>
      <c r="AK15" s="1">
        <v>2</v>
      </c>
      <c r="AL15">
        <f t="shared" si="8"/>
        <v>1.5</v>
      </c>
      <c r="AM15" t="b">
        <v>0</v>
      </c>
      <c r="AN15" t="b">
        <v>0</v>
      </c>
      <c r="AO15" t="b">
        <v>0</v>
      </c>
      <c r="AP15" t="b">
        <v>0</v>
      </c>
      <c r="AQ15" s="1">
        <f t="shared" si="10"/>
        <v>0</v>
      </c>
      <c r="AR15" t="b">
        <v>0</v>
      </c>
      <c r="AS15" t="b">
        <v>0</v>
      </c>
      <c r="AT15" t="b">
        <v>0</v>
      </c>
      <c r="AU15" s="1">
        <f t="shared" si="9"/>
        <v>0</v>
      </c>
      <c r="AV15" s="1">
        <f t="shared" si="2"/>
        <v>1.5</v>
      </c>
      <c r="AW15">
        <v>2</v>
      </c>
    </row>
    <row r="16" spans="1:49" x14ac:dyDescent="0.25">
      <c r="A16">
        <v>13</v>
      </c>
      <c r="B16">
        <v>1</v>
      </c>
      <c r="C16">
        <v>3</v>
      </c>
      <c r="D16">
        <v>1</v>
      </c>
      <c r="E16" t="b">
        <v>0</v>
      </c>
      <c r="F16" t="b">
        <v>1</v>
      </c>
      <c r="G16" t="b">
        <v>0</v>
      </c>
      <c r="H16">
        <f t="shared" si="3"/>
        <v>1</v>
      </c>
      <c r="I16">
        <f t="shared" si="4"/>
        <v>2</v>
      </c>
      <c r="J16" s="1">
        <v>1</v>
      </c>
      <c r="K16" s="1">
        <v>1</v>
      </c>
      <c r="L16">
        <v>90</v>
      </c>
      <c r="M16">
        <v>90</v>
      </c>
      <c r="N16">
        <v>80</v>
      </c>
      <c r="O16">
        <v>95</v>
      </c>
      <c r="P16" s="1">
        <f t="shared" si="5"/>
        <v>88.75</v>
      </c>
      <c r="Q16" s="1">
        <f>VLOOKUP(P16,'Percentage Transformation scale'!$B$2:$C$102,2, TRUE)</f>
        <v>1</v>
      </c>
      <c r="R16">
        <v>95</v>
      </c>
      <c r="S16">
        <v>95</v>
      </c>
      <c r="T16">
        <v>95</v>
      </c>
      <c r="U16" s="49">
        <f t="shared" si="6"/>
        <v>95</v>
      </c>
      <c r="V16" s="49">
        <f>VLOOKUP(U16,'Percentage Transformation scale'!$B$2:$C$102,2,TRUE)</f>
        <v>1</v>
      </c>
      <c r="W16">
        <v>1</v>
      </c>
      <c r="X16">
        <v>3</v>
      </c>
      <c r="Y16">
        <v>2</v>
      </c>
      <c r="Z16">
        <v>8</v>
      </c>
      <c r="AA16">
        <v>2</v>
      </c>
      <c r="AB16">
        <v>1</v>
      </c>
      <c r="AC16">
        <v>0</v>
      </c>
      <c r="AD16">
        <f t="shared" si="7"/>
        <v>250</v>
      </c>
      <c r="AE16" s="47">
        <f t="shared" si="0"/>
        <v>66.666666666666671</v>
      </c>
      <c r="AF16" s="47">
        <f>VLOOKUP(AE16,'Percentage Transformation scale'!$B$2:$C$102,2,TRUE)</f>
        <v>2</v>
      </c>
      <c r="AG16">
        <v>1</v>
      </c>
      <c r="AH16">
        <f t="shared" si="1"/>
        <v>33.333333333333329</v>
      </c>
      <c r="AI16">
        <v>4</v>
      </c>
      <c r="AJ16" s="1">
        <v>2</v>
      </c>
      <c r="AK16" s="1">
        <v>1</v>
      </c>
      <c r="AL16">
        <f t="shared" si="8"/>
        <v>1.5</v>
      </c>
      <c r="AM16" t="b">
        <v>0</v>
      </c>
      <c r="AN16" t="b">
        <v>0</v>
      </c>
      <c r="AO16" t="b">
        <v>0</v>
      </c>
      <c r="AP16" t="b">
        <v>0</v>
      </c>
      <c r="AQ16" s="1">
        <f t="shared" si="10"/>
        <v>0</v>
      </c>
      <c r="AR16" t="b">
        <v>0</v>
      </c>
      <c r="AS16" t="b">
        <v>0</v>
      </c>
      <c r="AT16" t="b">
        <v>0</v>
      </c>
      <c r="AU16" s="1">
        <f t="shared" si="9"/>
        <v>0</v>
      </c>
      <c r="AV16" s="1">
        <f t="shared" si="2"/>
        <v>1.5</v>
      </c>
      <c r="AW16">
        <v>2</v>
      </c>
    </row>
    <row r="17" spans="1:49" x14ac:dyDescent="0.25">
      <c r="A17">
        <v>14</v>
      </c>
      <c r="B17">
        <v>1</v>
      </c>
      <c r="C17">
        <v>3</v>
      </c>
      <c r="D17">
        <v>1</v>
      </c>
      <c r="E17" t="b">
        <v>0</v>
      </c>
      <c r="F17" t="b">
        <v>0</v>
      </c>
      <c r="G17" t="b">
        <v>0</v>
      </c>
      <c r="H17">
        <f t="shared" si="3"/>
        <v>0</v>
      </c>
      <c r="I17">
        <f t="shared" si="4"/>
        <v>1</v>
      </c>
      <c r="J17" s="1">
        <v>1</v>
      </c>
      <c r="K17" s="1">
        <v>2</v>
      </c>
      <c r="L17">
        <v>85</v>
      </c>
      <c r="M17">
        <v>90</v>
      </c>
      <c r="N17">
        <v>80</v>
      </c>
      <c r="O17">
        <v>95</v>
      </c>
      <c r="P17" s="1">
        <f t="shared" si="5"/>
        <v>87.5</v>
      </c>
      <c r="Q17" s="1">
        <f>VLOOKUP(P17,'Percentage Transformation scale'!$B$2:$C$102,2, TRUE)</f>
        <v>1</v>
      </c>
      <c r="R17">
        <v>95</v>
      </c>
      <c r="S17">
        <v>95</v>
      </c>
      <c r="T17">
        <v>95</v>
      </c>
      <c r="U17" s="49">
        <f t="shared" si="6"/>
        <v>95</v>
      </c>
      <c r="V17" s="49">
        <f>VLOOKUP(U17,'Percentage Transformation scale'!$B$2:$C$102,2,TRUE)</f>
        <v>1</v>
      </c>
      <c r="W17">
        <v>1</v>
      </c>
      <c r="X17">
        <v>5</v>
      </c>
      <c r="Y17">
        <v>2</v>
      </c>
      <c r="Z17">
        <v>8</v>
      </c>
      <c r="AA17">
        <v>2</v>
      </c>
      <c r="AB17">
        <v>3</v>
      </c>
      <c r="AC17">
        <v>0</v>
      </c>
      <c r="AD17">
        <f t="shared" si="7"/>
        <v>350</v>
      </c>
      <c r="AE17" s="47">
        <f t="shared" si="0"/>
        <v>40</v>
      </c>
      <c r="AF17" s="47">
        <f>VLOOKUP(AE17,'Percentage Transformation scale'!$B$2:$C$102,2,TRUE)</f>
        <v>4</v>
      </c>
      <c r="AG17">
        <v>0</v>
      </c>
      <c r="AH17">
        <f t="shared" si="1"/>
        <v>0</v>
      </c>
      <c r="AI17">
        <v>2</v>
      </c>
      <c r="AJ17" s="1">
        <v>2</v>
      </c>
      <c r="AK17" s="1">
        <v>1</v>
      </c>
      <c r="AL17">
        <f t="shared" si="8"/>
        <v>1.5</v>
      </c>
      <c r="AM17" t="b">
        <v>0</v>
      </c>
      <c r="AN17" t="b">
        <v>0</v>
      </c>
      <c r="AO17" t="b">
        <v>0</v>
      </c>
      <c r="AP17" t="b">
        <v>1</v>
      </c>
      <c r="AQ17" s="1">
        <f t="shared" si="10"/>
        <v>1</v>
      </c>
      <c r="AR17" t="b">
        <v>0</v>
      </c>
      <c r="AS17" t="b">
        <v>0</v>
      </c>
      <c r="AT17" t="b">
        <v>0</v>
      </c>
      <c r="AU17" s="1">
        <f t="shared" si="9"/>
        <v>0</v>
      </c>
      <c r="AV17" s="1">
        <f t="shared" si="2"/>
        <v>2.5</v>
      </c>
      <c r="AW17">
        <v>2</v>
      </c>
    </row>
    <row r="18" spans="1:49" x14ac:dyDescent="0.25">
      <c r="A18">
        <v>15</v>
      </c>
      <c r="B18">
        <v>1</v>
      </c>
      <c r="C18">
        <v>3</v>
      </c>
      <c r="D18">
        <v>1</v>
      </c>
      <c r="E18" t="b">
        <v>0</v>
      </c>
      <c r="F18" t="b">
        <v>1</v>
      </c>
      <c r="G18" t="b">
        <v>0</v>
      </c>
      <c r="H18">
        <f t="shared" si="3"/>
        <v>1</v>
      </c>
      <c r="I18">
        <f t="shared" si="4"/>
        <v>2</v>
      </c>
      <c r="J18" s="1">
        <v>2</v>
      </c>
      <c r="K18" s="1">
        <v>1</v>
      </c>
      <c r="L18">
        <v>95</v>
      </c>
      <c r="M18">
        <v>95</v>
      </c>
      <c r="N18">
        <v>85</v>
      </c>
      <c r="O18">
        <v>95</v>
      </c>
      <c r="P18" s="1">
        <f t="shared" si="5"/>
        <v>92.5</v>
      </c>
      <c r="Q18" s="1">
        <f>VLOOKUP(P18,'Percentage Transformation scale'!$B$2:$C$102,2, TRUE)</f>
        <v>1</v>
      </c>
      <c r="R18">
        <v>95</v>
      </c>
      <c r="S18">
        <v>95</v>
      </c>
      <c r="T18">
        <v>95</v>
      </c>
      <c r="U18" s="49">
        <f t="shared" si="6"/>
        <v>95</v>
      </c>
      <c r="V18" s="49">
        <f>VLOOKUP(U18,'Percentage Transformation scale'!$B$2:$C$102,2,TRUE)</f>
        <v>1</v>
      </c>
      <c r="W18">
        <v>3</v>
      </c>
      <c r="X18">
        <v>4</v>
      </c>
      <c r="Y18">
        <v>2</v>
      </c>
      <c r="Z18">
        <v>8</v>
      </c>
      <c r="AA18">
        <v>2</v>
      </c>
      <c r="AB18">
        <v>2</v>
      </c>
      <c r="AC18">
        <v>0</v>
      </c>
      <c r="AD18">
        <f t="shared" si="7"/>
        <v>300</v>
      </c>
      <c r="AE18" s="47">
        <f t="shared" si="0"/>
        <v>50</v>
      </c>
      <c r="AF18" s="47">
        <f>VLOOKUP(AE18,'Percentage Transformation scale'!$B$2:$C$102,2,TRUE)</f>
        <v>3</v>
      </c>
      <c r="AG18">
        <v>0</v>
      </c>
      <c r="AH18">
        <f t="shared" si="1"/>
        <v>0</v>
      </c>
      <c r="AI18">
        <v>2</v>
      </c>
      <c r="AJ18" s="1">
        <v>1</v>
      </c>
      <c r="AK18" s="1">
        <v>1</v>
      </c>
      <c r="AL18">
        <f t="shared" si="8"/>
        <v>1</v>
      </c>
      <c r="AM18" t="b">
        <v>0</v>
      </c>
      <c r="AN18" t="b">
        <v>0</v>
      </c>
      <c r="AO18" t="b">
        <v>0</v>
      </c>
      <c r="AP18" t="b">
        <v>0</v>
      </c>
      <c r="AQ18" s="1">
        <f t="shared" si="10"/>
        <v>0</v>
      </c>
      <c r="AR18" t="b">
        <v>0</v>
      </c>
      <c r="AS18" t="b">
        <v>0</v>
      </c>
      <c r="AT18" t="b">
        <v>0</v>
      </c>
      <c r="AU18" s="1">
        <f t="shared" si="9"/>
        <v>0</v>
      </c>
      <c r="AV18" s="1">
        <f t="shared" si="2"/>
        <v>1</v>
      </c>
      <c r="AW18">
        <v>3</v>
      </c>
    </row>
    <row r="19" spans="1:49" x14ac:dyDescent="0.25">
      <c r="A19">
        <v>16</v>
      </c>
      <c r="B19">
        <v>1</v>
      </c>
      <c r="C19">
        <v>3</v>
      </c>
      <c r="D19">
        <v>1</v>
      </c>
      <c r="E19" t="b">
        <v>0</v>
      </c>
      <c r="F19" t="b">
        <v>1</v>
      </c>
      <c r="G19" t="b">
        <v>0</v>
      </c>
      <c r="H19">
        <f t="shared" si="3"/>
        <v>1</v>
      </c>
      <c r="I19">
        <f t="shared" si="4"/>
        <v>2</v>
      </c>
      <c r="J19" s="1">
        <v>2</v>
      </c>
      <c r="K19" s="1">
        <v>1</v>
      </c>
      <c r="L19">
        <v>85</v>
      </c>
      <c r="M19">
        <v>90</v>
      </c>
      <c r="N19">
        <v>90</v>
      </c>
      <c r="O19">
        <v>90</v>
      </c>
      <c r="P19" s="1">
        <f t="shared" si="5"/>
        <v>88.75</v>
      </c>
      <c r="Q19" s="1">
        <f>VLOOKUP(P19,'Percentage Transformation scale'!$B$2:$C$102,2, TRUE)</f>
        <v>1</v>
      </c>
      <c r="R19">
        <v>95</v>
      </c>
      <c r="S19">
        <v>95</v>
      </c>
      <c r="T19">
        <v>95</v>
      </c>
      <c r="U19" s="49">
        <f t="shared" si="6"/>
        <v>95</v>
      </c>
      <c r="V19" s="49">
        <f>VLOOKUP(U19,'Percentage Transformation scale'!$B$2:$C$102,2,TRUE)</f>
        <v>1</v>
      </c>
      <c r="W19">
        <v>1</v>
      </c>
      <c r="X19">
        <v>4</v>
      </c>
      <c r="Y19">
        <v>2</v>
      </c>
      <c r="Z19">
        <v>8</v>
      </c>
      <c r="AA19">
        <v>2</v>
      </c>
      <c r="AB19">
        <v>2</v>
      </c>
      <c r="AC19">
        <v>0</v>
      </c>
      <c r="AD19">
        <f t="shared" si="7"/>
        <v>300</v>
      </c>
      <c r="AE19" s="47">
        <f t="shared" si="0"/>
        <v>50</v>
      </c>
      <c r="AF19" s="47">
        <f>VLOOKUP(AE19,'Percentage Transformation scale'!$B$2:$C$102,2,TRUE)</f>
        <v>3</v>
      </c>
      <c r="AG19">
        <v>0</v>
      </c>
      <c r="AH19">
        <f t="shared" si="1"/>
        <v>0</v>
      </c>
      <c r="AI19">
        <v>2</v>
      </c>
      <c r="AJ19" s="1">
        <v>2</v>
      </c>
      <c r="AK19" s="1">
        <v>1</v>
      </c>
      <c r="AL19">
        <f t="shared" si="8"/>
        <v>1.5</v>
      </c>
      <c r="AM19" t="b">
        <v>0</v>
      </c>
      <c r="AN19" t="b">
        <v>0</v>
      </c>
      <c r="AO19" t="b">
        <v>0</v>
      </c>
      <c r="AP19" t="b">
        <v>1</v>
      </c>
      <c r="AQ19" s="1">
        <f t="shared" si="10"/>
        <v>1</v>
      </c>
      <c r="AR19" t="b">
        <v>0</v>
      </c>
      <c r="AS19" t="b">
        <v>0</v>
      </c>
      <c r="AT19" t="b">
        <v>0</v>
      </c>
      <c r="AU19" s="1">
        <f t="shared" si="9"/>
        <v>0</v>
      </c>
      <c r="AV19" s="1">
        <f t="shared" si="2"/>
        <v>2.5</v>
      </c>
      <c r="AW19">
        <v>3</v>
      </c>
    </row>
    <row r="20" spans="1:49" x14ac:dyDescent="0.25">
      <c r="A20">
        <v>17</v>
      </c>
      <c r="B20">
        <v>1</v>
      </c>
      <c r="C20">
        <v>3</v>
      </c>
      <c r="D20">
        <v>1</v>
      </c>
      <c r="E20" t="b">
        <v>0</v>
      </c>
      <c r="F20" t="b">
        <v>0</v>
      </c>
      <c r="G20" t="b">
        <v>0</v>
      </c>
      <c r="H20">
        <f t="shared" si="3"/>
        <v>0</v>
      </c>
      <c r="I20">
        <f t="shared" si="4"/>
        <v>1</v>
      </c>
      <c r="J20" s="1">
        <v>2</v>
      </c>
      <c r="K20" s="1">
        <v>1</v>
      </c>
      <c r="L20">
        <v>85</v>
      </c>
      <c r="M20">
        <v>85</v>
      </c>
      <c r="N20">
        <v>90</v>
      </c>
      <c r="O20">
        <v>85</v>
      </c>
      <c r="P20" s="1">
        <f t="shared" si="5"/>
        <v>86.25</v>
      </c>
      <c r="Q20" s="1">
        <f>VLOOKUP(P20,'Percentage Transformation scale'!$B$2:$C$102,2, TRUE)</f>
        <v>1</v>
      </c>
      <c r="R20">
        <v>98</v>
      </c>
      <c r="S20">
        <v>98</v>
      </c>
      <c r="T20">
        <v>98</v>
      </c>
      <c r="U20" s="49">
        <f t="shared" si="6"/>
        <v>98</v>
      </c>
      <c r="V20" s="49">
        <f>VLOOKUP(U20,'Percentage Transformation scale'!$B$2:$C$102,2,TRUE)</f>
        <v>1</v>
      </c>
      <c r="W20">
        <v>3</v>
      </c>
      <c r="X20">
        <v>4</v>
      </c>
      <c r="Y20">
        <v>1</v>
      </c>
      <c r="Z20">
        <v>8</v>
      </c>
      <c r="AA20">
        <v>2</v>
      </c>
      <c r="AB20">
        <v>2</v>
      </c>
      <c r="AC20">
        <v>0</v>
      </c>
      <c r="AD20">
        <f t="shared" si="7"/>
        <v>300</v>
      </c>
      <c r="AE20" s="47">
        <f t="shared" si="0"/>
        <v>50</v>
      </c>
      <c r="AF20" s="47">
        <f>VLOOKUP(AE20,'Percentage Transformation scale'!$B$2:$C$102,2,TRUE)</f>
        <v>3</v>
      </c>
      <c r="AG20">
        <v>0</v>
      </c>
      <c r="AH20">
        <f t="shared" si="1"/>
        <v>0</v>
      </c>
      <c r="AI20">
        <v>2</v>
      </c>
      <c r="AJ20" s="1">
        <v>3</v>
      </c>
      <c r="AK20" s="1">
        <v>3</v>
      </c>
      <c r="AL20">
        <f t="shared" si="8"/>
        <v>3</v>
      </c>
      <c r="AM20" t="b">
        <v>0</v>
      </c>
      <c r="AN20" t="b">
        <v>0</v>
      </c>
      <c r="AO20" t="b">
        <v>0</v>
      </c>
      <c r="AP20" t="b">
        <v>1</v>
      </c>
      <c r="AQ20" s="1">
        <f t="shared" si="10"/>
        <v>1</v>
      </c>
      <c r="AR20" t="b">
        <v>0</v>
      </c>
      <c r="AS20" t="b">
        <v>0</v>
      </c>
      <c r="AT20" t="b">
        <v>0</v>
      </c>
      <c r="AU20" s="1">
        <f t="shared" si="9"/>
        <v>0</v>
      </c>
      <c r="AV20" s="1">
        <f t="shared" si="2"/>
        <v>4</v>
      </c>
      <c r="AW20">
        <v>2</v>
      </c>
    </row>
    <row r="21" spans="1:49" x14ac:dyDescent="0.25">
      <c r="A21">
        <v>18</v>
      </c>
      <c r="B21">
        <v>1</v>
      </c>
      <c r="C21">
        <v>3</v>
      </c>
      <c r="D21">
        <v>1</v>
      </c>
      <c r="E21" t="b">
        <v>0</v>
      </c>
      <c r="F21" t="b">
        <v>0</v>
      </c>
      <c r="G21" t="b">
        <v>0</v>
      </c>
      <c r="H21">
        <f t="shared" si="3"/>
        <v>0</v>
      </c>
      <c r="I21">
        <f t="shared" si="4"/>
        <v>1</v>
      </c>
      <c r="J21" s="1">
        <v>2</v>
      </c>
      <c r="K21" s="1">
        <v>1</v>
      </c>
      <c r="L21">
        <v>98</v>
      </c>
      <c r="M21">
        <v>98</v>
      </c>
      <c r="N21">
        <v>98</v>
      </c>
      <c r="O21">
        <v>98</v>
      </c>
      <c r="P21" s="1">
        <f t="shared" si="5"/>
        <v>98</v>
      </c>
      <c r="Q21" s="1">
        <f>VLOOKUP(P21,'Percentage Transformation scale'!$B$2:$C$102,2, TRUE)</f>
        <v>1</v>
      </c>
      <c r="R21">
        <v>98</v>
      </c>
      <c r="S21">
        <v>98</v>
      </c>
      <c r="T21">
        <v>98</v>
      </c>
      <c r="U21" s="49">
        <f t="shared" si="6"/>
        <v>98</v>
      </c>
      <c r="V21" s="49">
        <f>VLOOKUP(U21,'Percentage Transformation scale'!$B$2:$C$102,2,TRUE)</f>
        <v>1</v>
      </c>
      <c r="W21">
        <v>1</v>
      </c>
      <c r="X21">
        <v>2</v>
      </c>
      <c r="Y21">
        <v>1</v>
      </c>
      <c r="Z21">
        <v>8</v>
      </c>
      <c r="AA21">
        <v>1</v>
      </c>
      <c r="AB21">
        <v>1</v>
      </c>
      <c r="AC21">
        <v>0</v>
      </c>
      <c r="AD21">
        <f t="shared" si="7"/>
        <v>150</v>
      </c>
      <c r="AE21" s="47">
        <f t="shared" si="0"/>
        <v>50</v>
      </c>
      <c r="AF21" s="47">
        <f>VLOOKUP(AE21,'Percentage Transformation scale'!$B$2:$C$102,2,TRUE)</f>
        <v>3</v>
      </c>
      <c r="AG21">
        <v>0</v>
      </c>
      <c r="AH21">
        <f t="shared" si="1"/>
        <v>0</v>
      </c>
      <c r="AI21">
        <v>1</v>
      </c>
      <c r="AJ21" s="1">
        <v>1</v>
      </c>
      <c r="AK21" s="1">
        <v>1</v>
      </c>
      <c r="AL21">
        <f t="shared" si="8"/>
        <v>1</v>
      </c>
      <c r="AM21" t="b">
        <v>0</v>
      </c>
      <c r="AN21" t="b">
        <v>0</v>
      </c>
      <c r="AO21" t="b">
        <v>0</v>
      </c>
      <c r="AP21" t="b">
        <v>0</v>
      </c>
      <c r="AQ21" s="1">
        <f t="shared" si="10"/>
        <v>0</v>
      </c>
      <c r="AR21" t="b">
        <v>0</v>
      </c>
      <c r="AS21" t="b">
        <v>0</v>
      </c>
      <c r="AT21" t="b">
        <v>0</v>
      </c>
      <c r="AU21" s="1">
        <f t="shared" si="9"/>
        <v>0</v>
      </c>
      <c r="AV21" s="1">
        <f t="shared" si="2"/>
        <v>1</v>
      </c>
      <c r="AW21">
        <v>2</v>
      </c>
    </row>
    <row r="22" spans="1:49" x14ac:dyDescent="0.25">
      <c r="A22">
        <v>19</v>
      </c>
      <c r="B22">
        <v>1</v>
      </c>
      <c r="C22">
        <v>3</v>
      </c>
      <c r="D22">
        <v>1</v>
      </c>
      <c r="E22" t="b">
        <v>0</v>
      </c>
      <c r="F22" t="b">
        <v>1</v>
      </c>
      <c r="G22" t="b">
        <v>1</v>
      </c>
      <c r="H22">
        <f t="shared" si="3"/>
        <v>2</v>
      </c>
      <c r="I22">
        <f t="shared" si="4"/>
        <v>3</v>
      </c>
      <c r="J22" s="1">
        <v>2</v>
      </c>
      <c r="K22" s="1">
        <v>1</v>
      </c>
      <c r="L22">
        <v>80</v>
      </c>
      <c r="M22">
        <v>80</v>
      </c>
      <c r="N22">
        <v>85</v>
      </c>
      <c r="O22">
        <v>85</v>
      </c>
      <c r="P22" s="1">
        <f t="shared" si="5"/>
        <v>82.5</v>
      </c>
      <c r="Q22" s="1">
        <f>VLOOKUP(P22,'Percentage Transformation scale'!$B$2:$C$102,2, TRUE)</f>
        <v>1</v>
      </c>
      <c r="R22">
        <v>85</v>
      </c>
      <c r="S22">
        <v>85</v>
      </c>
      <c r="T22">
        <v>90</v>
      </c>
      <c r="U22" s="49">
        <f t="shared" si="6"/>
        <v>86.666666666666671</v>
      </c>
      <c r="V22" s="49">
        <f>VLOOKUP(U22,'Percentage Transformation scale'!$B$2:$C$102,2,TRUE)</f>
        <v>1</v>
      </c>
      <c r="W22">
        <v>3</v>
      </c>
      <c r="X22">
        <v>7</v>
      </c>
      <c r="Y22">
        <v>0</v>
      </c>
      <c r="Z22">
        <v>8</v>
      </c>
      <c r="AA22">
        <v>2</v>
      </c>
      <c r="AB22">
        <v>5</v>
      </c>
      <c r="AC22">
        <v>0</v>
      </c>
      <c r="AD22">
        <f t="shared" si="7"/>
        <v>450</v>
      </c>
      <c r="AE22" s="47">
        <f t="shared" si="0"/>
        <v>28.571428571428573</v>
      </c>
      <c r="AF22" s="47">
        <f>VLOOKUP(AE22,'Percentage Transformation scale'!$B$2:$C$102,2,TRUE)</f>
        <v>4</v>
      </c>
      <c r="AG22">
        <v>0</v>
      </c>
      <c r="AH22">
        <f t="shared" si="1"/>
        <v>0</v>
      </c>
      <c r="AI22">
        <v>3</v>
      </c>
      <c r="AJ22" s="1">
        <v>3</v>
      </c>
      <c r="AK22" s="1">
        <v>2</v>
      </c>
      <c r="AL22">
        <f t="shared" si="8"/>
        <v>2.5</v>
      </c>
      <c r="AM22" t="b">
        <v>0</v>
      </c>
      <c r="AN22" t="b">
        <v>0</v>
      </c>
      <c r="AO22" t="b">
        <v>0</v>
      </c>
      <c r="AP22" t="b">
        <v>1</v>
      </c>
      <c r="AQ22" s="1">
        <f t="shared" si="10"/>
        <v>1</v>
      </c>
      <c r="AR22" t="b">
        <v>0</v>
      </c>
      <c r="AS22" t="b">
        <v>0</v>
      </c>
      <c r="AT22" t="b">
        <v>0</v>
      </c>
      <c r="AU22" s="1">
        <f t="shared" si="9"/>
        <v>0</v>
      </c>
      <c r="AV22" s="1">
        <f t="shared" si="2"/>
        <v>3.5</v>
      </c>
      <c r="AW22">
        <v>2</v>
      </c>
    </row>
    <row r="23" spans="1:49" x14ac:dyDescent="0.25">
      <c r="A23">
        <v>20</v>
      </c>
      <c r="B23">
        <v>1</v>
      </c>
      <c r="C23">
        <v>3</v>
      </c>
      <c r="D23">
        <v>1</v>
      </c>
      <c r="E23" t="b">
        <v>1</v>
      </c>
      <c r="F23" t="b">
        <v>1</v>
      </c>
      <c r="G23" t="b">
        <v>1</v>
      </c>
      <c r="H23">
        <f t="shared" si="3"/>
        <v>3</v>
      </c>
      <c r="I23">
        <f t="shared" si="4"/>
        <v>4</v>
      </c>
      <c r="J23" s="1">
        <v>3</v>
      </c>
      <c r="K23" s="1">
        <v>3</v>
      </c>
      <c r="L23">
        <v>70</v>
      </c>
      <c r="M23">
        <v>90</v>
      </c>
      <c r="N23">
        <v>90</v>
      </c>
      <c r="O23">
        <v>80</v>
      </c>
      <c r="P23" s="1">
        <f t="shared" si="5"/>
        <v>82.5</v>
      </c>
      <c r="Q23" s="1">
        <f>VLOOKUP(P23,'Percentage Transformation scale'!$B$2:$C$102,2, TRUE)</f>
        <v>1</v>
      </c>
      <c r="R23">
        <v>70</v>
      </c>
      <c r="S23">
        <v>70</v>
      </c>
      <c r="T23">
        <v>80</v>
      </c>
      <c r="U23" s="49">
        <f t="shared" si="6"/>
        <v>73.333333333333329</v>
      </c>
      <c r="V23" s="49">
        <f>VLOOKUP(U23,'Percentage Transformation scale'!$B$2:$C$102,2,TRUE)</f>
        <v>2</v>
      </c>
      <c r="W23">
        <v>1</v>
      </c>
      <c r="X23">
        <v>2</v>
      </c>
      <c r="Y23">
        <v>0</v>
      </c>
      <c r="Z23">
        <v>8</v>
      </c>
      <c r="AA23">
        <v>2</v>
      </c>
      <c r="AB23">
        <v>0</v>
      </c>
      <c r="AC23">
        <v>0</v>
      </c>
      <c r="AD23">
        <f t="shared" si="7"/>
        <v>200</v>
      </c>
      <c r="AE23" s="47">
        <f t="shared" si="0"/>
        <v>100</v>
      </c>
      <c r="AF23" s="47">
        <f>VLOOKUP(AE23,'Percentage Transformation scale'!$B$2:$C$102,2,TRUE)</f>
        <v>1</v>
      </c>
      <c r="AG23">
        <v>0</v>
      </c>
      <c r="AH23">
        <f t="shared" si="1"/>
        <v>0</v>
      </c>
      <c r="AI23">
        <v>3</v>
      </c>
      <c r="AJ23" s="1">
        <v>2</v>
      </c>
      <c r="AK23" s="1">
        <v>1</v>
      </c>
      <c r="AL23">
        <f t="shared" si="8"/>
        <v>1.5</v>
      </c>
      <c r="AM23" t="b">
        <v>0</v>
      </c>
      <c r="AN23" t="b">
        <v>1</v>
      </c>
      <c r="AO23" t="b">
        <v>0</v>
      </c>
      <c r="AP23" t="b">
        <v>1</v>
      </c>
      <c r="AQ23" s="1">
        <f t="shared" si="10"/>
        <v>2</v>
      </c>
      <c r="AR23" t="b">
        <v>0</v>
      </c>
      <c r="AS23" t="b">
        <v>0</v>
      </c>
      <c r="AT23" t="b">
        <v>0</v>
      </c>
      <c r="AU23" s="1">
        <f t="shared" si="9"/>
        <v>0</v>
      </c>
      <c r="AV23" s="1">
        <f t="shared" si="2"/>
        <v>3.5</v>
      </c>
      <c r="AW23">
        <v>2</v>
      </c>
    </row>
    <row r="24" spans="1:49" x14ac:dyDescent="0.25">
      <c r="A24">
        <v>21</v>
      </c>
      <c r="B24">
        <v>1</v>
      </c>
      <c r="C24">
        <v>2</v>
      </c>
      <c r="D24">
        <v>1</v>
      </c>
      <c r="E24" t="b">
        <v>0</v>
      </c>
      <c r="F24" t="b">
        <v>1</v>
      </c>
      <c r="G24" t="b">
        <v>1</v>
      </c>
      <c r="H24">
        <f t="shared" si="3"/>
        <v>2</v>
      </c>
      <c r="I24">
        <f t="shared" si="4"/>
        <v>3</v>
      </c>
      <c r="J24" s="1">
        <v>3</v>
      </c>
      <c r="K24" s="1">
        <v>3</v>
      </c>
      <c r="L24">
        <v>95</v>
      </c>
      <c r="M24">
        <v>85</v>
      </c>
      <c r="N24">
        <v>90</v>
      </c>
      <c r="O24">
        <v>55</v>
      </c>
      <c r="P24" s="1">
        <f t="shared" si="5"/>
        <v>81.25</v>
      </c>
      <c r="Q24" s="1">
        <f>VLOOKUP(P24,'Percentage Transformation scale'!$B$2:$C$102,2, TRUE)</f>
        <v>1</v>
      </c>
      <c r="R24">
        <v>90</v>
      </c>
      <c r="S24">
        <v>85</v>
      </c>
      <c r="T24">
        <v>85</v>
      </c>
      <c r="U24" s="49">
        <f t="shared" si="6"/>
        <v>86.666666666666671</v>
      </c>
      <c r="V24" s="49">
        <f>VLOOKUP(U24,'Percentage Transformation scale'!$B$2:$C$102,2,TRUE)</f>
        <v>1</v>
      </c>
      <c r="W24">
        <v>3</v>
      </c>
      <c r="X24">
        <v>48</v>
      </c>
      <c r="Y24">
        <v>48</v>
      </c>
      <c r="Z24">
        <v>8</v>
      </c>
      <c r="AA24">
        <v>29</v>
      </c>
      <c r="AB24">
        <v>0</v>
      </c>
      <c r="AC24">
        <v>19</v>
      </c>
      <c r="AD24">
        <f t="shared" si="7"/>
        <v>4800</v>
      </c>
      <c r="AE24" s="47">
        <f t="shared" si="0"/>
        <v>100</v>
      </c>
      <c r="AF24" s="47">
        <f>VLOOKUP(AE24,'Percentage Transformation scale'!$B$2:$C$102,2,TRUE)</f>
        <v>1</v>
      </c>
      <c r="AG24">
        <v>7</v>
      </c>
      <c r="AH24">
        <f t="shared" si="1"/>
        <v>14.583333333333334</v>
      </c>
      <c r="AI24">
        <v>3</v>
      </c>
      <c r="AJ24" s="1">
        <v>1</v>
      </c>
      <c r="AK24" s="1">
        <v>4</v>
      </c>
      <c r="AL24">
        <f t="shared" si="8"/>
        <v>2.5</v>
      </c>
      <c r="AM24" t="b">
        <v>0</v>
      </c>
      <c r="AN24" t="b">
        <v>0</v>
      </c>
      <c r="AO24" t="b">
        <v>0</v>
      </c>
      <c r="AP24" t="b">
        <v>1</v>
      </c>
      <c r="AQ24" s="1">
        <f t="shared" si="10"/>
        <v>1</v>
      </c>
      <c r="AR24" t="b">
        <v>0</v>
      </c>
      <c r="AS24" t="b">
        <v>0</v>
      </c>
      <c r="AT24" t="b">
        <v>1</v>
      </c>
      <c r="AU24" s="1">
        <f t="shared" si="9"/>
        <v>1</v>
      </c>
      <c r="AV24" s="1">
        <f t="shared" si="2"/>
        <v>4.5</v>
      </c>
      <c r="AW24">
        <v>4</v>
      </c>
    </row>
    <row r="25" spans="1:49" x14ac:dyDescent="0.25">
      <c r="A25">
        <v>22</v>
      </c>
      <c r="B25">
        <v>1</v>
      </c>
      <c r="C25">
        <v>2</v>
      </c>
      <c r="D25">
        <v>1</v>
      </c>
      <c r="E25" t="b">
        <v>1</v>
      </c>
      <c r="F25" t="b">
        <v>0</v>
      </c>
      <c r="G25" t="b">
        <v>1</v>
      </c>
      <c r="H25">
        <f t="shared" si="3"/>
        <v>2</v>
      </c>
      <c r="I25">
        <f t="shared" si="4"/>
        <v>3</v>
      </c>
      <c r="J25" s="1">
        <v>5</v>
      </c>
      <c r="K25" s="1">
        <v>1</v>
      </c>
      <c r="L25">
        <v>100</v>
      </c>
      <c r="M25">
        <v>100</v>
      </c>
      <c r="N25">
        <v>100</v>
      </c>
      <c r="O25">
        <v>100</v>
      </c>
      <c r="P25" s="1">
        <f t="shared" si="5"/>
        <v>100</v>
      </c>
      <c r="Q25" s="1">
        <f>VLOOKUP(P25,'Percentage Transformation scale'!$B$2:$C$102,2, TRUE)</f>
        <v>1</v>
      </c>
      <c r="R25">
        <v>100</v>
      </c>
      <c r="S25">
        <v>100</v>
      </c>
      <c r="T25">
        <v>100</v>
      </c>
      <c r="U25" s="49">
        <f t="shared" si="6"/>
        <v>100</v>
      </c>
      <c r="V25" s="49">
        <f>VLOOKUP(U25,'Percentage Transformation scale'!$B$2:$C$102,2,TRUE)</f>
        <v>1</v>
      </c>
      <c r="W25">
        <v>3</v>
      </c>
      <c r="X25">
        <v>6</v>
      </c>
      <c r="Y25">
        <v>6</v>
      </c>
      <c r="Z25">
        <v>12</v>
      </c>
      <c r="AA25" t="s">
        <v>5</v>
      </c>
      <c r="AB25" t="s">
        <v>5</v>
      </c>
      <c r="AC25" t="s">
        <v>5</v>
      </c>
      <c r="AD25" t="s">
        <v>5</v>
      </c>
      <c r="AE25" s="47" t="s">
        <v>5</v>
      </c>
      <c r="AF25" s="47" t="s">
        <v>5</v>
      </c>
      <c r="AG25">
        <v>3</v>
      </c>
      <c r="AH25">
        <f t="shared" si="1"/>
        <v>50</v>
      </c>
      <c r="AI25">
        <v>4</v>
      </c>
      <c r="AJ25" s="1">
        <v>2</v>
      </c>
      <c r="AK25" s="1">
        <v>2</v>
      </c>
      <c r="AL25">
        <f t="shared" si="8"/>
        <v>2</v>
      </c>
      <c r="AM25" t="b">
        <v>0</v>
      </c>
      <c r="AN25" t="b">
        <v>0</v>
      </c>
      <c r="AO25" t="b">
        <v>0</v>
      </c>
      <c r="AP25" t="b">
        <v>0</v>
      </c>
      <c r="AQ25" s="1">
        <f t="shared" si="10"/>
        <v>0</v>
      </c>
      <c r="AR25" t="b">
        <v>0</v>
      </c>
      <c r="AS25" t="b">
        <v>0</v>
      </c>
      <c r="AT25" t="b">
        <v>0</v>
      </c>
      <c r="AU25" s="1">
        <f t="shared" si="9"/>
        <v>0</v>
      </c>
      <c r="AV25" s="1">
        <f t="shared" si="2"/>
        <v>2</v>
      </c>
      <c r="AW25">
        <v>2</v>
      </c>
    </row>
    <row r="26" spans="1:49" x14ac:dyDescent="0.25">
      <c r="A26">
        <v>23</v>
      </c>
      <c r="B26">
        <v>1</v>
      </c>
      <c r="C26">
        <v>3</v>
      </c>
      <c r="D26">
        <v>1</v>
      </c>
      <c r="E26" t="b">
        <v>0</v>
      </c>
      <c r="F26" t="b">
        <v>0</v>
      </c>
      <c r="G26" t="b">
        <v>1</v>
      </c>
      <c r="H26">
        <f t="shared" si="3"/>
        <v>1</v>
      </c>
      <c r="I26">
        <f t="shared" si="4"/>
        <v>2</v>
      </c>
      <c r="J26" s="1">
        <v>1</v>
      </c>
      <c r="K26" s="1">
        <v>2</v>
      </c>
      <c r="L26">
        <v>90</v>
      </c>
      <c r="M26">
        <v>80</v>
      </c>
      <c r="N26">
        <v>80</v>
      </c>
      <c r="O26">
        <v>90</v>
      </c>
      <c r="P26" s="1">
        <f t="shared" si="5"/>
        <v>85</v>
      </c>
      <c r="Q26" s="1">
        <f>VLOOKUP(P26,'Percentage Transformation scale'!$B$2:$C$102,2, TRUE)</f>
        <v>1</v>
      </c>
      <c r="R26">
        <v>90</v>
      </c>
      <c r="S26">
        <v>90</v>
      </c>
      <c r="T26">
        <v>90</v>
      </c>
      <c r="U26" s="49">
        <f t="shared" si="6"/>
        <v>90</v>
      </c>
      <c r="V26" s="49">
        <f>VLOOKUP(U26,'Percentage Transformation scale'!$B$2:$C$102,2,TRUE)</f>
        <v>1</v>
      </c>
      <c r="W26">
        <v>3</v>
      </c>
      <c r="X26">
        <v>3</v>
      </c>
      <c r="Y26">
        <v>3</v>
      </c>
      <c r="Z26">
        <v>8</v>
      </c>
      <c r="AA26">
        <v>3</v>
      </c>
      <c r="AB26">
        <v>0</v>
      </c>
      <c r="AC26">
        <v>0</v>
      </c>
      <c r="AD26">
        <f t="shared" si="7"/>
        <v>300</v>
      </c>
      <c r="AE26" s="47">
        <f>((100 - 0) * (AD26-(X26*50))/((X26*100)-(X26*50))) + 0</f>
        <v>100</v>
      </c>
      <c r="AF26" s="47">
        <f>VLOOKUP(AE26,'Percentage Transformation scale'!$B$2:$C$102,2,TRUE)</f>
        <v>1</v>
      </c>
      <c r="AG26">
        <v>0</v>
      </c>
      <c r="AH26">
        <f t="shared" si="1"/>
        <v>0</v>
      </c>
      <c r="AI26">
        <v>3</v>
      </c>
      <c r="AJ26" s="1">
        <v>2</v>
      </c>
      <c r="AK26" s="1">
        <v>2</v>
      </c>
      <c r="AL26">
        <f t="shared" si="8"/>
        <v>2</v>
      </c>
      <c r="AM26" t="b">
        <v>0</v>
      </c>
      <c r="AN26" t="b">
        <v>0</v>
      </c>
      <c r="AO26" t="b">
        <v>0</v>
      </c>
      <c r="AP26" t="b">
        <v>1</v>
      </c>
      <c r="AQ26" s="1">
        <f t="shared" si="10"/>
        <v>1</v>
      </c>
      <c r="AR26" t="b">
        <v>0</v>
      </c>
      <c r="AS26" t="b">
        <v>0</v>
      </c>
      <c r="AT26" t="b">
        <v>0</v>
      </c>
      <c r="AU26" s="1">
        <f t="shared" si="9"/>
        <v>0</v>
      </c>
      <c r="AV26" s="1">
        <f t="shared" si="2"/>
        <v>3</v>
      </c>
      <c r="AW26">
        <v>2</v>
      </c>
    </row>
    <row r="27" spans="1:49" x14ac:dyDescent="0.25">
      <c r="A27">
        <v>24</v>
      </c>
      <c r="B27">
        <v>1</v>
      </c>
      <c r="C27">
        <v>2</v>
      </c>
      <c r="D27">
        <v>1</v>
      </c>
      <c r="E27" t="b">
        <v>1</v>
      </c>
      <c r="F27" t="b">
        <v>0</v>
      </c>
      <c r="G27" t="b">
        <v>1</v>
      </c>
      <c r="H27">
        <f t="shared" si="3"/>
        <v>2</v>
      </c>
      <c r="I27">
        <f t="shared" si="4"/>
        <v>3</v>
      </c>
      <c r="J27" s="1">
        <v>1</v>
      </c>
      <c r="K27" s="1">
        <v>1</v>
      </c>
      <c r="L27">
        <v>100</v>
      </c>
      <c r="M27">
        <v>100</v>
      </c>
      <c r="N27">
        <v>100</v>
      </c>
      <c r="O27">
        <v>100</v>
      </c>
      <c r="P27" s="1">
        <f t="shared" si="5"/>
        <v>100</v>
      </c>
      <c r="Q27" s="1">
        <f>VLOOKUP(P27,'Percentage Transformation scale'!$B$2:$C$102,2, TRUE)</f>
        <v>1</v>
      </c>
      <c r="R27">
        <v>100</v>
      </c>
      <c r="S27">
        <v>100</v>
      </c>
      <c r="T27">
        <v>100</v>
      </c>
      <c r="U27" s="49">
        <f t="shared" si="6"/>
        <v>100</v>
      </c>
      <c r="V27" s="49">
        <f>VLOOKUP(U27,'Percentage Transformation scale'!$B$2:$C$102,2,TRUE)</f>
        <v>1</v>
      </c>
      <c r="W27">
        <v>3</v>
      </c>
      <c r="X27">
        <v>6</v>
      </c>
      <c r="Y27">
        <v>6</v>
      </c>
      <c r="Z27">
        <v>12</v>
      </c>
      <c r="AA27">
        <v>6</v>
      </c>
      <c r="AB27">
        <v>0</v>
      </c>
      <c r="AC27">
        <v>0</v>
      </c>
      <c r="AD27">
        <f t="shared" si="7"/>
        <v>600</v>
      </c>
      <c r="AE27" s="47">
        <f>((100 - 0) * (AD27-(X27*50))/((X27*100)-(X27*50))) + 0</f>
        <v>100</v>
      </c>
      <c r="AF27" s="47">
        <f>VLOOKUP(AE27,'Percentage Transformation scale'!$B$2:$C$102,2,TRUE)</f>
        <v>1</v>
      </c>
      <c r="AG27">
        <v>2</v>
      </c>
      <c r="AH27">
        <f t="shared" si="1"/>
        <v>33.333333333333329</v>
      </c>
      <c r="AI27">
        <v>4</v>
      </c>
      <c r="AJ27" s="1">
        <v>2</v>
      </c>
      <c r="AK27" s="1">
        <v>2</v>
      </c>
      <c r="AL27">
        <f t="shared" si="8"/>
        <v>2</v>
      </c>
      <c r="AM27" t="b">
        <v>0</v>
      </c>
      <c r="AN27" t="b">
        <v>0</v>
      </c>
      <c r="AO27" t="b">
        <v>0</v>
      </c>
      <c r="AP27" t="b">
        <v>1</v>
      </c>
      <c r="AQ27" s="1">
        <f t="shared" si="10"/>
        <v>1</v>
      </c>
      <c r="AR27" t="b">
        <v>0</v>
      </c>
      <c r="AS27" t="b">
        <v>0</v>
      </c>
      <c r="AT27" t="b">
        <v>0</v>
      </c>
      <c r="AU27" s="1">
        <f t="shared" si="9"/>
        <v>0</v>
      </c>
      <c r="AV27" s="1">
        <f t="shared" si="2"/>
        <v>3</v>
      </c>
      <c r="AW27">
        <v>2</v>
      </c>
    </row>
    <row r="28" spans="1:49" x14ac:dyDescent="0.25">
      <c r="A28">
        <v>25</v>
      </c>
      <c r="B28">
        <v>2</v>
      </c>
      <c r="C28">
        <v>3</v>
      </c>
      <c r="D28">
        <v>1</v>
      </c>
      <c r="E28" t="b">
        <v>0</v>
      </c>
      <c r="F28" t="b">
        <v>0</v>
      </c>
      <c r="G28" t="b">
        <v>1</v>
      </c>
      <c r="H28">
        <f t="shared" si="3"/>
        <v>1</v>
      </c>
      <c r="I28">
        <f t="shared" si="4"/>
        <v>2</v>
      </c>
      <c r="J28" s="1">
        <v>1</v>
      </c>
      <c r="K28" s="1">
        <v>1</v>
      </c>
      <c r="L28">
        <v>90</v>
      </c>
      <c r="M28">
        <v>95</v>
      </c>
      <c r="N28">
        <v>95</v>
      </c>
      <c r="O28">
        <v>85</v>
      </c>
      <c r="P28" s="1">
        <f t="shared" si="5"/>
        <v>91.25</v>
      </c>
      <c r="Q28" s="1">
        <f>VLOOKUP(P28,'Percentage Transformation scale'!$B$2:$C$102,2, TRUE)</f>
        <v>1</v>
      </c>
      <c r="R28">
        <v>88</v>
      </c>
      <c r="S28">
        <v>95</v>
      </c>
      <c r="T28">
        <v>92</v>
      </c>
      <c r="U28" s="49">
        <f t="shared" si="6"/>
        <v>91.666666666666671</v>
      </c>
      <c r="V28" s="49">
        <f>VLOOKUP(U28,'Percentage Transformation scale'!$B$2:$C$102,2,TRUE)</f>
        <v>1</v>
      </c>
      <c r="W28">
        <v>3</v>
      </c>
      <c r="X28">
        <v>6</v>
      </c>
      <c r="Y28">
        <v>2</v>
      </c>
      <c r="Z28">
        <v>6</v>
      </c>
      <c r="AA28">
        <v>6</v>
      </c>
      <c r="AB28">
        <v>0</v>
      </c>
      <c r="AC28">
        <v>0</v>
      </c>
      <c r="AD28">
        <f t="shared" si="7"/>
        <v>600</v>
      </c>
      <c r="AE28" s="47">
        <f>((100 - 0) * (AD28-(X28*50))/((X28*100)-(X28*50))) + 0</f>
        <v>100</v>
      </c>
      <c r="AF28" s="47">
        <f>VLOOKUP(AE28,'Percentage Transformation scale'!$B$2:$C$102,2,TRUE)</f>
        <v>1</v>
      </c>
      <c r="AG28">
        <v>0</v>
      </c>
      <c r="AH28">
        <f t="shared" si="1"/>
        <v>0</v>
      </c>
      <c r="AI28">
        <v>3</v>
      </c>
      <c r="AJ28" s="1">
        <v>2</v>
      </c>
      <c r="AK28" s="1">
        <v>2</v>
      </c>
      <c r="AL28">
        <f t="shared" si="8"/>
        <v>2</v>
      </c>
      <c r="AM28" t="b">
        <v>1</v>
      </c>
      <c r="AN28" t="b">
        <v>1</v>
      </c>
      <c r="AO28" t="b">
        <v>1</v>
      </c>
      <c r="AP28" t="b">
        <v>1</v>
      </c>
      <c r="AQ28" s="1">
        <f t="shared" si="10"/>
        <v>4</v>
      </c>
      <c r="AR28" t="b">
        <v>0</v>
      </c>
      <c r="AS28" t="b">
        <v>1</v>
      </c>
      <c r="AT28" t="b">
        <v>1</v>
      </c>
      <c r="AU28" s="1">
        <f t="shared" si="9"/>
        <v>2</v>
      </c>
      <c r="AV28" s="1">
        <f t="shared" si="2"/>
        <v>8</v>
      </c>
      <c r="AW28">
        <v>4</v>
      </c>
    </row>
    <row r="29" spans="1:49" x14ac:dyDescent="0.25">
      <c r="A29">
        <v>26</v>
      </c>
      <c r="B29">
        <v>1</v>
      </c>
      <c r="C29">
        <v>2</v>
      </c>
      <c r="D29">
        <v>1</v>
      </c>
      <c r="E29" t="b">
        <v>0</v>
      </c>
      <c r="F29" t="b">
        <v>0</v>
      </c>
      <c r="G29" t="b">
        <v>0</v>
      </c>
      <c r="H29">
        <f t="shared" si="3"/>
        <v>0</v>
      </c>
      <c r="I29">
        <f t="shared" si="4"/>
        <v>1</v>
      </c>
      <c r="J29" s="1">
        <v>1</v>
      </c>
      <c r="K29" s="1">
        <v>1</v>
      </c>
      <c r="L29">
        <v>90</v>
      </c>
      <c r="M29">
        <v>90</v>
      </c>
      <c r="N29">
        <v>80</v>
      </c>
      <c r="O29">
        <v>80</v>
      </c>
      <c r="P29" s="1">
        <f t="shared" si="5"/>
        <v>85</v>
      </c>
      <c r="Q29" s="1">
        <f>VLOOKUP(P29,'Percentage Transformation scale'!$B$2:$C$102,2, TRUE)</f>
        <v>1</v>
      </c>
      <c r="R29">
        <v>90</v>
      </c>
      <c r="S29">
        <v>90</v>
      </c>
      <c r="T29">
        <v>90</v>
      </c>
      <c r="U29" s="49">
        <f t="shared" si="6"/>
        <v>90</v>
      </c>
      <c r="V29" s="49">
        <f>VLOOKUP(U29,'Percentage Transformation scale'!$B$2:$C$102,2,TRUE)</f>
        <v>1</v>
      </c>
      <c r="W29">
        <v>3</v>
      </c>
      <c r="X29">
        <v>2</v>
      </c>
      <c r="Y29">
        <v>1</v>
      </c>
      <c r="Z29">
        <v>8</v>
      </c>
      <c r="AA29" t="s">
        <v>5</v>
      </c>
      <c r="AB29" t="s">
        <v>5</v>
      </c>
      <c r="AC29" t="s">
        <v>5</v>
      </c>
      <c r="AD29" t="s">
        <v>5</v>
      </c>
      <c r="AE29" s="47" t="s">
        <v>5</v>
      </c>
      <c r="AF29" s="47" t="s">
        <v>5</v>
      </c>
      <c r="AG29">
        <v>0</v>
      </c>
      <c r="AH29">
        <f t="shared" si="1"/>
        <v>0</v>
      </c>
      <c r="AI29">
        <v>3</v>
      </c>
      <c r="AJ29" s="1">
        <v>2</v>
      </c>
      <c r="AK29" s="1">
        <v>3</v>
      </c>
      <c r="AL29">
        <f t="shared" si="8"/>
        <v>2.5</v>
      </c>
      <c r="AM29" t="b">
        <v>0</v>
      </c>
      <c r="AN29" t="b">
        <v>0</v>
      </c>
      <c r="AO29" t="b">
        <v>0</v>
      </c>
      <c r="AP29" t="b">
        <v>0</v>
      </c>
      <c r="AQ29" s="1">
        <f t="shared" si="10"/>
        <v>0</v>
      </c>
      <c r="AR29" t="b">
        <v>0</v>
      </c>
      <c r="AS29" t="b">
        <v>0</v>
      </c>
      <c r="AT29" t="b">
        <v>0</v>
      </c>
      <c r="AU29" s="1">
        <f t="shared" si="9"/>
        <v>0</v>
      </c>
      <c r="AV29" s="1">
        <f t="shared" si="2"/>
        <v>2.5</v>
      </c>
      <c r="AW29">
        <v>4</v>
      </c>
    </row>
    <row r="30" spans="1:49" x14ac:dyDescent="0.25">
      <c r="A30">
        <v>27</v>
      </c>
      <c r="B30">
        <v>2</v>
      </c>
      <c r="C30">
        <v>3</v>
      </c>
      <c r="D30">
        <v>0</v>
      </c>
      <c r="E30" t="b">
        <v>1</v>
      </c>
      <c r="F30" t="b">
        <v>0</v>
      </c>
      <c r="G30" t="b">
        <v>0</v>
      </c>
      <c r="H30">
        <f t="shared" si="3"/>
        <v>1</v>
      </c>
      <c r="I30">
        <f t="shared" si="4"/>
        <v>2</v>
      </c>
      <c r="J30" s="1">
        <v>2</v>
      </c>
      <c r="K30" s="1">
        <v>2</v>
      </c>
      <c r="L30">
        <v>100</v>
      </c>
      <c r="M30">
        <v>100</v>
      </c>
      <c r="N30">
        <v>100</v>
      </c>
      <c r="O30">
        <v>100</v>
      </c>
      <c r="P30" s="1">
        <f t="shared" si="5"/>
        <v>100</v>
      </c>
      <c r="Q30" s="1">
        <f>VLOOKUP(P30,'Percentage Transformation scale'!$B$2:$C$102,2, TRUE)</f>
        <v>1</v>
      </c>
      <c r="R30">
        <v>100</v>
      </c>
      <c r="S30">
        <v>100</v>
      </c>
      <c r="T30">
        <v>100</v>
      </c>
      <c r="U30" s="49">
        <f t="shared" si="6"/>
        <v>100</v>
      </c>
      <c r="V30" s="49">
        <f>VLOOKUP(U30,'Percentage Transformation scale'!$B$2:$C$102,2,TRUE)</f>
        <v>1</v>
      </c>
      <c r="W30">
        <v>3</v>
      </c>
      <c r="X30">
        <v>4</v>
      </c>
      <c r="Y30">
        <v>1</v>
      </c>
      <c r="Z30">
        <v>7</v>
      </c>
      <c r="AA30">
        <v>4</v>
      </c>
      <c r="AB30">
        <v>0</v>
      </c>
      <c r="AC30">
        <v>0</v>
      </c>
      <c r="AD30">
        <f t="shared" si="7"/>
        <v>400</v>
      </c>
      <c r="AE30" s="47">
        <f t="shared" ref="AE30:AE35" si="11">((100 - 0) * (AD30-(X30*50))/((X30*100)-(X30*50))) + 0</f>
        <v>100</v>
      </c>
      <c r="AF30" s="47">
        <f>VLOOKUP(AE30,'Percentage Transformation scale'!$B$2:$C$102,2,TRUE)</f>
        <v>1</v>
      </c>
      <c r="AG30">
        <v>0</v>
      </c>
      <c r="AH30">
        <f t="shared" si="1"/>
        <v>0</v>
      </c>
      <c r="AI30">
        <v>1</v>
      </c>
      <c r="AJ30" s="1">
        <v>1</v>
      </c>
      <c r="AK30" s="1">
        <v>1</v>
      </c>
      <c r="AL30">
        <f t="shared" si="8"/>
        <v>1</v>
      </c>
      <c r="AM30" t="b">
        <v>0</v>
      </c>
      <c r="AN30" t="b">
        <v>0</v>
      </c>
      <c r="AO30" t="b">
        <v>0</v>
      </c>
      <c r="AP30" t="b">
        <v>0</v>
      </c>
      <c r="AQ30" s="1">
        <f t="shared" si="10"/>
        <v>0</v>
      </c>
      <c r="AR30" t="b">
        <v>0</v>
      </c>
      <c r="AS30" t="b">
        <v>0</v>
      </c>
      <c r="AT30" t="b">
        <v>0</v>
      </c>
      <c r="AU30" s="1">
        <f t="shared" si="9"/>
        <v>0</v>
      </c>
      <c r="AV30" s="1">
        <f t="shared" si="2"/>
        <v>1</v>
      </c>
      <c r="AW30">
        <v>2</v>
      </c>
    </row>
    <row r="31" spans="1:49" x14ac:dyDescent="0.25">
      <c r="A31">
        <v>28</v>
      </c>
      <c r="B31">
        <v>1</v>
      </c>
      <c r="C31">
        <v>3</v>
      </c>
      <c r="D31">
        <v>1</v>
      </c>
      <c r="E31" t="b">
        <v>0</v>
      </c>
      <c r="F31" t="b">
        <v>1</v>
      </c>
      <c r="G31" t="b">
        <v>0</v>
      </c>
      <c r="H31">
        <f t="shared" si="3"/>
        <v>1</v>
      </c>
      <c r="I31">
        <f t="shared" si="4"/>
        <v>2</v>
      </c>
      <c r="J31" s="1">
        <v>3</v>
      </c>
      <c r="K31" s="1">
        <v>2</v>
      </c>
      <c r="L31">
        <v>100</v>
      </c>
      <c r="M31">
        <v>100</v>
      </c>
      <c r="N31">
        <v>100</v>
      </c>
      <c r="O31">
        <v>100</v>
      </c>
      <c r="P31" s="1">
        <f t="shared" si="5"/>
        <v>100</v>
      </c>
      <c r="Q31" s="1">
        <f>VLOOKUP(P31,'Percentage Transformation scale'!$B$2:$C$102,2, TRUE)</f>
        <v>1</v>
      </c>
      <c r="R31">
        <v>100</v>
      </c>
      <c r="S31">
        <v>100</v>
      </c>
      <c r="T31">
        <v>100</v>
      </c>
      <c r="U31" s="49">
        <f t="shared" si="6"/>
        <v>100</v>
      </c>
      <c r="V31" s="49">
        <f>VLOOKUP(U31,'Percentage Transformation scale'!$B$2:$C$102,2,TRUE)</f>
        <v>1</v>
      </c>
      <c r="W31">
        <v>2</v>
      </c>
      <c r="X31">
        <v>2</v>
      </c>
      <c r="Y31">
        <v>2</v>
      </c>
      <c r="Z31">
        <v>5</v>
      </c>
      <c r="AA31">
        <v>2</v>
      </c>
      <c r="AB31">
        <v>0</v>
      </c>
      <c r="AC31">
        <v>0</v>
      </c>
      <c r="AD31">
        <f t="shared" si="7"/>
        <v>200</v>
      </c>
      <c r="AE31" s="47">
        <f t="shared" si="11"/>
        <v>100</v>
      </c>
      <c r="AF31" s="47">
        <f>VLOOKUP(AE31,'Percentage Transformation scale'!$B$2:$C$102,2,TRUE)</f>
        <v>1</v>
      </c>
      <c r="AG31">
        <v>0</v>
      </c>
      <c r="AH31">
        <f t="shared" si="1"/>
        <v>0</v>
      </c>
      <c r="AI31">
        <v>3</v>
      </c>
      <c r="AJ31" s="1">
        <v>2</v>
      </c>
      <c r="AK31" s="1">
        <v>2</v>
      </c>
      <c r="AL31">
        <f t="shared" si="8"/>
        <v>2</v>
      </c>
      <c r="AM31" t="b">
        <v>0</v>
      </c>
      <c r="AN31" t="b">
        <v>0</v>
      </c>
      <c r="AO31" t="b">
        <v>0</v>
      </c>
      <c r="AP31" t="b">
        <v>0</v>
      </c>
      <c r="AQ31" s="1">
        <f t="shared" si="10"/>
        <v>0</v>
      </c>
      <c r="AR31" t="b">
        <v>0</v>
      </c>
      <c r="AS31" t="b">
        <v>0</v>
      </c>
      <c r="AT31" t="b">
        <v>0</v>
      </c>
      <c r="AU31" s="1">
        <f t="shared" si="9"/>
        <v>0</v>
      </c>
      <c r="AV31" s="1">
        <f t="shared" si="2"/>
        <v>2</v>
      </c>
      <c r="AW31">
        <v>1</v>
      </c>
    </row>
    <row r="32" spans="1:49" x14ac:dyDescent="0.25">
      <c r="A32">
        <v>29</v>
      </c>
      <c r="B32">
        <v>1</v>
      </c>
      <c r="C32">
        <v>3</v>
      </c>
      <c r="D32">
        <v>1</v>
      </c>
      <c r="E32" t="b">
        <v>1</v>
      </c>
      <c r="F32" t="b">
        <v>1</v>
      </c>
      <c r="G32" t="b">
        <v>0</v>
      </c>
      <c r="H32">
        <f t="shared" si="3"/>
        <v>2</v>
      </c>
      <c r="I32">
        <f t="shared" si="4"/>
        <v>3</v>
      </c>
      <c r="J32" s="1">
        <v>1</v>
      </c>
      <c r="K32" s="1">
        <v>1</v>
      </c>
      <c r="L32">
        <v>90</v>
      </c>
      <c r="M32">
        <v>90</v>
      </c>
      <c r="N32">
        <v>70</v>
      </c>
      <c r="O32">
        <v>90</v>
      </c>
      <c r="P32" s="1">
        <f t="shared" si="5"/>
        <v>85</v>
      </c>
      <c r="Q32" s="1">
        <f>VLOOKUP(P32,'Percentage Transformation scale'!$B$2:$C$102,2, TRUE)</f>
        <v>1</v>
      </c>
      <c r="R32">
        <v>90</v>
      </c>
      <c r="S32">
        <v>90</v>
      </c>
      <c r="T32">
        <v>70</v>
      </c>
      <c r="U32" s="49">
        <f t="shared" si="6"/>
        <v>83.333333333333329</v>
      </c>
      <c r="V32" s="49">
        <f>VLOOKUP(U32,'Percentage Transformation scale'!$B$2:$C$102,2,TRUE)</f>
        <v>1</v>
      </c>
      <c r="W32">
        <v>2</v>
      </c>
      <c r="X32">
        <v>2</v>
      </c>
      <c r="Y32">
        <v>0</v>
      </c>
      <c r="Z32">
        <v>10</v>
      </c>
      <c r="AA32">
        <v>2</v>
      </c>
      <c r="AB32">
        <v>0</v>
      </c>
      <c r="AC32">
        <v>0</v>
      </c>
      <c r="AD32">
        <f t="shared" si="7"/>
        <v>200</v>
      </c>
      <c r="AE32" s="47">
        <f t="shared" si="11"/>
        <v>100</v>
      </c>
      <c r="AF32" s="47">
        <f>VLOOKUP(AE32,'Percentage Transformation scale'!$B$2:$C$102,2,TRUE)</f>
        <v>1</v>
      </c>
      <c r="AG32">
        <v>0</v>
      </c>
      <c r="AH32">
        <f t="shared" si="1"/>
        <v>0</v>
      </c>
      <c r="AI32">
        <v>3</v>
      </c>
      <c r="AJ32" s="1">
        <v>2</v>
      </c>
      <c r="AK32" s="1">
        <v>3</v>
      </c>
      <c r="AL32">
        <f t="shared" si="8"/>
        <v>2.5</v>
      </c>
      <c r="AM32" t="b">
        <v>0</v>
      </c>
      <c r="AN32" t="b">
        <v>0</v>
      </c>
      <c r="AO32" t="b">
        <v>0</v>
      </c>
      <c r="AP32" t="b">
        <v>0</v>
      </c>
      <c r="AQ32" s="1">
        <f t="shared" si="10"/>
        <v>0</v>
      </c>
      <c r="AR32" t="b">
        <v>0</v>
      </c>
      <c r="AS32" t="b">
        <v>0</v>
      </c>
      <c r="AT32" t="b">
        <v>0</v>
      </c>
      <c r="AU32" s="1">
        <f t="shared" si="9"/>
        <v>0</v>
      </c>
      <c r="AV32" s="1">
        <f t="shared" si="2"/>
        <v>2.5</v>
      </c>
      <c r="AW32">
        <v>3</v>
      </c>
    </row>
    <row r="33" spans="1:49" x14ac:dyDescent="0.25">
      <c r="A33">
        <v>30</v>
      </c>
      <c r="B33">
        <v>1</v>
      </c>
      <c r="C33">
        <v>2</v>
      </c>
      <c r="D33">
        <v>1</v>
      </c>
      <c r="E33" t="b">
        <v>1</v>
      </c>
      <c r="F33" t="b">
        <v>1</v>
      </c>
      <c r="G33" t="b">
        <v>1</v>
      </c>
      <c r="H33">
        <f t="shared" si="3"/>
        <v>3</v>
      </c>
      <c r="I33">
        <f t="shared" si="4"/>
        <v>4</v>
      </c>
      <c r="J33" s="1">
        <v>5</v>
      </c>
      <c r="K33" s="1">
        <v>1</v>
      </c>
      <c r="L33">
        <v>80</v>
      </c>
      <c r="M33">
        <v>85</v>
      </c>
      <c r="N33">
        <v>90</v>
      </c>
      <c r="O33">
        <v>80</v>
      </c>
      <c r="P33" s="1">
        <f t="shared" si="5"/>
        <v>83.75</v>
      </c>
      <c r="Q33" s="1">
        <f>VLOOKUP(P33,'Percentage Transformation scale'!$B$2:$C$102,2, TRUE)</f>
        <v>1</v>
      </c>
      <c r="R33">
        <v>90</v>
      </c>
      <c r="S33">
        <v>95</v>
      </c>
      <c r="T33">
        <v>90</v>
      </c>
      <c r="U33" s="49">
        <f t="shared" si="6"/>
        <v>91.666666666666671</v>
      </c>
      <c r="V33" s="49">
        <f>VLOOKUP(U33,'Percentage Transformation scale'!$B$2:$C$102,2,TRUE)</f>
        <v>1</v>
      </c>
      <c r="W33">
        <v>3</v>
      </c>
      <c r="X33">
        <v>2</v>
      </c>
      <c r="Y33">
        <v>1</v>
      </c>
      <c r="Z33">
        <v>8</v>
      </c>
      <c r="AA33">
        <v>2</v>
      </c>
      <c r="AB33">
        <v>0</v>
      </c>
      <c r="AC33">
        <v>0</v>
      </c>
      <c r="AD33">
        <f t="shared" si="7"/>
        <v>200</v>
      </c>
      <c r="AE33" s="47">
        <f t="shared" si="11"/>
        <v>100</v>
      </c>
      <c r="AF33" s="47">
        <f>VLOOKUP(AE33,'Percentage Transformation scale'!$B$2:$C$102,2,TRUE)</f>
        <v>1</v>
      </c>
      <c r="AG33">
        <v>0</v>
      </c>
      <c r="AH33">
        <f t="shared" si="1"/>
        <v>0</v>
      </c>
      <c r="AI33">
        <v>3</v>
      </c>
      <c r="AJ33" s="1">
        <v>3</v>
      </c>
      <c r="AK33" s="1">
        <v>2</v>
      </c>
      <c r="AL33">
        <f t="shared" si="8"/>
        <v>2.5</v>
      </c>
      <c r="AM33" t="b">
        <v>0</v>
      </c>
      <c r="AN33" t="b">
        <v>1</v>
      </c>
      <c r="AO33" t="b">
        <v>0</v>
      </c>
      <c r="AP33" t="b">
        <v>0</v>
      </c>
      <c r="AQ33" s="1">
        <f t="shared" si="10"/>
        <v>1</v>
      </c>
      <c r="AR33" t="b">
        <v>0</v>
      </c>
      <c r="AS33" t="b">
        <v>0</v>
      </c>
      <c r="AT33" t="b">
        <v>0</v>
      </c>
      <c r="AU33" s="1">
        <f t="shared" si="9"/>
        <v>0</v>
      </c>
      <c r="AV33" s="1">
        <f t="shared" si="2"/>
        <v>3.5</v>
      </c>
      <c r="AW33">
        <v>3</v>
      </c>
    </row>
    <row r="34" spans="1:49" x14ac:dyDescent="0.25">
      <c r="A34">
        <v>31</v>
      </c>
      <c r="B34">
        <v>2</v>
      </c>
      <c r="C34">
        <v>2</v>
      </c>
      <c r="D34">
        <v>0</v>
      </c>
      <c r="E34" t="b">
        <v>1</v>
      </c>
      <c r="F34" t="b">
        <v>1</v>
      </c>
      <c r="G34" t="b">
        <v>0</v>
      </c>
      <c r="H34">
        <f t="shared" si="3"/>
        <v>2</v>
      </c>
      <c r="I34">
        <f t="shared" si="4"/>
        <v>3</v>
      </c>
      <c r="J34" s="1">
        <v>3</v>
      </c>
      <c r="K34" s="1">
        <v>4</v>
      </c>
      <c r="L34">
        <v>70</v>
      </c>
      <c r="M34">
        <v>70</v>
      </c>
      <c r="N34">
        <v>75</v>
      </c>
      <c r="O34">
        <v>60</v>
      </c>
      <c r="P34" s="1">
        <f t="shared" si="5"/>
        <v>68.75</v>
      </c>
      <c r="Q34" s="1">
        <f>VLOOKUP(P34,'Percentage Transformation scale'!$B$2:$C$102,2, TRUE)</f>
        <v>2</v>
      </c>
      <c r="R34">
        <v>90</v>
      </c>
      <c r="S34">
        <v>85</v>
      </c>
      <c r="T34">
        <v>75</v>
      </c>
      <c r="U34" s="49">
        <f t="shared" si="6"/>
        <v>83.333333333333329</v>
      </c>
      <c r="V34" s="49">
        <f>VLOOKUP(U34,'Percentage Transformation scale'!$B$2:$C$102,2,TRUE)</f>
        <v>1</v>
      </c>
      <c r="W34">
        <v>3</v>
      </c>
      <c r="X34">
        <v>2</v>
      </c>
      <c r="Y34">
        <v>1</v>
      </c>
      <c r="Z34">
        <v>5</v>
      </c>
      <c r="AA34">
        <v>1</v>
      </c>
      <c r="AB34">
        <v>1</v>
      </c>
      <c r="AC34">
        <v>0</v>
      </c>
      <c r="AD34">
        <f t="shared" si="7"/>
        <v>150</v>
      </c>
      <c r="AE34" s="47">
        <f t="shared" si="11"/>
        <v>50</v>
      </c>
      <c r="AF34" s="47">
        <f>VLOOKUP(AE34,'Percentage Transformation scale'!$B$2:$C$102,2,TRUE)</f>
        <v>3</v>
      </c>
      <c r="AG34">
        <v>1</v>
      </c>
      <c r="AH34">
        <f t="shared" si="1"/>
        <v>50</v>
      </c>
      <c r="AI34">
        <v>4</v>
      </c>
      <c r="AJ34" s="1">
        <v>3</v>
      </c>
      <c r="AK34" s="1">
        <v>4</v>
      </c>
      <c r="AL34">
        <f t="shared" si="8"/>
        <v>3.5</v>
      </c>
      <c r="AM34" t="b">
        <v>0</v>
      </c>
      <c r="AN34" t="b">
        <v>0</v>
      </c>
      <c r="AO34" t="b">
        <v>0</v>
      </c>
      <c r="AP34" t="b">
        <v>1</v>
      </c>
      <c r="AQ34" s="1">
        <f t="shared" si="10"/>
        <v>1</v>
      </c>
      <c r="AR34" t="b">
        <v>0</v>
      </c>
      <c r="AS34" t="b">
        <v>0</v>
      </c>
      <c r="AT34" t="b">
        <v>0</v>
      </c>
      <c r="AU34" s="1">
        <f t="shared" si="9"/>
        <v>0</v>
      </c>
      <c r="AV34" s="1">
        <f t="shared" si="2"/>
        <v>4.5</v>
      </c>
      <c r="AW34">
        <v>3</v>
      </c>
    </row>
    <row r="35" spans="1:49" x14ac:dyDescent="0.25">
      <c r="A35">
        <v>32</v>
      </c>
      <c r="B35">
        <v>2</v>
      </c>
      <c r="C35">
        <v>2</v>
      </c>
      <c r="D35">
        <v>1</v>
      </c>
      <c r="E35" t="b">
        <v>1</v>
      </c>
      <c r="F35" t="b">
        <v>1</v>
      </c>
      <c r="G35" t="b">
        <v>1</v>
      </c>
      <c r="H35">
        <f t="shared" si="3"/>
        <v>3</v>
      </c>
      <c r="I35">
        <f t="shared" si="4"/>
        <v>4</v>
      </c>
      <c r="J35" s="1">
        <v>1</v>
      </c>
      <c r="K35" s="1">
        <v>2</v>
      </c>
      <c r="L35">
        <v>70</v>
      </c>
      <c r="M35">
        <v>80</v>
      </c>
      <c r="N35">
        <v>70</v>
      </c>
      <c r="O35">
        <v>70</v>
      </c>
      <c r="P35" s="1">
        <f t="shared" si="5"/>
        <v>72.5</v>
      </c>
      <c r="Q35" s="1">
        <f>VLOOKUP(P35,'Percentage Transformation scale'!$B$2:$C$102,2, TRUE)</f>
        <v>2</v>
      </c>
      <c r="R35">
        <v>85</v>
      </c>
      <c r="S35">
        <v>80</v>
      </c>
      <c r="T35">
        <v>80</v>
      </c>
      <c r="U35" s="49">
        <f t="shared" si="6"/>
        <v>81.666666666666671</v>
      </c>
      <c r="V35" s="49">
        <f>VLOOKUP(U35,'Percentage Transformation scale'!$B$2:$C$102,2,TRUE)</f>
        <v>1</v>
      </c>
      <c r="W35">
        <v>3</v>
      </c>
      <c r="X35">
        <v>1</v>
      </c>
      <c r="Y35">
        <v>0</v>
      </c>
      <c r="Z35">
        <v>8</v>
      </c>
      <c r="AA35">
        <v>1</v>
      </c>
      <c r="AB35">
        <v>0</v>
      </c>
      <c r="AC35">
        <v>0</v>
      </c>
      <c r="AD35">
        <f t="shared" si="7"/>
        <v>100</v>
      </c>
      <c r="AE35" s="47">
        <f t="shared" si="11"/>
        <v>100</v>
      </c>
      <c r="AF35" s="47">
        <f>VLOOKUP(AE35,'Percentage Transformation scale'!$B$2:$C$102,2,TRUE)</f>
        <v>1</v>
      </c>
      <c r="AG35">
        <v>0</v>
      </c>
      <c r="AH35">
        <f t="shared" si="1"/>
        <v>0</v>
      </c>
      <c r="AI35">
        <v>3</v>
      </c>
      <c r="AJ35" s="1">
        <v>2</v>
      </c>
      <c r="AK35" s="1">
        <v>3</v>
      </c>
      <c r="AL35">
        <f t="shared" si="8"/>
        <v>2.5</v>
      </c>
      <c r="AM35" t="b">
        <v>0</v>
      </c>
      <c r="AN35" t="b">
        <v>0</v>
      </c>
      <c r="AO35" t="b">
        <v>0</v>
      </c>
      <c r="AP35" t="b">
        <v>1</v>
      </c>
      <c r="AQ35" s="1">
        <v>1</v>
      </c>
      <c r="AR35" t="b">
        <v>0</v>
      </c>
      <c r="AS35" t="b">
        <v>0</v>
      </c>
      <c r="AT35" t="b">
        <v>0</v>
      </c>
      <c r="AU35" s="1">
        <f t="shared" ref="AU35" si="12">COUNTIF(AR35:AT35,TRUE)</f>
        <v>0</v>
      </c>
      <c r="AV35" s="1">
        <f t="shared" si="2"/>
        <v>3.5</v>
      </c>
      <c r="AW35">
        <v>3</v>
      </c>
    </row>
    <row r="36" spans="1:49" x14ac:dyDescent="0.25">
      <c r="A36">
        <v>33</v>
      </c>
      <c r="B36">
        <v>2</v>
      </c>
      <c r="C36">
        <v>1</v>
      </c>
      <c r="D36">
        <v>0</v>
      </c>
      <c r="E36" t="b">
        <v>0</v>
      </c>
      <c r="F36" t="b">
        <v>0</v>
      </c>
      <c r="G36" t="b">
        <v>0</v>
      </c>
      <c r="H36">
        <f t="shared" si="3"/>
        <v>0</v>
      </c>
      <c r="I36">
        <f t="shared" si="4"/>
        <v>1</v>
      </c>
      <c r="J36" s="1">
        <v>3</v>
      </c>
      <c r="K36" s="1">
        <v>4</v>
      </c>
      <c r="L36">
        <v>100</v>
      </c>
      <c r="M36">
        <v>30</v>
      </c>
      <c r="N36">
        <v>60</v>
      </c>
      <c r="O36">
        <v>70</v>
      </c>
      <c r="P36" s="1">
        <f t="shared" si="5"/>
        <v>65</v>
      </c>
      <c r="Q36" s="1">
        <f>VLOOKUP(P36,'Percentage Transformation scale'!$B$2:$C$102,2, TRUE)</f>
        <v>2</v>
      </c>
      <c r="R36">
        <v>70</v>
      </c>
      <c r="S36">
        <v>50</v>
      </c>
      <c r="T36">
        <v>60</v>
      </c>
      <c r="U36" s="49">
        <f t="shared" si="6"/>
        <v>60</v>
      </c>
      <c r="V36" s="49">
        <f>VLOOKUP(U36,'Percentage Transformation scale'!$B$2:$C$102,2,TRUE)</f>
        <v>3</v>
      </c>
      <c r="W36" t="s">
        <v>5</v>
      </c>
      <c r="X36">
        <v>10</v>
      </c>
      <c r="Y36">
        <v>5</v>
      </c>
      <c r="Z36">
        <v>8</v>
      </c>
      <c r="AA36" t="s">
        <v>5</v>
      </c>
      <c r="AB36" t="s">
        <v>5</v>
      </c>
      <c r="AC36" t="s">
        <v>5</v>
      </c>
      <c r="AD36" t="s">
        <v>5</v>
      </c>
      <c r="AE36" s="47" t="s">
        <v>5</v>
      </c>
      <c r="AF36" s="47" t="s">
        <v>5</v>
      </c>
      <c r="AG36">
        <v>7</v>
      </c>
      <c r="AH36">
        <f t="shared" ref="AH36:AH67" si="13">(AG36/X36)*100</f>
        <v>70</v>
      </c>
      <c r="AI36">
        <v>5</v>
      </c>
      <c r="AJ36" s="1">
        <v>4</v>
      </c>
      <c r="AK36" s="1">
        <v>5</v>
      </c>
      <c r="AL36">
        <f t="shared" si="8"/>
        <v>4.5</v>
      </c>
      <c r="AM36" t="b">
        <v>0</v>
      </c>
      <c r="AN36" t="b">
        <v>0</v>
      </c>
      <c r="AO36" t="b">
        <v>0</v>
      </c>
      <c r="AP36" t="b">
        <v>1</v>
      </c>
      <c r="AQ36" s="1">
        <f t="shared" si="10"/>
        <v>1</v>
      </c>
      <c r="AR36" t="b">
        <v>0</v>
      </c>
      <c r="AS36" t="b">
        <v>1</v>
      </c>
      <c r="AT36" t="b">
        <v>1</v>
      </c>
      <c r="AU36" s="1">
        <f t="shared" si="9"/>
        <v>2</v>
      </c>
      <c r="AV36" s="1">
        <f t="shared" ref="AV36:AV67" si="14">AL36+AQ36+AU36</f>
        <v>7.5</v>
      </c>
      <c r="AW36" t="s">
        <v>5</v>
      </c>
    </row>
    <row r="37" spans="1:49" x14ac:dyDescent="0.25">
      <c r="A37">
        <v>34</v>
      </c>
      <c r="B37">
        <v>1</v>
      </c>
      <c r="C37">
        <v>1</v>
      </c>
      <c r="D37">
        <v>0</v>
      </c>
      <c r="E37" t="b">
        <v>1</v>
      </c>
      <c r="F37" t="b">
        <v>0</v>
      </c>
      <c r="G37" t="b">
        <v>0</v>
      </c>
      <c r="H37">
        <f t="shared" si="3"/>
        <v>1</v>
      </c>
      <c r="I37">
        <f t="shared" si="4"/>
        <v>2</v>
      </c>
      <c r="J37" s="1">
        <v>2</v>
      </c>
      <c r="K37" s="1">
        <v>2</v>
      </c>
      <c r="L37">
        <v>80</v>
      </c>
      <c r="M37">
        <v>80</v>
      </c>
      <c r="N37">
        <v>70</v>
      </c>
      <c r="O37">
        <v>90</v>
      </c>
      <c r="P37" s="1">
        <f t="shared" si="5"/>
        <v>80</v>
      </c>
      <c r="Q37" s="1">
        <f>VLOOKUP(P37,'Percentage Transformation scale'!$B$2:$C$102,2, TRUE)</f>
        <v>2</v>
      </c>
      <c r="R37">
        <v>90</v>
      </c>
      <c r="S37">
        <v>90</v>
      </c>
      <c r="T37">
        <v>90</v>
      </c>
      <c r="U37" s="49">
        <f t="shared" si="6"/>
        <v>90</v>
      </c>
      <c r="V37" s="49">
        <f>VLOOKUP(U37,'Percentage Transformation scale'!$B$2:$C$102,2,TRUE)</f>
        <v>1</v>
      </c>
      <c r="W37">
        <v>3</v>
      </c>
      <c r="X37">
        <v>3</v>
      </c>
      <c r="Y37">
        <v>3</v>
      </c>
      <c r="Z37">
        <v>8</v>
      </c>
      <c r="AA37">
        <v>3</v>
      </c>
      <c r="AB37">
        <v>0</v>
      </c>
      <c r="AC37">
        <v>0</v>
      </c>
      <c r="AD37">
        <f t="shared" si="7"/>
        <v>300</v>
      </c>
      <c r="AE37" s="47">
        <f>((100 - 0) * (AD37-(X37*50))/((X37*100)-(X37*50))) + 0</f>
        <v>100</v>
      </c>
      <c r="AF37" s="47">
        <f>VLOOKUP(AE37,'Percentage Transformation scale'!$B$2:$C$102,2,TRUE)</f>
        <v>1</v>
      </c>
      <c r="AG37">
        <v>0</v>
      </c>
      <c r="AH37">
        <f t="shared" si="13"/>
        <v>0</v>
      </c>
      <c r="AI37">
        <v>3</v>
      </c>
      <c r="AJ37" s="1">
        <v>2</v>
      </c>
      <c r="AK37" s="1">
        <v>3</v>
      </c>
      <c r="AL37">
        <f t="shared" si="8"/>
        <v>2.5</v>
      </c>
      <c r="AM37" t="b">
        <v>1</v>
      </c>
      <c r="AN37" t="b">
        <v>0</v>
      </c>
      <c r="AO37" t="b">
        <v>0</v>
      </c>
      <c r="AP37" t="b">
        <v>1</v>
      </c>
      <c r="AQ37" s="1">
        <f t="shared" si="10"/>
        <v>2</v>
      </c>
      <c r="AR37" t="b">
        <v>0</v>
      </c>
      <c r="AS37" t="b">
        <v>0</v>
      </c>
      <c r="AT37" t="b">
        <v>0</v>
      </c>
      <c r="AU37" s="1">
        <f t="shared" si="9"/>
        <v>0</v>
      </c>
      <c r="AV37" s="1">
        <f t="shared" si="14"/>
        <v>4.5</v>
      </c>
      <c r="AW37">
        <v>5</v>
      </c>
    </row>
    <row r="38" spans="1:49" x14ac:dyDescent="0.25">
      <c r="A38">
        <v>35</v>
      </c>
      <c r="B38">
        <v>3</v>
      </c>
      <c r="C38">
        <v>3</v>
      </c>
      <c r="D38">
        <v>0</v>
      </c>
      <c r="E38" t="b">
        <v>1</v>
      </c>
      <c r="F38" t="b">
        <v>1</v>
      </c>
      <c r="G38" t="b">
        <v>1</v>
      </c>
      <c r="H38">
        <f t="shared" si="3"/>
        <v>3</v>
      </c>
      <c r="I38">
        <f t="shared" si="4"/>
        <v>4</v>
      </c>
      <c r="J38" s="1">
        <v>5</v>
      </c>
      <c r="K38" s="1">
        <v>5</v>
      </c>
      <c r="L38">
        <v>10</v>
      </c>
      <c r="M38">
        <v>50</v>
      </c>
      <c r="N38">
        <v>10</v>
      </c>
      <c r="O38">
        <v>70</v>
      </c>
      <c r="P38" s="1">
        <f t="shared" si="5"/>
        <v>35</v>
      </c>
      <c r="Q38" s="1">
        <f>VLOOKUP(P38,'Percentage Transformation scale'!$B$2:$C$102,2, TRUE)</f>
        <v>4</v>
      </c>
      <c r="R38">
        <v>70</v>
      </c>
      <c r="S38">
        <v>80</v>
      </c>
      <c r="T38">
        <v>20</v>
      </c>
      <c r="U38" s="49">
        <f t="shared" si="6"/>
        <v>56.666666666666664</v>
      </c>
      <c r="V38" s="49">
        <f>VLOOKUP(U38,'Percentage Transformation scale'!$B$2:$C$102,2,TRUE)</f>
        <v>3</v>
      </c>
      <c r="W38">
        <v>3</v>
      </c>
      <c r="X38">
        <v>3</v>
      </c>
      <c r="Y38">
        <v>3</v>
      </c>
      <c r="Z38">
        <v>4</v>
      </c>
      <c r="AA38">
        <v>3</v>
      </c>
      <c r="AB38">
        <v>0</v>
      </c>
      <c r="AC38">
        <v>0</v>
      </c>
      <c r="AD38">
        <f t="shared" si="7"/>
        <v>300</v>
      </c>
      <c r="AE38" s="47">
        <f>((100 - 0) * (AD38-(X38*50))/((X38*100)-(X38*50))) + 0</f>
        <v>100</v>
      </c>
      <c r="AF38" s="47">
        <f>VLOOKUP(AE38,'Percentage Transformation scale'!$B$2:$C$102,2,TRUE)</f>
        <v>1</v>
      </c>
      <c r="AG38">
        <v>0</v>
      </c>
      <c r="AH38">
        <f t="shared" si="13"/>
        <v>0</v>
      </c>
      <c r="AI38">
        <v>3</v>
      </c>
      <c r="AJ38" s="1">
        <v>1</v>
      </c>
      <c r="AK38" s="1">
        <v>3</v>
      </c>
      <c r="AL38">
        <f t="shared" si="8"/>
        <v>2</v>
      </c>
      <c r="AM38" t="b">
        <v>1</v>
      </c>
      <c r="AN38" t="b">
        <v>1</v>
      </c>
      <c r="AO38" t="b">
        <v>0</v>
      </c>
      <c r="AP38" t="b">
        <v>1</v>
      </c>
      <c r="AQ38" s="1">
        <f t="shared" si="10"/>
        <v>3</v>
      </c>
      <c r="AR38" t="b">
        <v>0</v>
      </c>
      <c r="AS38" t="b">
        <v>0</v>
      </c>
      <c r="AT38" t="b">
        <v>0</v>
      </c>
      <c r="AU38" s="1">
        <f t="shared" si="9"/>
        <v>0</v>
      </c>
      <c r="AV38" s="1">
        <f t="shared" si="14"/>
        <v>5</v>
      </c>
      <c r="AW38">
        <v>5</v>
      </c>
    </row>
    <row r="39" spans="1:49" x14ac:dyDescent="0.25">
      <c r="A39">
        <v>36</v>
      </c>
      <c r="B39">
        <v>1</v>
      </c>
      <c r="C39">
        <v>3</v>
      </c>
      <c r="D39">
        <v>0</v>
      </c>
      <c r="E39" t="b">
        <v>0</v>
      </c>
      <c r="F39" t="b">
        <v>0</v>
      </c>
      <c r="G39" t="b">
        <v>1</v>
      </c>
      <c r="H39">
        <f t="shared" si="3"/>
        <v>1</v>
      </c>
      <c r="I39">
        <f t="shared" si="4"/>
        <v>2</v>
      </c>
      <c r="J39" s="1">
        <v>5</v>
      </c>
      <c r="K39" s="1">
        <v>1</v>
      </c>
      <c r="L39">
        <v>80</v>
      </c>
      <c r="M39">
        <v>80</v>
      </c>
      <c r="N39">
        <v>80</v>
      </c>
      <c r="O39">
        <v>80</v>
      </c>
      <c r="P39" s="1">
        <f t="shared" si="5"/>
        <v>80</v>
      </c>
      <c r="Q39" s="1">
        <f>VLOOKUP(P39,'Percentage Transformation scale'!$B$2:$C$102,2, TRUE)</f>
        <v>2</v>
      </c>
      <c r="R39">
        <v>75</v>
      </c>
      <c r="S39">
        <v>60</v>
      </c>
      <c r="T39">
        <v>60</v>
      </c>
      <c r="U39" s="49">
        <f t="shared" si="6"/>
        <v>65</v>
      </c>
      <c r="V39" s="49">
        <f>VLOOKUP(U39,'Percentage Transformation scale'!$B$2:$C$102,2,TRUE)</f>
        <v>2</v>
      </c>
      <c r="W39">
        <v>3</v>
      </c>
      <c r="X39">
        <v>2</v>
      </c>
      <c r="Y39">
        <v>1</v>
      </c>
      <c r="Z39">
        <v>8</v>
      </c>
      <c r="AA39" t="s">
        <v>5</v>
      </c>
      <c r="AB39" t="s">
        <v>5</v>
      </c>
      <c r="AC39" t="s">
        <v>5</v>
      </c>
      <c r="AD39" t="s">
        <v>5</v>
      </c>
      <c r="AE39" s="47" t="s">
        <v>5</v>
      </c>
      <c r="AF39" s="47" t="s">
        <v>5</v>
      </c>
      <c r="AG39">
        <v>0</v>
      </c>
      <c r="AH39">
        <f t="shared" si="13"/>
        <v>0</v>
      </c>
      <c r="AI39">
        <v>3</v>
      </c>
      <c r="AJ39" s="1">
        <v>1</v>
      </c>
      <c r="AK39" s="1">
        <v>3</v>
      </c>
      <c r="AL39">
        <f t="shared" si="8"/>
        <v>2</v>
      </c>
      <c r="AM39" t="b">
        <v>0</v>
      </c>
      <c r="AN39" t="b">
        <v>0</v>
      </c>
      <c r="AO39" t="b">
        <v>0</v>
      </c>
      <c r="AP39" t="b">
        <v>0</v>
      </c>
      <c r="AQ39" s="1">
        <f t="shared" si="10"/>
        <v>0</v>
      </c>
      <c r="AR39" t="b">
        <v>0</v>
      </c>
      <c r="AS39" t="b">
        <v>0</v>
      </c>
      <c r="AT39" t="b">
        <v>0</v>
      </c>
      <c r="AU39" s="1">
        <f t="shared" si="9"/>
        <v>0</v>
      </c>
      <c r="AV39" s="1">
        <f t="shared" si="14"/>
        <v>2</v>
      </c>
      <c r="AW39">
        <v>4</v>
      </c>
    </row>
    <row r="40" spans="1:49" x14ac:dyDescent="0.25">
      <c r="A40">
        <v>37</v>
      </c>
      <c r="B40">
        <v>1</v>
      </c>
      <c r="C40">
        <v>3</v>
      </c>
      <c r="D40">
        <v>1</v>
      </c>
      <c r="E40" t="b">
        <v>0</v>
      </c>
      <c r="F40" t="b">
        <v>0</v>
      </c>
      <c r="G40" t="b">
        <v>1</v>
      </c>
      <c r="H40">
        <f t="shared" si="3"/>
        <v>1</v>
      </c>
      <c r="I40">
        <f t="shared" si="4"/>
        <v>2</v>
      </c>
      <c r="J40" s="1">
        <v>3</v>
      </c>
      <c r="K40" s="1">
        <v>3</v>
      </c>
      <c r="L40">
        <v>90</v>
      </c>
      <c r="M40">
        <v>90</v>
      </c>
      <c r="N40">
        <v>90</v>
      </c>
      <c r="O40">
        <v>90</v>
      </c>
      <c r="P40" s="1">
        <f t="shared" si="5"/>
        <v>90</v>
      </c>
      <c r="Q40" s="1">
        <f>VLOOKUP(P40,'Percentage Transformation scale'!$B$2:$C$102,2, TRUE)</f>
        <v>1</v>
      </c>
      <c r="R40">
        <v>90</v>
      </c>
      <c r="S40">
        <v>90</v>
      </c>
      <c r="T40">
        <v>90</v>
      </c>
      <c r="U40" s="49">
        <f t="shared" si="6"/>
        <v>90</v>
      </c>
      <c r="V40" s="49">
        <f>VLOOKUP(U40,'Percentage Transformation scale'!$B$2:$C$102,2,TRUE)</f>
        <v>1</v>
      </c>
      <c r="W40">
        <v>2</v>
      </c>
      <c r="X40">
        <v>12</v>
      </c>
      <c r="Y40">
        <v>12</v>
      </c>
      <c r="Z40">
        <v>8</v>
      </c>
      <c r="AA40" t="s">
        <v>5</v>
      </c>
      <c r="AB40" t="s">
        <v>5</v>
      </c>
      <c r="AC40" t="s">
        <v>5</v>
      </c>
      <c r="AD40" t="s">
        <v>5</v>
      </c>
      <c r="AE40" s="47" t="s">
        <v>5</v>
      </c>
      <c r="AF40" s="47" t="s">
        <v>5</v>
      </c>
      <c r="AG40">
        <v>0</v>
      </c>
      <c r="AH40">
        <f t="shared" si="13"/>
        <v>0</v>
      </c>
      <c r="AI40">
        <v>3</v>
      </c>
      <c r="AJ40" s="1">
        <v>2</v>
      </c>
      <c r="AK40" s="1">
        <v>3</v>
      </c>
      <c r="AL40">
        <f t="shared" si="8"/>
        <v>2.5</v>
      </c>
      <c r="AM40" t="b">
        <v>0</v>
      </c>
      <c r="AN40" t="b">
        <v>0</v>
      </c>
      <c r="AO40" t="b">
        <v>0</v>
      </c>
      <c r="AP40" t="b">
        <v>1</v>
      </c>
      <c r="AQ40" s="1">
        <f t="shared" si="10"/>
        <v>1</v>
      </c>
      <c r="AR40" t="b">
        <v>0</v>
      </c>
      <c r="AS40" t="b">
        <v>0</v>
      </c>
      <c r="AT40" t="b">
        <v>0</v>
      </c>
      <c r="AU40" s="1">
        <f t="shared" si="9"/>
        <v>0</v>
      </c>
      <c r="AV40" s="1">
        <f t="shared" si="14"/>
        <v>3.5</v>
      </c>
      <c r="AW40">
        <v>3</v>
      </c>
    </row>
    <row r="41" spans="1:49" x14ac:dyDescent="0.25">
      <c r="A41">
        <v>38</v>
      </c>
      <c r="B41">
        <v>1</v>
      </c>
      <c r="C41">
        <v>2</v>
      </c>
      <c r="D41">
        <v>1</v>
      </c>
      <c r="E41" t="b">
        <v>1</v>
      </c>
      <c r="F41" t="b">
        <v>1</v>
      </c>
      <c r="G41" t="b">
        <v>1</v>
      </c>
      <c r="H41">
        <f t="shared" si="3"/>
        <v>3</v>
      </c>
      <c r="I41">
        <f t="shared" si="4"/>
        <v>4</v>
      </c>
      <c r="J41" s="1">
        <v>2</v>
      </c>
      <c r="K41" s="1">
        <v>2</v>
      </c>
      <c r="L41">
        <v>90</v>
      </c>
      <c r="M41">
        <v>90</v>
      </c>
      <c r="N41">
        <v>90</v>
      </c>
      <c r="O41">
        <v>90</v>
      </c>
      <c r="P41" s="1">
        <f t="shared" si="5"/>
        <v>90</v>
      </c>
      <c r="Q41" s="1">
        <f>VLOOKUP(P41,'Percentage Transformation scale'!$B$2:$C$102,2, TRUE)</f>
        <v>1</v>
      </c>
      <c r="R41">
        <v>90</v>
      </c>
      <c r="S41">
        <v>90</v>
      </c>
      <c r="T41">
        <v>90</v>
      </c>
      <c r="U41" s="49">
        <f t="shared" si="6"/>
        <v>90</v>
      </c>
      <c r="V41" s="49">
        <f>VLOOKUP(U41,'Percentage Transformation scale'!$B$2:$C$102,2,TRUE)</f>
        <v>1</v>
      </c>
      <c r="W41">
        <v>2</v>
      </c>
      <c r="X41">
        <v>9</v>
      </c>
      <c r="Y41">
        <v>8</v>
      </c>
      <c r="Z41">
        <v>8</v>
      </c>
      <c r="AA41">
        <v>9</v>
      </c>
      <c r="AB41">
        <v>0</v>
      </c>
      <c r="AC41">
        <v>0</v>
      </c>
      <c r="AD41">
        <f t="shared" si="7"/>
        <v>900</v>
      </c>
      <c r="AE41" s="47">
        <f>((100 - 0) * (AD41-(X41*50))/((X41*100)-(X41*50))) + 0</f>
        <v>100</v>
      </c>
      <c r="AF41" s="47">
        <f>VLOOKUP(AE41,'Percentage Transformation scale'!$B$2:$C$102,2,TRUE)</f>
        <v>1</v>
      </c>
      <c r="AG41">
        <v>0</v>
      </c>
      <c r="AH41">
        <f t="shared" si="13"/>
        <v>0</v>
      </c>
      <c r="AI41">
        <v>3</v>
      </c>
      <c r="AJ41" s="1">
        <v>2</v>
      </c>
      <c r="AK41" s="1">
        <v>3</v>
      </c>
      <c r="AL41">
        <f t="shared" si="8"/>
        <v>2.5</v>
      </c>
      <c r="AM41" t="b">
        <v>0</v>
      </c>
      <c r="AN41" t="b">
        <v>0</v>
      </c>
      <c r="AO41" t="b">
        <v>0</v>
      </c>
      <c r="AP41" t="b">
        <v>1</v>
      </c>
      <c r="AQ41" s="1">
        <f t="shared" si="10"/>
        <v>1</v>
      </c>
      <c r="AR41" t="b">
        <v>0</v>
      </c>
      <c r="AS41" t="b">
        <v>0</v>
      </c>
      <c r="AT41" t="b">
        <v>0</v>
      </c>
      <c r="AU41" s="1">
        <f t="shared" si="9"/>
        <v>0</v>
      </c>
      <c r="AV41" s="1">
        <f t="shared" si="14"/>
        <v>3.5</v>
      </c>
      <c r="AW41">
        <v>2</v>
      </c>
    </row>
    <row r="42" spans="1:49" x14ac:dyDescent="0.25">
      <c r="A42">
        <v>39</v>
      </c>
      <c r="B42">
        <v>1</v>
      </c>
      <c r="C42">
        <v>2</v>
      </c>
      <c r="D42">
        <v>1</v>
      </c>
      <c r="E42" t="b">
        <v>0</v>
      </c>
      <c r="F42" t="b">
        <v>0</v>
      </c>
      <c r="G42" t="b">
        <v>0</v>
      </c>
      <c r="H42">
        <f t="shared" si="3"/>
        <v>0</v>
      </c>
      <c r="I42">
        <f t="shared" si="4"/>
        <v>1</v>
      </c>
      <c r="J42" s="1">
        <v>2</v>
      </c>
      <c r="K42" s="1">
        <v>3</v>
      </c>
      <c r="L42">
        <v>80</v>
      </c>
      <c r="M42">
        <v>90</v>
      </c>
      <c r="N42">
        <v>70</v>
      </c>
      <c r="O42">
        <v>90</v>
      </c>
      <c r="P42" s="1">
        <f t="shared" si="5"/>
        <v>82.5</v>
      </c>
      <c r="Q42" s="1">
        <f>VLOOKUP(P42,'Percentage Transformation scale'!$B$2:$C$102,2, TRUE)</f>
        <v>1</v>
      </c>
      <c r="R42">
        <v>80</v>
      </c>
      <c r="S42">
        <v>90</v>
      </c>
      <c r="T42">
        <v>80</v>
      </c>
      <c r="U42" s="49">
        <f t="shared" si="6"/>
        <v>83.333333333333329</v>
      </c>
      <c r="V42" s="49">
        <f>VLOOKUP(U42,'Percentage Transformation scale'!$B$2:$C$102,2,TRUE)</f>
        <v>1</v>
      </c>
      <c r="W42">
        <v>2</v>
      </c>
      <c r="X42">
        <v>10</v>
      </c>
      <c r="Y42">
        <v>10</v>
      </c>
      <c r="Z42">
        <v>8</v>
      </c>
      <c r="AA42">
        <v>10</v>
      </c>
      <c r="AB42">
        <v>0</v>
      </c>
      <c r="AC42">
        <v>0</v>
      </c>
      <c r="AD42">
        <f t="shared" si="7"/>
        <v>1000</v>
      </c>
      <c r="AE42" s="47">
        <f>((100 - 0) * (AD42-(X42*50))/((X42*100)-(X42*50))) + 0</f>
        <v>100</v>
      </c>
      <c r="AF42" s="47">
        <f>VLOOKUP(AE42,'Percentage Transformation scale'!$B$2:$C$102,2,TRUE)</f>
        <v>1</v>
      </c>
      <c r="AG42">
        <v>1</v>
      </c>
      <c r="AH42">
        <f t="shared" si="13"/>
        <v>10</v>
      </c>
      <c r="AI42">
        <v>4</v>
      </c>
      <c r="AJ42" s="1">
        <v>2</v>
      </c>
      <c r="AK42" s="1">
        <v>2</v>
      </c>
      <c r="AL42">
        <f t="shared" si="8"/>
        <v>2</v>
      </c>
      <c r="AM42" t="b">
        <v>0</v>
      </c>
      <c r="AN42" t="b">
        <v>0</v>
      </c>
      <c r="AO42" t="b">
        <v>0</v>
      </c>
      <c r="AP42" t="b">
        <v>1</v>
      </c>
      <c r="AQ42" s="1">
        <f t="shared" si="10"/>
        <v>1</v>
      </c>
      <c r="AR42" t="b">
        <v>0</v>
      </c>
      <c r="AS42" t="b">
        <v>0</v>
      </c>
      <c r="AT42" t="b">
        <v>0</v>
      </c>
      <c r="AU42" s="1">
        <f t="shared" si="9"/>
        <v>0</v>
      </c>
      <c r="AV42" s="1">
        <f t="shared" si="14"/>
        <v>3</v>
      </c>
      <c r="AW42">
        <v>3</v>
      </c>
    </row>
    <row r="43" spans="1:49" x14ac:dyDescent="0.25">
      <c r="A43">
        <v>40</v>
      </c>
      <c r="B43">
        <v>2</v>
      </c>
      <c r="C43">
        <v>3</v>
      </c>
      <c r="D43">
        <v>1</v>
      </c>
      <c r="E43" t="b">
        <v>1</v>
      </c>
      <c r="F43" t="b">
        <v>0</v>
      </c>
      <c r="G43" t="b">
        <v>1</v>
      </c>
      <c r="H43">
        <f t="shared" si="3"/>
        <v>2</v>
      </c>
      <c r="I43">
        <f t="shared" si="4"/>
        <v>3</v>
      </c>
      <c r="J43" s="1">
        <v>1</v>
      </c>
      <c r="K43" s="1">
        <v>1</v>
      </c>
      <c r="L43">
        <v>80</v>
      </c>
      <c r="M43">
        <v>89</v>
      </c>
      <c r="N43">
        <v>89</v>
      </c>
      <c r="O43">
        <v>100</v>
      </c>
      <c r="P43" s="1">
        <f t="shared" si="5"/>
        <v>89.5</v>
      </c>
      <c r="Q43" s="1">
        <f>VLOOKUP(P43,'Percentage Transformation scale'!$B$2:$C$102,2, TRUE)</f>
        <v>1</v>
      </c>
      <c r="R43">
        <v>100</v>
      </c>
      <c r="S43">
        <v>100</v>
      </c>
      <c r="T43">
        <v>100</v>
      </c>
      <c r="U43" s="49">
        <f t="shared" si="6"/>
        <v>100</v>
      </c>
      <c r="V43" s="49">
        <f>VLOOKUP(U43,'Percentage Transformation scale'!$B$2:$C$102,2,TRUE)</f>
        <v>1</v>
      </c>
      <c r="W43">
        <v>3</v>
      </c>
      <c r="X43">
        <v>3</v>
      </c>
      <c r="Y43">
        <v>3</v>
      </c>
      <c r="Z43">
        <v>8</v>
      </c>
      <c r="AA43" t="s">
        <v>5</v>
      </c>
      <c r="AB43" t="s">
        <v>5</v>
      </c>
      <c r="AC43" t="s">
        <v>5</v>
      </c>
      <c r="AD43" t="s">
        <v>5</v>
      </c>
      <c r="AE43" s="47" t="s">
        <v>5</v>
      </c>
      <c r="AF43" s="47" t="s">
        <v>5</v>
      </c>
      <c r="AG43">
        <v>2</v>
      </c>
      <c r="AH43">
        <f t="shared" si="13"/>
        <v>66.666666666666657</v>
      </c>
      <c r="AI43">
        <v>3</v>
      </c>
      <c r="AJ43" s="1">
        <v>2</v>
      </c>
      <c r="AK43" s="1">
        <v>2</v>
      </c>
      <c r="AL43">
        <f t="shared" si="8"/>
        <v>2</v>
      </c>
      <c r="AM43" t="b">
        <v>0</v>
      </c>
      <c r="AN43" t="b">
        <v>0</v>
      </c>
      <c r="AO43" t="b">
        <v>0</v>
      </c>
      <c r="AP43" t="b">
        <v>1</v>
      </c>
      <c r="AQ43" s="1">
        <f t="shared" si="10"/>
        <v>1</v>
      </c>
      <c r="AR43" t="b">
        <v>0</v>
      </c>
      <c r="AS43" t="b">
        <v>0</v>
      </c>
      <c r="AT43" t="b">
        <v>0</v>
      </c>
      <c r="AU43" s="1">
        <f t="shared" si="9"/>
        <v>0</v>
      </c>
      <c r="AV43" s="1">
        <f t="shared" si="14"/>
        <v>3</v>
      </c>
      <c r="AW43">
        <v>3</v>
      </c>
    </row>
    <row r="44" spans="1:49" x14ac:dyDescent="0.25">
      <c r="A44">
        <v>41</v>
      </c>
      <c r="B44">
        <v>1</v>
      </c>
      <c r="C44">
        <v>3</v>
      </c>
      <c r="D44">
        <v>0</v>
      </c>
      <c r="E44" t="b">
        <v>1</v>
      </c>
      <c r="F44" t="b">
        <v>1</v>
      </c>
      <c r="G44" t="b">
        <v>0</v>
      </c>
      <c r="H44">
        <f t="shared" si="3"/>
        <v>2</v>
      </c>
      <c r="I44">
        <f t="shared" si="4"/>
        <v>3</v>
      </c>
      <c r="J44" s="1">
        <v>2</v>
      </c>
      <c r="K44" s="1">
        <v>1</v>
      </c>
      <c r="L44">
        <v>40</v>
      </c>
      <c r="M44">
        <v>20</v>
      </c>
      <c r="N44">
        <v>20</v>
      </c>
      <c r="O44">
        <v>20</v>
      </c>
      <c r="P44" s="1">
        <f t="shared" si="5"/>
        <v>25</v>
      </c>
      <c r="Q44" s="1">
        <f>VLOOKUP(P44,'Percentage Transformation scale'!$B$2:$C$102,2, TRUE)</f>
        <v>4</v>
      </c>
      <c r="R44">
        <v>30</v>
      </c>
      <c r="S44">
        <v>40</v>
      </c>
      <c r="T44">
        <v>30</v>
      </c>
      <c r="U44" s="49">
        <f t="shared" si="6"/>
        <v>33.333333333333336</v>
      </c>
      <c r="V44" s="49">
        <f>VLOOKUP(U44,'Percentage Transformation scale'!$B$2:$C$102,2,TRUE)</f>
        <v>4</v>
      </c>
      <c r="W44">
        <v>3</v>
      </c>
      <c r="X44">
        <v>5</v>
      </c>
      <c r="Y44">
        <v>0</v>
      </c>
      <c r="Z44">
        <v>8</v>
      </c>
      <c r="AA44">
        <v>5</v>
      </c>
      <c r="AB44">
        <v>0</v>
      </c>
      <c r="AC44">
        <v>0</v>
      </c>
      <c r="AD44">
        <f t="shared" si="7"/>
        <v>500</v>
      </c>
      <c r="AE44" s="47">
        <f t="shared" ref="AE44:AE53" si="15">((100 - 0) * (AD44-(X44*50))/((X44*100)-(X44*50))) + 0</f>
        <v>100</v>
      </c>
      <c r="AF44" s="47">
        <f>VLOOKUP(AE44,'Percentage Transformation scale'!$B$2:$C$102,2,TRUE)</f>
        <v>1</v>
      </c>
      <c r="AG44">
        <v>0</v>
      </c>
      <c r="AH44">
        <f t="shared" si="13"/>
        <v>0</v>
      </c>
      <c r="AI44">
        <v>1</v>
      </c>
      <c r="AJ44" s="1">
        <v>2</v>
      </c>
      <c r="AK44" s="1">
        <v>2</v>
      </c>
      <c r="AL44">
        <f t="shared" si="8"/>
        <v>2</v>
      </c>
      <c r="AM44" t="b">
        <v>0</v>
      </c>
      <c r="AN44" t="b">
        <v>1</v>
      </c>
      <c r="AO44" t="b">
        <v>0</v>
      </c>
      <c r="AP44" t="b">
        <v>1</v>
      </c>
      <c r="AQ44" s="1">
        <f t="shared" si="10"/>
        <v>2</v>
      </c>
      <c r="AR44" t="b">
        <v>0</v>
      </c>
      <c r="AS44" t="b">
        <v>0</v>
      </c>
      <c r="AT44" t="b">
        <v>0</v>
      </c>
      <c r="AU44" s="1">
        <f t="shared" si="9"/>
        <v>0</v>
      </c>
      <c r="AV44" s="1">
        <f t="shared" si="14"/>
        <v>4</v>
      </c>
      <c r="AW44">
        <v>2</v>
      </c>
    </row>
    <row r="45" spans="1:49" x14ac:dyDescent="0.25">
      <c r="A45">
        <v>42</v>
      </c>
      <c r="B45">
        <v>1</v>
      </c>
      <c r="C45">
        <v>2</v>
      </c>
      <c r="D45">
        <v>1</v>
      </c>
      <c r="E45" t="b">
        <v>1</v>
      </c>
      <c r="F45" t="b">
        <v>0</v>
      </c>
      <c r="G45" t="b">
        <v>1</v>
      </c>
      <c r="H45">
        <f t="shared" si="3"/>
        <v>2</v>
      </c>
      <c r="I45">
        <f t="shared" si="4"/>
        <v>3</v>
      </c>
      <c r="J45" s="1">
        <v>2</v>
      </c>
      <c r="K45" s="1">
        <v>2</v>
      </c>
      <c r="L45">
        <v>90</v>
      </c>
      <c r="M45">
        <v>90</v>
      </c>
      <c r="N45">
        <v>90</v>
      </c>
      <c r="O45">
        <v>90</v>
      </c>
      <c r="P45" s="1">
        <f t="shared" si="5"/>
        <v>90</v>
      </c>
      <c r="Q45" s="1">
        <f>VLOOKUP(P45,'Percentage Transformation scale'!$B$2:$C$102,2, TRUE)</f>
        <v>1</v>
      </c>
      <c r="R45">
        <v>90</v>
      </c>
      <c r="S45">
        <v>90</v>
      </c>
      <c r="T45">
        <v>90</v>
      </c>
      <c r="U45" s="49">
        <f t="shared" si="6"/>
        <v>90</v>
      </c>
      <c r="V45" s="49">
        <f>VLOOKUP(U45,'Percentage Transformation scale'!$B$2:$C$102,2,TRUE)</f>
        <v>1</v>
      </c>
      <c r="W45">
        <v>3</v>
      </c>
      <c r="X45">
        <v>6</v>
      </c>
      <c r="Y45">
        <v>6</v>
      </c>
      <c r="Z45">
        <v>12</v>
      </c>
      <c r="AA45">
        <v>6</v>
      </c>
      <c r="AB45">
        <v>0</v>
      </c>
      <c r="AC45">
        <v>0</v>
      </c>
      <c r="AD45">
        <f t="shared" si="7"/>
        <v>600</v>
      </c>
      <c r="AE45" s="47">
        <f t="shared" si="15"/>
        <v>100</v>
      </c>
      <c r="AF45" s="47">
        <f>VLOOKUP(AE45,'Percentage Transformation scale'!$B$2:$C$102,2,TRUE)</f>
        <v>1</v>
      </c>
      <c r="AG45">
        <v>2</v>
      </c>
      <c r="AH45">
        <f t="shared" si="13"/>
        <v>33.333333333333329</v>
      </c>
      <c r="AI45">
        <v>4</v>
      </c>
      <c r="AJ45" s="1">
        <v>2</v>
      </c>
      <c r="AK45" s="1">
        <v>2</v>
      </c>
      <c r="AL45">
        <f t="shared" si="8"/>
        <v>2</v>
      </c>
      <c r="AM45" t="b">
        <v>0</v>
      </c>
      <c r="AN45" t="b">
        <v>0</v>
      </c>
      <c r="AO45" t="b">
        <v>0</v>
      </c>
      <c r="AP45" t="b">
        <v>1</v>
      </c>
      <c r="AQ45" s="1">
        <f t="shared" si="10"/>
        <v>1</v>
      </c>
      <c r="AR45" t="b">
        <v>0</v>
      </c>
      <c r="AS45" t="b">
        <v>0</v>
      </c>
      <c r="AT45" t="b">
        <v>0</v>
      </c>
      <c r="AU45" s="1">
        <f t="shared" si="9"/>
        <v>0</v>
      </c>
      <c r="AV45" s="1">
        <f t="shared" si="14"/>
        <v>3</v>
      </c>
      <c r="AW45">
        <v>2</v>
      </c>
    </row>
    <row r="46" spans="1:49" x14ac:dyDescent="0.25">
      <c r="A46">
        <v>43</v>
      </c>
      <c r="B46">
        <v>1</v>
      </c>
      <c r="C46">
        <v>3</v>
      </c>
      <c r="D46">
        <v>0</v>
      </c>
      <c r="E46" t="b">
        <v>1</v>
      </c>
      <c r="F46" t="b">
        <v>1</v>
      </c>
      <c r="G46" t="b">
        <v>1</v>
      </c>
      <c r="H46">
        <f t="shared" si="3"/>
        <v>3</v>
      </c>
      <c r="I46">
        <f t="shared" si="4"/>
        <v>4</v>
      </c>
      <c r="J46" s="1">
        <v>3</v>
      </c>
      <c r="K46" s="1">
        <v>3</v>
      </c>
      <c r="L46">
        <v>80</v>
      </c>
      <c r="M46">
        <v>80</v>
      </c>
      <c r="N46">
        <v>70</v>
      </c>
      <c r="O46">
        <v>60</v>
      </c>
      <c r="P46" s="1">
        <f t="shared" si="5"/>
        <v>72.5</v>
      </c>
      <c r="Q46" s="1">
        <f>VLOOKUP(P46,'Percentage Transformation scale'!$B$2:$C$102,2, TRUE)</f>
        <v>2</v>
      </c>
      <c r="R46">
        <v>50</v>
      </c>
      <c r="S46">
        <v>70</v>
      </c>
      <c r="T46">
        <v>50</v>
      </c>
      <c r="U46" s="49">
        <f t="shared" si="6"/>
        <v>56.666666666666664</v>
      </c>
      <c r="V46" s="49">
        <f>VLOOKUP(U46,'Percentage Transformation scale'!$B$2:$C$102,2,TRUE)</f>
        <v>3</v>
      </c>
      <c r="W46">
        <v>3</v>
      </c>
      <c r="X46">
        <v>2</v>
      </c>
      <c r="Y46">
        <v>0</v>
      </c>
      <c r="Z46">
        <v>8</v>
      </c>
      <c r="AA46">
        <v>2</v>
      </c>
      <c r="AB46">
        <v>0</v>
      </c>
      <c r="AC46">
        <v>0</v>
      </c>
      <c r="AD46">
        <f t="shared" si="7"/>
        <v>200</v>
      </c>
      <c r="AE46" s="47">
        <f t="shared" si="15"/>
        <v>100</v>
      </c>
      <c r="AF46" s="47">
        <f>VLOOKUP(AE46,'Percentage Transformation scale'!$B$2:$C$102,2,TRUE)</f>
        <v>1</v>
      </c>
      <c r="AG46">
        <v>1</v>
      </c>
      <c r="AH46">
        <f t="shared" si="13"/>
        <v>50</v>
      </c>
      <c r="AI46">
        <v>3</v>
      </c>
      <c r="AJ46" s="1">
        <v>3</v>
      </c>
      <c r="AK46" s="1">
        <v>3</v>
      </c>
      <c r="AL46">
        <f t="shared" si="8"/>
        <v>3</v>
      </c>
      <c r="AM46" t="b">
        <v>1</v>
      </c>
      <c r="AN46" t="b">
        <v>0</v>
      </c>
      <c r="AO46" t="b">
        <v>0</v>
      </c>
      <c r="AP46" t="b">
        <v>1</v>
      </c>
      <c r="AQ46" s="1">
        <f t="shared" si="10"/>
        <v>2</v>
      </c>
      <c r="AR46" t="b">
        <v>0</v>
      </c>
      <c r="AS46" t="b">
        <v>0</v>
      </c>
      <c r="AT46" t="b">
        <v>1</v>
      </c>
      <c r="AU46" s="1">
        <f t="shared" si="9"/>
        <v>1</v>
      </c>
      <c r="AV46" s="1">
        <f t="shared" si="14"/>
        <v>6</v>
      </c>
      <c r="AW46">
        <v>4</v>
      </c>
    </row>
    <row r="47" spans="1:49" x14ac:dyDescent="0.25">
      <c r="A47">
        <v>44</v>
      </c>
      <c r="B47">
        <v>3</v>
      </c>
      <c r="C47">
        <v>2</v>
      </c>
      <c r="D47">
        <v>0</v>
      </c>
      <c r="E47" t="b">
        <v>1</v>
      </c>
      <c r="F47" t="b">
        <v>1</v>
      </c>
      <c r="G47" t="b">
        <v>1</v>
      </c>
      <c r="H47">
        <f t="shared" si="3"/>
        <v>3</v>
      </c>
      <c r="I47">
        <f t="shared" si="4"/>
        <v>4</v>
      </c>
      <c r="J47" s="1">
        <v>5</v>
      </c>
      <c r="K47" s="1">
        <v>5</v>
      </c>
      <c r="L47">
        <v>70</v>
      </c>
      <c r="M47">
        <v>90</v>
      </c>
      <c r="N47">
        <v>70</v>
      </c>
      <c r="O47">
        <v>100</v>
      </c>
      <c r="P47" s="1">
        <f t="shared" si="5"/>
        <v>82.5</v>
      </c>
      <c r="Q47" s="1">
        <f>VLOOKUP(P47,'Percentage Transformation scale'!$B$2:$C$102,2, TRUE)</f>
        <v>1</v>
      </c>
      <c r="R47">
        <v>70</v>
      </c>
      <c r="S47">
        <v>100</v>
      </c>
      <c r="T47">
        <v>70</v>
      </c>
      <c r="U47" s="49">
        <f t="shared" si="6"/>
        <v>80</v>
      </c>
      <c r="V47" s="49">
        <f>VLOOKUP(U47,'Percentage Transformation scale'!$B$2:$C$102,2,TRUE)</f>
        <v>2</v>
      </c>
      <c r="W47">
        <v>3</v>
      </c>
      <c r="X47">
        <v>4</v>
      </c>
      <c r="Y47">
        <v>4</v>
      </c>
      <c r="Z47">
        <v>5</v>
      </c>
      <c r="AA47">
        <v>0</v>
      </c>
      <c r="AB47">
        <v>4</v>
      </c>
      <c r="AC47">
        <v>0</v>
      </c>
      <c r="AD47">
        <f t="shared" si="7"/>
        <v>200</v>
      </c>
      <c r="AE47" s="47">
        <f t="shared" si="15"/>
        <v>0</v>
      </c>
      <c r="AF47" s="47">
        <f>VLOOKUP(AE47,'Percentage Transformation scale'!$B$2:$C$102,2,TRUE)</f>
        <v>5</v>
      </c>
      <c r="AG47">
        <v>0</v>
      </c>
      <c r="AH47">
        <f t="shared" si="13"/>
        <v>0</v>
      </c>
      <c r="AI47">
        <v>3</v>
      </c>
      <c r="AJ47" s="1">
        <v>1</v>
      </c>
      <c r="AK47" s="1">
        <v>3</v>
      </c>
      <c r="AL47">
        <f t="shared" si="8"/>
        <v>2</v>
      </c>
      <c r="AM47" t="b">
        <v>0</v>
      </c>
      <c r="AN47" t="b">
        <v>0</v>
      </c>
      <c r="AO47" t="b">
        <v>0</v>
      </c>
      <c r="AP47" t="b">
        <v>1</v>
      </c>
      <c r="AQ47" s="1">
        <f t="shared" si="10"/>
        <v>1</v>
      </c>
      <c r="AR47" t="b">
        <v>0</v>
      </c>
      <c r="AS47" t="b">
        <v>0</v>
      </c>
      <c r="AT47" t="b">
        <v>0</v>
      </c>
      <c r="AU47" s="1">
        <f t="shared" si="9"/>
        <v>0</v>
      </c>
      <c r="AV47" s="1">
        <f t="shared" si="14"/>
        <v>3</v>
      </c>
      <c r="AW47" t="s">
        <v>5</v>
      </c>
    </row>
    <row r="48" spans="1:49" x14ac:dyDescent="0.25">
      <c r="A48">
        <v>45</v>
      </c>
      <c r="B48">
        <v>1</v>
      </c>
      <c r="C48">
        <v>1</v>
      </c>
      <c r="D48">
        <v>0</v>
      </c>
      <c r="E48" t="b">
        <v>1</v>
      </c>
      <c r="F48" t="b">
        <v>1</v>
      </c>
      <c r="G48" t="b">
        <v>1</v>
      </c>
      <c r="H48">
        <f t="shared" si="3"/>
        <v>3</v>
      </c>
      <c r="I48">
        <f t="shared" si="4"/>
        <v>4</v>
      </c>
      <c r="J48" s="1">
        <v>2</v>
      </c>
      <c r="K48" s="1">
        <v>1</v>
      </c>
      <c r="L48">
        <v>70</v>
      </c>
      <c r="M48">
        <v>70</v>
      </c>
      <c r="N48">
        <v>50</v>
      </c>
      <c r="O48">
        <v>80</v>
      </c>
      <c r="P48" s="1">
        <f t="shared" si="5"/>
        <v>67.5</v>
      </c>
      <c r="Q48" s="1">
        <f>VLOOKUP(P48,'Percentage Transformation scale'!$B$2:$C$102,2, TRUE)</f>
        <v>2</v>
      </c>
      <c r="R48">
        <v>80</v>
      </c>
      <c r="S48">
        <v>90</v>
      </c>
      <c r="T48">
        <v>90</v>
      </c>
      <c r="U48" s="49">
        <f t="shared" si="6"/>
        <v>86.666666666666671</v>
      </c>
      <c r="V48" s="49">
        <f>VLOOKUP(U48,'Percentage Transformation scale'!$B$2:$C$102,2,TRUE)</f>
        <v>1</v>
      </c>
      <c r="W48">
        <v>2</v>
      </c>
      <c r="X48">
        <v>5</v>
      </c>
      <c r="Y48">
        <v>5</v>
      </c>
      <c r="Z48">
        <v>5</v>
      </c>
      <c r="AA48">
        <v>5</v>
      </c>
      <c r="AB48">
        <v>0</v>
      </c>
      <c r="AC48">
        <v>0</v>
      </c>
      <c r="AD48">
        <f t="shared" si="7"/>
        <v>500</v>
      </c>
      <c r="AE48" s="47">
        <f t="shared" si="15"/>
        <v>100</v>
      </c>
      <c r="AF48" s="47">
        <f>VLOOKUP(AE48,'Percentage Transformation scale'!$B$2:$C$102,2,TRUE)</f>
        <v>1</v>
      </c>
      <c r="AG48">
        <v>2</v>
      </c>
      <c r="AH48">
        <f t="shared" si="13"/>
        <v>40</v>
      </c>
      <c r="AI48">
        <v>4</v>
      </c>
      <c r="AJ48" s="1">
        <v>2</v>
      </c>
      <c r="AK48" s="1">
        <v>2</v>
      </c>
      <c r="AL48">
        <f t="shared" si="8"/>
        <v>2</v>
      </c>
      <c r="AM48" t="b">
        <v>0</v>
      </c>
      <c r="AN48" t="b">
        <v>0</v>
      </c>
      <c r="AO48" t="b">
        <v>0</v>
      </c>
      <c r="AP48" t="b">
        <v>1</v>
      </c>
      <c r="AQ48" s="1">
        <f t="shared" si="10"/>
        <v>1</v>
      </c>
      <c r="AR48" t="b">
        <v>0</v>
      </c>
      <c r="AS48" t="b">
        <v>0</v>
      </c>
      <c r="AT48" t="b">
        <v>0</v>
      </c>
      <c r="AU48" s="1">
        <f t="shared" si="9"/>
        <v>0</v>
      </c>
      <c r="AV48" s="1">
        <f t="shared" si="14"/>
        <v>3</v>
      </c>
      <c r="AW48">
        <v>3</v>
      </c>
    </row>
    <row r="49" spans="1:49" x14ac:dyDescent="0.25">
      <c r="A49">
        <v>46</v>
      </c>
      <c r="B49">
        <v>2</v>
      </c>
      <c r="C49">
        <v>3</v>
      </c>
      <c r="D49">
        <v>0</v>
      </c>
      <c r="E49" t="b">
        <v>1</v>
      </c>
      <c r="F49" t="b">
        <v>1</v>
      </c>
      <c r="G49" t="b">
        <v>0</v>
      </c>
      <c r="H49">
        <f t="shared" si="3"/>
        <v>2</v>
      </c>
      <c r="I49">
        <f t="shared" si="4"/>
        <v>3</v>
      </c>
      <c r="J49" s="1">
        <v>3</v>
      </c>
      <c r="K49" s="1">
        <v>3</v>
      </c>
      <c r="L49">
        <v>40</v>
      </c>
      <c r="M49">
        <v>40</v>
      </c>
      <c r="N49">
        <v>30</v>
      </c>
      <c r="O49">
        <v>40</v>
      </c>
      <c r="P49" s="1">
        <f t="shared" si="5"/>
        <v>37.5</v>
      </c>
      <c r="Q49" s="1">
        <f>VLOOKUP(P49,'Percentage Transformation scale'!$B$2:$C$102,2, TRUE)</f>
        <v>4</v>
      </c>
      <c r="R49">
        <v>80</v>
      </c>
      <c r="S49">
        <v>80</v>
      </c>
      <c r="T49">
        <v>70</v>
      </c>
      <c r="U49" s="49">
        <f t="shared" si="6"/>
        <v>76.666666666666671</v>
      </c>
      <c r="V49" s="49">
        <f>VLOOKUP(U49,'Percentage Transformation scale'!$B$2:$C$102,2,TRUE)</f>
        <v>2</v>
      </c>
      <c r="W49">
        <v>3</v>
      </c>
      <c r="X49">
        <v>5</v>
      </c>
      <c r="Y49">
        <v>5</v>
      </c>
      <c r="Z49">
        <v>7</v>
      </c>
      <c r="AA49">
        <v>2</v>
      </c>
      <c r="AB49">
        <v>0</v>
      </c>
      <c r="AC49">
        <v>3</v>
      </c>
      <c r="AD49">
        <f t="shared" si="7"/>
        <v>500</v>
      </c>
      <c r="AE49" s="47">
        <f t="shared" si="15"/>
        <v>100</v>
      </c>
      <c r="AF49" s="47">
        <f>VLOOKUP(AE49,'Percentage Transformation scale'!$B$2:$C$102,2,TRUE)</f>
        <v>1</v>
      </c>
      <c r="AG49">
        <v>2</v>
      </c>
      <c r="AH49">
        <f t="shared" si="13"/>
        <v>40</v>
      </c>
      <c r="AI49">
        <v>4</v>
      </c>
      <c r="AJ49" s="1">
        <v>4</v>
      </c>
      <c r="AK49" s="1">
        <v>5</v>
      </c>
      <c r="AL49">
        <f t="shared" si="8"/>
        <v>4.5</v>
      </c>
      <c r="AM49" t="b">
        <v>0</v>
      </c>
      <c r="AN49" t="b">
        <v>0</v>
      </c>
      <c r="AO49" t="b">
        <v>0</v>
      </c>
      <c r="AP49" t="b">
        <v>1</v>
      </c>
      <c r="AQ49" s="1">
        <f t="shared" si="10"/>
        <v>1</v>
      </c>
      <c r="AR49" t="b">
        <v>0</v>
      </c>
      <c r="AS49" t="b">
        <v>0</v>
      </c>
      <c r="AT49" t="b">
        <v>0</v>
      </c>
      <c r="AU49" s="1">
        <f t="shared" si="9"/>
        <v>0</v>
      </c>
      <c r="AV49" s="1">
        <f t="shared" si="14"/>
        <v>5.5</v>
      </c>
      <c r="AW49">
        <v>3</v>
      </c>
    </row>
    <row r="50" spans="1:49" x14ac:dyDescent="0.25">
      <c r="A50">
        <v>47</v>
      </c>
      <c r="B50">
        <v>2</v>
      </c>
      <c r="C50">
        <v>2</v>
      </c>
      <c r="D50">
        <v>0</v>
      </c>
      <c r="E50" t="b">
        <v>1</v>
      </c>
      <c r="F50" t="b">
        <v>1</v>
      </c>
      <c r="G50" t="b">
        <v>0</v>
      </c>
      <c r="H50">
        <f t="shared" si="3"/>
        <v>2</v>
      </c>
      <c r="I50">
        <f t="shared" si="4"/>
        <v>3</v>
      </c>
      <c r="J50" s="1">
        <v>2</v>
      </c>
      <c r="K50" s="1">
        <v>1</v>
      </c>
      <c r="L50">
        <v>90</v>
      </c>
      <c r="M50">
        <v>70</v>
      </c>
      <c r="N50">
        <v>70</v>
      </c>
      <c r="O50">
        <v>90</v>
      </c>
      <c r="P50" s="1">
        <f t="shared" si="5"/>
        <v>80</v>
      </c>
      <c r="Q50" s="1">
        <f>VLOOKUP(P50,'Percentage Transformation scale'!$B$2:$C$102,2, TRUE)</f>
        <v>2</v>
      </c>
      <c r="R50">
        <v>90</v>
      </c>
      <c r="S50">
        <v>90</v>
      </c>
      <c r="T50">
        <v>80</v>
      </c>
      <c r="U50" s="49">
        <f t="shared" si="6"/>
        <v>86.666666666666671</v>
      </c>
      <c r="V50" s="49">
        <f>VLOOKUP(U50,'Percentage Transformation scale'!$B$2:$C$102,2,TRUE)</f>
        <v>1</v>
      </c>
      <c r="W50">
        <v>2</v>
      </c>
      <c r="X50">
        <v>12</v>
      </c>
      <c r="Y50">
        <v>12</v>
      </c>
      <c r="Z50">
        <v>7</v>
      </c>
      <c r="AA50">
        <v>12</v>
      </c>
      <c r="AB50">
        <v>0</v>
      </c>
      <c r="AC50">
        <v>0</v>
      </c>
      <c r="AD50">
        <f t="shared" si="7"/>
        <v>1200</v>
      </c>
      <c r="AE50" s="47">
        <f t="shared" si="15"/>
        <v>100</v>
      </c>
      <c r="AF50" s="47">
        <f>VLOOKUP(AE50,'Percentage Transformation scale'!$B$2:$C$102,2,TRUE)</f>
        <v>1</v>
      </c>
      <c r="AG50">
        <v>0</v>
      </c>
      <c r="AH50">
        <f t="shared" si="13"/>
        <v>0</v>
      </c>
      <c r="AI50">
        <v>3</v>
      </c>
      <c r="AJ50" s="1">
        <v>3</v>
      </c>
      <c r="AK50" s="1">
        <v>2</v>
      </c>
      <c r="AL50">
        <f t="shared" si="8"/>
        <v>2.5</v>
      </c>
      <c r="AM50" t="b">
        <v>0</v>
      </c>
      <c r="AN50" t="b">
        <v>0</v>
      </c>
      <c r="AO50" t="b">
        <v>0</v>
      </c>
      <c r="AP50" t="b">
        <v>1</v>
      </c>
      <c r="AQ50" s="1">
        <f t="shared" si="10"/>
        <v>1</v>
      </c>
      <c r="AR50" t="b">
        <v>0</v>
      </c>
      <c r="AS50" t="b">
        <v>0</v>
      </c>
      <c r="AT50" t="b">
        <v>1</v>
      </c>
      <c r="AU50" s="1">
        <f t="shared" si="9"/>
        <v>1</v>
      </c>
      <c r="AV50" s="1">
        <f t="shared" si="14"/>
        <v>4.5</v>
      </c>
      <c r="AW50">
        <v>2</v>
      </c>
    </row>
    <row r="51" spans="1:49" x14ac:dyDescent="0.25">
      <c r="A51">
        <v>48</v>
      </c>
      <c r="B51">
        <v>1</v>
      </c>
      <c r="C51">
        <v>2</v>
      </c>
      <c r="D51">
        <v>1</v>
      </c>
      <c r="E51" t="b">
        <v>1</v>
      </c>
      <c r="F51" t="b">
        <v>0</v>
      </c>
      <c r="G51" t="b">
        <v>1</v>
      </c>
      <c r="H51">
        <f t="shared" si="3"/>
        <v>2</v>
      </c>
      <c r="I51">
        <f t="shared" si="4"/>
        <v>3</v>
      </c>
      <c r="J51" s="1">
        <v>2</v>
      </c>
      <c r="K51" s="1">
        <v>2</v>
      </c>
      <c r="L51">
        <v>90</v>
      </c>
      <c r="M51">
        <v>90</v>
      </c>
      <c r="N51">
        <v>80</v>
      </c>
      <c r="O51">
        <v>100</v>
      </c>
      <c r="P51" s="1">
        <f t="shared" si="5"/>
        <v>90</v>
      </c>
      <c r="Q51" s="1">
        <f>VLOOKUP(P51,'Percentage Transformation scale'!$B$2:$C$102,2, TRUE)</f>
        <v>1</v>
      </c>
      <c r="R51">
        <v>80</v>
      </c>
      <c r="S51">
        <v>85</v>
      </c>
      <c r="T51">
        <v>90</v>
      </c>
      <c r="U51" s="49">
        <f t="shared" si="6"/>
        <v>85</v>
      </c>
      <c r="V51" s="49">
        <f>VLOOKUP(U51,'Percentage Transformation scale'!$B$2:$C$102,2,TRUE)</f>
        <v>1</v>
      </c>
      <c r="W51">
        <v>2</v>
      </c>
      <c r="X51">
        <v>6</v>
      </c>
      <c r="Y51">
        <v>6</v>
      </c>
      <c r="Z51">
        <v>7</v>
      </c>
      <c r="AA51">
        <v>6</v>
      </c>
      <c r="AB51">
        <v>0</v>
      </c>
      <c r="AC51">
        <v>0</v>
      </c>
      <c r="AD51">
        <f t="shared" si="7"/>
        <v>600</v>
      </c>
      <c r="AE51" s="47">
        <f t="shared" si="15"/>
        <v>100</v>
      </c>
      <c r="AF51" s="47">
        <f>VLOOKUP(AE51,'Percentage Transformation scale'!$B$2:$C$102,2,TRUE)</f>
        <v>1</v>
      </c>
      <c r="AG51">
        <v>0</v>
      </c>
      <c r="AH51">
        <f t="shared" si="13"/>
        <v>0</v>
      </c>
      <c r="AI51">
        <v>3</v>
      </c>
      <c r="AJ51" s="1">
        <v>1</v>
      </c>
      <c r="AK51" s="1">
        <v>1</v>
      </c>
      <c r="AL51">
        <f t="shared" si="8"/>
        <v>1</v>
      </c>
      <c r="AM51" t="b">
        <v>0</v>
      </c>
      <c r="AN51" t="b">
        <v>0</v>
      </c>
      <c r="AO51" t="b">
        <v>0</v>
      </c>
      <c r="AP51" t="b">
        <v>0</v>
      </c>
      <c r="AQ51" s="1">
        <f t="shared" si="10"/>
        <v>0</v>
      </c>
      <c r="AR51" t="b">
        <v>0</v>
      </c>
      <c r="AS51" t="b">
        <v>0</v>
      </c>
      <c r="AT51" t="b">
        <v>0</v>
      </c>
      <c r="AU51" s="1">
        <f t="shared" si="9"/>
        <v>0</v>
      </c>
      <c r="AV51" s="1">
        <f t="shared" si="14"/>
        <v>1</v>
      </c>
      <c r="AW51">
        <v>2</v>
      </c>
    </row>
    <row r="52" spans="1:49" x14ac:dyDescent="0.25">
      <c r="A52">
        <v>49</v>
      </c>
      <c r="B52">
        <v>1</v>
      </c>
      <c r="C52">
        <v>1</v>
      </c>
      <c r="D52">
        <v>1</v>
      </c>
      <c r="E52" t="b">
        <v>1</v>
      </c>
      <c r="F52" t="b">
        <v>1</v>
      </c>
      <c r="G52" t="b">
        <v>1</v>
      </c>
      <c r="H52">
        <f t="shared" si="3"/>
        <v>3</v>
      </c>
      <c r="I52">
        <f t="shared" si="4"/>
        <v>4</v>
      </c>
      <c r="J52" s="1">
        <v>3</v>
      </c>
      <c r="K52" s="1">
        <v>4</v>
      </c>
      <c r="L52">
        <v>90</v>
      </c>
      <c r="M52">
        <v>90</v>
      </c>
      <c r="N52">
        <v>70</v>
      </c>
      <c r="O52">
        <v>90</v>
      </c>
      <c r="P52" s="1">
        <f t="shared" si="5"/>
        <v>85</v>
      </c>
      <c r="Q52" s="1">
        <f>VLOOKUP(P52,'Percentage Transformation scale'!$B$2:$C$102,2, TRUE)</f>
        <v>1</v>
      </c>
      <c r="R52">
        <v>90</v>
      </c>
      <c r="S52">
        <v>90</v>
      </c>
      <c r="T52">
        <v>90</v>
      </c>
      <c r="U52" s="49">
        <f t="shared" si="6"/>
        <v>90</v>
      </c>
      <c r="V52" s="49">
        <f>VLOOKUP(U52,'Percentage Transformation scale'!$B$2:$C$102,2,TRUE)</f>
        <v>1</v>
      </c>
      <c r="W52">
        <v>2</v>
      </c>
      <c r="X52">
        <v>6</v>
      </c>
      <c r="Y52">
        <v>6</v>
      </c>
      <c r="Z52">
        <v>14</v>
      </c>
      <c r="AA52">
        <v>6</v>
      </c>
      <c r="AB52">
        <v>0</v>
      </c>
      <c r="AC52">
        <v>0</v>
      </c>
      <c r="AD52">
        <f t="shared" si="7"/>
        <v>600</v>
      </c>
      <c r="AE52" s="47">
        <f t="shared" si="15"/>
        <v>100</v>
      </c>
      <c r="AF52" s="47">
        <f>VLOOKUP(AE52,'Percentage Transformation scale'!$B$2:$C$102,2,TRUE)</f>
        <v>1</v>
      </c>
      <c r="AG52">
        <v>0</v>
      </c>
      <c r="AH52">
        <f t="shared" si="13"/>
        <v>0</v>
      </c>
      <c r="AI52">
        <v>3</v>
      </c>
      <c r="AJ52" s="1">
        <v>2</v>
      </c>
      <c r="AK52" s="1">
        <v>3</v>
      </c>
      <c r="AL52">
        <f t="shared" si="8"/>
        <v>2.5</v>
      </c>
      <c r="AM52" t="b">
        <v>0</v>
      </c>
      <c r="AN52" t="b">
        <v>0</v>
      </c>
      <c r="AO52" t="b">
        <v>0</v>
      </c>
      <c r="AP52" t="b">
        <v>0</v>
      </c>
      <c r="AQ52" s="1">
        <f t="shared" si="10"/>
        <v>0</v>
      </c>
      <c r="AR52" t="b">
        <v>0</v>
      </c>
      <c r="AS52" t="b">
        <v>0</v>
      </c>
      <c r="AT52" t="b">
        <v>0</v>
      </c>
      <c r="AU52" s="1">
        <f t="shared" si="9"/>
        <v>0</v>
      </c>
      <c r="AV52" s="1">
        <f t="shared" si="14"/>
        <v>2.5</v>
      </c>
      <c r="AW52">
        <v>3</v>
      </c>
    </row>
    <row r="53" spans="1:49" x14ac:dyDescent="0.25">
      <c r="A53">
        <v>50</v>
      </c>
      <c r="B53">
        <v>1</v>
      </c>
      <c r="C53">
        <v>2</v>
      </c>
      <c r="D53">
        <v>1</v>
      </c>
      <c r="E53" t="b">
        <v>0</v>
      </c>
      <c r="F53" t="b">
        <v>0</v>
      </c>
      <c r="G53" t="b">
        <v>0</v>
      </c>
      <c r="H53">
        <f t="shared" si="3"/>
        <v>0</v>
      </c>
      <c r="I53">
        <f t="shared" si="4"/>
        <v>1</v>
      </c>
      <c r="J53" s="1">
        <v>3</v>
      </c>
      <c r="K53" s="1">
        <v>4</v>
      </c>
      <c r="L53">
        <v>90</v>
      </c>
      <c r="M53">
        <v>70</v>
      </c>
      <c r="N53">
        <v>90</v>
      </c>
      <c r="O53">
        <v>90</v>
      </c>
      <c r="P53" s="1">
        <f t="shared" si="5"/>
        <v>85</v>
      </c>
      <c r="Q53" s="1">
        <f>VLOOKUP(P53,'Percentage Transformation scale'!$B$2:$C$102,2, TRUE)</f>
        <v>1</v>
      </c>
      <c r="R53">
        <v>90</v>
      </c>
      <c r="S53">
        <v>90</v>
      </c>
      <c r="T53">
        <v>90</v>
      </c>
      <c r="U53" s="49">
        <f t="shared" si="6"/>
        <v>90</v>
      </c>
      <c r="V53" s="49">
        <f>VLOOKUP(U53,'Percentage Transformation scale'!$B$2:$C$102,2,TRUE)</f>
        <v>1</v>
      </c>
      <c r="W53">
        <v>2</v>
      </c>
      <c r="X53">
        <v>6</v>
      </c>
      <c r="Y53">
        <v>6</v>
      </c>
      <c r="Z53">
        <v>14</v>
      </c>
      <c r="AA53">
        <v>6</v>
      </c>
      <c r="AB53">
        <v>0</v>
      </c>
      <c r="AC53">
        <v>0</v>
      </c>
      <c r="AD53">
        <f t="shared" si="7"/>
        <v>600</v>
      </c>
      <c r="AE53" s="47">
        <f t="shared" si="15"/>
        <v>100</v>
      </c>
      <c r="AF53" s="47">
        <f>VLOOKUP(AE53,'Percentage Transformation scale'!$B$2:$C$102,2,TRUE)</f>
        <v>1</v>
      </c>
      <c r="AG53">
        <v>0</v>
      </c>
      <c r="AH53">
        <f t="shared" si="13"/>
        <v>0</v>
      </c>
      <c r="AI53">
        <v>3</v>
      </c>
      <c r="AJ53" s="1">
        <v>2</v>
      </c>
      <c r="AK53" s="1">
        <v>3</v>
      </c>
      <c r="AL53">
        <f t="shared" si="8"/>
        <v>2.5</v>
      </c>
      <c r="AM53" t="b">
        <v>0</v>
      </c>
      <c r="AN53" t="b">
        <v>0</v>
      </c>
      <c r="AO53" t="b">
        <v>0</v>
      </c>
      <c r="AP53" t="b">
        <v>0</v>
      </c>
      <c r="AQ53" s="1">
        <f t="shared" si="10"/>
        <v>0</v>
      </c>
      <c r="AR53" t="b">
        <v>0</v>
      </c>
      <c r="AS53" t="b">
        <v>0</v>
      </c>
      <c r="AT53" t="b">
        <v>0</v>
      </c>
      <c r="AU53" s="1">
        <f t="shared" si="9"/>
        <v>0</v>
      </c>
      <c r="AV53" s="1">
        <f t="shared" si="14"/>
        <v>2.5</v>
      </c>
      <c r="AW53">
        <v>3</v>
      </c>
    </row>
    <row r="54" spans="1:49" x14ac:dyDescent="0.25">
      <c r="A54">
        <v>51</v>
      </c>
      <c r="B54">
        <v>1</v>
      </c>
      <c r="C54">
        <v>3</v>
      </c>
      <c r="D54">
        <v>0</v>
      </c>
      <c r="E54" t="b">
        <v>0</v>
      </c>
      <c r="F54" t="b">
        <v>0</v>
      </c>
      <c r="G54" t="b">
        <v>0</v>
      </c>
      <c r="H54">
        <f t="shared" si="3"/>
        <v>0</v>
      </c>
      <c r="I54">
        <f t="shared" si="4"/>
        <v>1</v>
      </c>
      <c r="J54" s="1">
        <v>1</v>
      </c>
      <c r="K54" s="1">
        <v>1</v>
      </c>
      <c r="L54">
        <v>80</v>
      </c>
      <c r="M54">
        <v>80</v>
      </c>
      <c r="N54">
        <v>80</v>
      </c>
      <c r="O54">
        <v>90</v>
      </c>
      <c r="P54" s="1">
        <f t="shared" si="5"/>
        <v>82.5</v>
      </c>
      <c r="Q54" s="1">
        <f>VLOOKUP(P54,'Percentage Transformation scale'!$B$2:$C$102,2, TRUE)</f>
        <v>1</v>
      </c>
      <c r="R54">
        <v>90</v>
      </c>
      <c r="S54">
        <v>90</v>
      </c>
      <c r="T54">
        <v>80</v>
      </c>
      <c r="U54" s="49">
        <f t="shared" si="6"/>
        <v>86.666666666666671</v>
      </c>
      <c r="V54" s="49">
        <f>VLOOKUP(U54,'Percentage Transformation scale'!$B$2:$C$102,2,TRUE)</f>
        <v>1</v>
      </c>
      <c r="W54">
        <v>3</v>
      </c>
      <c r="X54">
        <v>3</v>
      </c>
      <c r="Y54">
        <v>3</v>
      </c>
      <c r="Z54">
        <v>8</v>
      </c>
      <c r="AA54" t="s">
        <v>5</v>
      </c>
      <c r="AB54" t="s">
        <v>5</v>
      </c>
      <c r="AC54" t="s">
        <v>5</v>
      </c>
      <c r="AD54" t="s">
        <v>5</v>
      </c>
      <c r="AE54" s="47" t="s">
        <v>5</v>
      </c>
      <c r="AF54" s="47" t="s">
        <v>5</v>
      </c>
      <c r="AG54">
        <v>0</v>
      </c>
      <c r="AH54">
        <f t="shared" si="13"/>
        <v>0</v>
      </c>
      <c r="AI54">
        <v>3</v>
      </c>
      <c r="AJ54" s="1">
        <v>2</v>
      </c>
      <c r="AK54" s="1">
        <v>2</v>
      </c>
      <c r="AL54">
        <f t="shared" si="8"/>
        <v>2</v>
      </c>
      <c r="AM54" t="b">
        <v>0</v>
      </c>
      <c r="AN54" t="b">
        <v>0</v>
      </c>
      <c r="AO54" t="b">
        <v>0</v>
      </c>
      <c r="AP54" t="b">
        <v>1</v>
      </c>
      <c r="AQ54" s="1">
        <f t="shared" si="10"/>
        <v>1</v>
      </c>
      <c r="AR54" t="b">
        <v>0</v>
      </c>
      <c r="AS54" t="b">
        <v>0</v>
      </c>
      <c r="AT54" t="b">
        <v>0</v>
      </c>
      <c r="AU54" s="1">
        <f t="shared" si="9"/>
        <v>0</v>
      </c>
      <c r="AV54" s="1">
        <f t="shared" si="14"/>
        <v>3</v>
      </c>
      <c r="AW54">
        <v>3</v>
      </c>
    </row>
    <row r="55" spans="1:49" x14ac:dyDescent="0.25">
      <c r="A55">
        <v>52</v>
      </c>
      <c r="B55">
        <v>3</v>
      </c>
      <c r="C55">
        <v>3</v>
      </c>
      <c r="D55">
        <v>0</v>
      </c>
      <c r="E55" t="b">
        <v>0</v>
      </c>
      <c r="F55" t="b">
        <v>0</v>
      </c>
      <c r="G55" t="b">
        <v>0</v>
      </c>
      <c r="H55">
        <f t="shared" si="3"/>
        <v>0</v>
      </c>
      <c r="I55">
        <f t="shared" si="4"/>
        <v>1</v>
      </c>
      <c r="J55" s="1">
        <v>2</v>
      </c>
      <c r="K55" s="1">
        <v>2</v>
      </c>
      <c r="L55">
        <v>90</v>
      </c>
      <c r="M55">
        <v>80</v>
      </c>
      <c r="N55">
        <v>80</v>
      </c>
      <c r="O55">
        <v>90</v>
      </c>
      <c r="P55" s="1">
        <f t="shared" si="5"/>
        <v>85</v>
      </c>
      <c r="Q55" s="1">
        <f>VLOOKUP(P55,'Percentage Transformation scale'!$B$2:$C$102,2, TRUE)</f>
        <v>1</v>
      </c>
      <c r="R55">
        <v>90</v>
      </c>
      <c r="S55">
        <v>90</v>
      </c>
      <c r="T55">
        <v>80</v>
      </c>
      <c r="U55" s="49">
        <f t="shared" si="6"/>
        <v>86.666666666666671</v>
      </c>
      <c r="V55" s="49">
        <f>VLOOKUP(U55,'Percentage Transformation scale'!$B$2:$C$102,2,TRUE)</f>
        <v>1</v>
      </c>
      <c r="W55">
        <v>3</v>
      </c>
      <c r="X55">
        <v>4</v>
      </c>
      <c r="Y55">
        <v>4</v>
      </c>
      <c r="Z55">
        <v>8</v>
      </c>
      <c r="AA55" t="s">
        <v>5</v>
      </c>
      <c r="AB55" t="s">
        <v>5</v>
      </c>
      <c r="AC55" t="s">
        <v>5</v>
      </c>
      <c r="AD55" t="s">
        <v>5</v>
      </c>
      <c r="AE55" s="47" t="s">
        <v>5</v>
      </c>
      <c r="AF55" s="47" t="s">
        <v>5</v>
      </c>
      <c r="AG55">
        <v>0</v>
      </c>
      <c r="AH55">
        <f t="shared" si="13"/>
        <v>0</v>
      </c>
      <c r="AI55">
        <v>3</v>
      </c>
      <c r="AJ55" s="1">
        <v>2</v>
      </c>
      <c r="AK55" s="1">
        <v>3</v>
      </c>
      <c r="AL55">
        <f t="shared" si="8"/>
        <v>2.5</v>
      </c>
      <c r="AM55" t="b">
        <v>0</v>
      </c>
      <c r="AN55" t="b">
        <v>0</v>
      </c>
      <c r="AO55" t="b">
        <v>0</v>
      </c>
      <c r="AP55" t="b">
        <v>1</v>
      </c>
      <c r="AQ55" s="1">
        <f t="shared" si="10"/>
        <v>1</v>
      </c>
      <c r="AR55" t="b">
        <v>0</v>
      </c>
      <c r="AS55" t="b">
        <v>0</v>
      </c>
      <c r="AT55" t="b">
        <v>0</v>
      </c>
      <c r="AU55" s="1">
        <f t="shared" si="9"/>
        <v>0</v>
      </c>
      <c r="AV55" s="1">
        <f t="shared" si="14"/>
        <v>3.5</v>
      </c>
      <c r="AW55">
        <v>3</v>
      </c>
    </row>
    <row r="56" spans="1:49" x14ac:dyDescent="0.25">
      <c r="A56">
        <v>53</v>
      </c>
      <c r="B56">
        <v>1</v>
      </c>
      <c r="C56">
        <v>2</v>
      </c>
      <c r="D56">
        <v>1</v>
      </c>
      <c r="E56" t="b">
        <v>0</v>
      </c>
      <c r="F56" t="b">
        <v>0</v>
      </c>
      <c r="G56" t="b">
        <v>0</v>
      </c>
      <c r="H56">
        <f t="shared" si="3"/>
        <v>0</v>
      </c>
      <c r="I56">
        <f t="shared" si="4"/>
        <v>1</v>
      </c>
      <c r="J56" s="1">
        <v>3</v>
      </c>
      <c r="K56" s="1">
        <v>4</v>
      </c>
      <c r="L56">
        <v>90</v>
      </c>
      <c r="M56">
        <v>90</v>
      </c>
      <c r="N56">
        <v>70</v>
      </c>
      <c r="O56">
        <v>90</v>
      </c>
      <c r="P56" s="1">
        <f t="shared" si="5"/>
        <v>85</v>
      </c>
      <c r="Q56" s="1">
        <f>VLOOKUP(P56,'Percentage Transformation scale'!$B$2:$C$102,2, TRUE)</f>
        <v>1</v>
      </c>
      <c r="R56">
        <v>90</v>
      </c>
      <c r="S56">
        <v>90</v>
      </c>
      <c r="T56">
        <v>90</v>
      </c>
      <c r="U56" s="49">
        <f t="shared" si="6"/>
        <v>90</v>
      </c>
      <c r="V56" s="49">
        <f>VLOOKUP(U56,'Percentage Transformation scale'!$B$2:$C$102,2,TRUE)</f>
        <v>1</v>
      </c>
      <c r="W56">
        <v>2</v>
      </c>
      <c r="X56">
        <v>6</v>
      </c>
      <c r="Y56">
        <v>4</v>
      </c>
      <c r="Z56">
        <v>14</v>
      </c>
      <c r="AA56" t="s">
        <v>5</v>
      </c>
      <c r="AB56" t="s">
        <v>5</v>
      </c>
      <c r="AC56" t="s">
        <v>5</v>
      </c>
      <c r="AD56" t="s">
        <v>5</v>
      </c>
      <c r="AE56" s="47" t="s">
        <v>5</v>
      </c>
      <c r="AF56" s="47" t="s">
        <v>5</v>
      </c>
      <c r="AG56">
        <v>0</v>
      </c>
      <c r="AH56">
        <f t="shared" si="13"/>
        <v>0</v>
      </c>
      <c r="AI56">
        <v>3</v>
      </c>
      <c r="AJ56" s="1">
        <v>2</v>
      </c>
      <c r="AK56" s="1">
        <v>3</v>
      </c>
      <c r="AL56">
        <f t="shared" si="8"/>
        <v>2.5</v>
      </c>
      <c r="AM56" t="b">
        <v>0</v>
      </c>
      <c r="AN56" t="b">
        <v>0</v>
      </c>
      <c r="AO56" t="b">
        <v>0</v>
      </c>
      <c r="AP56" t="b">
        <v>0</v>
      </c>
      <c r="AQ56" s="1">
        <f t="shared" si="10"/>
        <v>0</v>
      </c>
      <c r="AR56" t="b">
        <v>0</v>
      </c>
      <c r="AS56" t="b">
        <v>0</v>
      </c>
      <c r="AT56" t="b">
        <v>0</v>
      </c>
      <c r="AU56" s="1">
        <f t="shared" si="9"/>
        <v>0</v>
      </c>
      <c r="AV56" s="1">
        <f t="shared" si="14"/>
        <v>2.5</v>
      </c>
      <c r="AW56">
        <v>3</v>
      </c>
    </row>
    <row r="57" spans="1:49" x14ac:dyDescent="0.25">
      <c r="A57">
        <v>54</v>
      </c>
      <c r="B57">
        <v>1</v>
      </c>
      <c r="C57">
        <v>3</v>
      </c>
      <c r="D57">
        <v>1</v>
      </c>
      <c r="E57" t="b">
        <v>1</v>
      </c>
      <c r="F57" t="b">
        <v>1</v>
      </c>
      <c r="G57" t="b">
        <v>1</v>
      </c>
      <c r="H57">
        <f t="shared" si="3"/>
        <v>3</v>
      </c>
      <c r="I57">
        <f t="shared" si="4"/>
        <v>4</v>
      </c>
      <c r="J57" s="1">
        <v>3</v>
      </c>
      <c r="K57" s="1">
        <v>3</v>
      </c>
      <c r="L57">
        <v>70</v>
      </c>
      <c r="M57">
        <v>65</v>
      </c>
      <c r="N57">
        <v>70</v>
      </c>
      <c r="O57">
        <v>60</v>
      </c>
      <c r="P57" s="1">
        <f t="shared" si="5"/>
        <v>66.25</v>
      </c>
      <c r="Q57" s="1">
        <f>VLOOKUP(P57,'Percentage Transformation scale'!$B$2:$C$102,2, TRUE)</f>
        <v>2</v>
      </c>
      <c r="R57">
        <v>40</v>
      </c>
      <c r="S57">
        <v>60</v>
      </c>
      <c r="T57">
        <v>40</v>
      </c>
      <c r="U57" s="49">
        <f>AVERAGE(R57:T57)</f>
        <v>46.666666666666664</v>
      </c>
      <c r="V57" s="49">
        <f>VLOOKUP(U57,'Percentage Transformation scale'!$B$2:$C$102,2,TRUE)</f>
        <v>3</v>
      </c>
      <c r="W57">
        <v>3</v>
      </c>
      <c r="X57">
        <v>3</v>
      </c>
      <c r="Y57">
        <v>0</v>
      </c>
      <c r="Z57">
        <v>8</v>
      </c>
      <c r="AA57">
        <v>3</v>
      </c>
      <c r="AB57">
        <v>0</v>
      </c>
      <c r="AC57">
        <v>0</v>
      </c>
      <c r="AD57">
        <f t="shared" si="7"/>
        <v>300</v>
      </c>
      <c r="AE57" s="47">
        <f>((100 - 0) * (AD57-(X57*50))/((X57*100)-(X57*50))) + 0</f>
        <v>100</v>
      </c>
      <c r="AF57" s="47">
        <f>VLOOKUP(AE57,'Percentage Transformation scale'!$B$2:$C$102,2,TRUE)</f>
        <v>1</v>
      </c>
      <c r="AG57">
        <v>2</v>
      </c>
      <c r="AH57">
        <f t="shared" si="13"/>
        <v>66.666666666666657</v>
      </c>
      <c r="AI57">
        <v>5</v>
      </c>
      <c r="AJ57" s="1">
        <v>2</v>
      </c>
      <c r="AK57" s="1">
        <v>2</v>
      </c>
      <c r="AL57">
        <f t="shared" si="8"/>
        <v>2</v>
      </c>
      <c r="AM57" t="b">
        <v>1</v>
      </c>
      <c r="AN57" t="b">
        <v>0</v>
      </c>
      <c r="AO57" t="b">
        <v>1</v>
      </c>
      <c r="AP57" t="b">
        <v>0</v>
      </c>
      <c r="AQ57" s="1">
        <f t="shared" si="10"/>
        <v>2</v>
      </c>
      <c r="AR57" t="b">
        <v>0</v>
      </c>
      <c r="AS57" t="b">
        <v>0</v>
      </c>
      <c r="AT57" t="b">
        <v>1</v>
      </c>
      <c r="AU57" s="1">
        <f t="shared" si="9"/>
        <v>1</v>
      </c>
      <c r="AV57" s="1">
        <f t="shared" si="14"/>
        <v>5</v>
      </c>
      <c r="AW57">
        <v>4</v>
      </c>
    </row>
    <row r="58" spans="1:49" x14ac:dyDescent="0.25">
      <c r="A58">
        <v>55</v>
      </c>
      <c r="B58">
        <v>3</v>
      </c>
      <c r="C58">
        <v>3</v>
      </c>
      <c r="D58">
        <v>1</v>
      </c>
      <c r="E58" t="b">
        <v>0</v>
      </c>
      <c r="F58" t="b">
        <v>0</v>
      </c>
      <c r="G58" t="b">
        <v>1</v>
      </c>
      <c r="H58">
        <f t="shared" si="3"/>
        <v>1</v>
      </c>
      <c r="I58">
        <f t="shared" si="4"/>
        <v>2</v>
      </c>
      <c r="J58" s="1">
        <v>5</v>
      </c>
      <c r="K58" s="1">
        <v>4</v>
      </c>
      <c r="L58">
        <v>90</v>
      </c>
      <c r="M58">
        <v>100</v>
      </c>
      <c r="N58">
        <v>95</v>
      </c>
      <c r="O58">
        <v>100</v>
      </c>
      <c r="P58" s="1">
        <f t="shared" si="5"/>
        <v>96.25</v>
      </c>
      <c r="Q58" s="1">
        <f>VLOOKUP(P58,'Percentage Transformation scale'!$B$2:$C$102,2, TRUE)</f>
        <v>1</v>
      </c>
      <c r="R58">
        <v>90</v>
      </c>
      <c r="S58">
        <v>90</v>
      </c>
      <c r="T58">
        <v>90</v>
      </c>
      <c r="U58" s="49">
        <f t="shared" si="6"/>
        <v>90</v>
      </c>
      <c r="V58" s="49">
        <f>VLOOKUP(U58,'Percentage Transformation scale'!$B$2:$C$102,2,TRUE)</f>
        <v>1</v>
      </c>
      <c r="W58">
        <v>3</v>
      </c>
      <c r="X58">
        <v>2</v>
      </c>
      <c r="Y58">
        <v>2</v>
      </c>
      <c r="Z58">
        <v>8</v>
      </c>
      <c r="AA58">
        <v>2</v>
      </c>
      <c r="AB58">
        <v>0</v>
      </c>
      <c r="AC58">
        <v>0</v>
      </c>
      <c r="AD58">
        <f t="shared" si="7"/>
        <v>200</v>
      </c>
      <c r="AE58" s="47">
        <f>((100 - 0) * (AD58-(X58*50))/((X58*100)-(X58*50))) + 0</f>
        <v>100</v>
      </c>
      <c r="AF58" s="47">
        <f>VLOOKUP(AE58,'Percentage Transformation scale'!$B$2:$C$102,2,TRUE)</f>
        <v>1</v>
      </c>
      <c r="AG58">
        <v>0</v>
      </c>
      <c r="AH58">
        <f t="shared" si="13"/>
        <v>0</v>
      </c>
      <c r="AI58">
        <v>3</v>
      </c>
      <c r="AJ58" s="1">
        <v>2</v>
      </c>
      <c r="AK58" s="1">
        <v>1</v>
      </c>
      <c r="AL58">
        <f t="shared" si="8"/>
        <v>1.5</v>
      </c>
      <c r="AM58" t="b">
        <v>0</v>
      </c>
      <c r="AN58" t="b">
        <v>0</v>
      </c>
      <c r="AO58" t="b">
        <v>0</v>
      </c>
      <c r="AP58" t="b">
        <v>0</v>
      </c>
      <c r="AQ58" s="1">
        <f t="shared" si="10"/>
        <v>0</v>
      </c>
      <c r="AR58" t="b">
        <v>0</v>
      </c>
      <c r="AS58" t="b">
        <v>0</v>
      </c>
      <c r="AT58" t="b">
        <v>0</v>
      </c>
      <c r="AU58" s="1">
        <f t="shared" si="9"/>
        <v>0</v>
      </c>
      <c r="AV58" s="1">
        <f t="shared" si="14"/>
        <v>1.5</v>
      </c>
      <c r="AW58">
        <v>3</v>
      </c>
    </row>
    <row r="59" spans="1:49" x14ac:dyDescent="0.25">
      <c r="A59">
        <v>56</v>
      </c>
      <c r="B59">
        <v>1</v>
      </c>
      <c r="C59">
        <v>1</v>
      </c>
      <c r="D59">
        <v>1</v>
      </c>
      <c r="E59" t="b">
        <v>1</v>
      </c>
      <c r="F59" t="b">
        <v>0</v>
      </c>
      <c r="G59" t="b">
        <v>0</v>
      </c>
      <c r="H59">
        <f t="shared" si="3"/>
        <v>1</v>
      </c>
      <c r="I59">
        <f t="shared" si="4"/>
        <v>2</v>
      </c>
      <c r="J59" s="1">
        <v>2</v>
      </c>
      <c r="K59" s="1">
        <v>1</v>
      </c>
      <c r="L59">
        <v>80</v>
      </c>
      <c r="M59">
        <v>90</v>
      </c>
      <c r="N59">
        <v>100</v>
      </c>
      <c r="O59">
        <v>100</v>
      </c>
      <c r="P59" s="1">
        <f t="shared" si="5"/>
        <v>92.5</v>
      </c>
      <c r="Q59" s="1">
        <f>VLOOKUP(P59,'Percentage Transformation scale'!$B$2:$C$102,2, TRUE)</f>
        <v>1</v>
      </c>
      <c r="R59">
        <v>100</v>
      </c>
      <c r="S59">
        <v>100</v>
      </c>
      <c r="T59">
        <v>100</v>
      </c>
      <c r="U59" s="49">
        <f t="shared" si="6"/>
        <v>100</v>
      </c>
      <c r="V59" s="49">
        <f>VLOOKUP(U59,'Percentage Transformation scale'!$B$2:$C$102,2,TRUE)</f>
        <v>1</v>
      </c>
      <c r="W59">
        <v>2</v>
      </c>
      <c r="X59">
        <v>5</v>
      </c>
      <c r="Y59">
        <v>1</v>
      </c>
      <c r="Z59">
        <v>8</v>
      </c>
      <c r="AA59">
        <v>5</v>
      </c>
      <c r="AB59">
        <v>0</v>
      </c>
      <c r="AC59">
        <v>0</v>
      </c>
      <c r="AD59">
        <f t="shared" si="7"/>
        <v>500</v>
      </c>
      <c r="AE59" s="47">
        <f>((100 - 0) * (AD59-(X59*50))/((X59*100)-(X59*50))) + 0</f>
        <v>100</v>
      </c>
      <c r="AF59" s="47">
        <f>VLOOKUP(AE59,'Percentage Transformation scale'!$B$2:$C$102,2,TRUE)</f>
        <v>1</v>
      </c>
      <c r="AG59">
        <v>1</v>
      </c>
      <c r="AH59">
        <f t="shared" si="13"/>
        <v>20</v>
      </c>
      <c r="AI59">
        <v>4</v>
      </c>
      <c r="AJ59" s="1">
        <v>2</v>
      </c>
      <c r="AK59" s="1">
        <v>2</v>
      </c>
      <c r="AL59">
        <f t="shared" si="8"/>
        <v>2</v>
      </c>
      <c r="AM59" t="b">
        <v>0</v>
      </c>
      <c r="AN59" t="b">
        <v>0</v>
      </c>
      <c r="AO59" t="b">
        <v>0</v>
      </c>
      <c r="AP59" t="b">
        <v>0</v>
      </c>
      <c r="AQ59" s="1">
        <f t="shared" si="10"/>
        <v>0</v>
      </c>
      <c r="AR59" t="b">
        <v>0</v>
      </c>
      <c r="AS59" t="b">
        <v>0</v>
      </c>
      <c r="AT59" t="b">
        <v>0</v>
      </c>
      <c r="AU59" s="1">
        <f t="shared" si="9"/>
        <v>0</v>
      </c>
      <c r="AV59" s="1">
        <f t="shared" si="14"/>
        <v>2</v>
      </c>
      <c r="AW59">
        <v>1</v>
      </c>
    </row>
    <row r="60" spans="1:49" x14ac:dyDescent="0.25">
      <c r="A60">
        <v>57</v>
      </c>
      <c r="B60">
        <v>2</v>
      </c>
      <c r="C60">
        <v>3</v>
      </c>
      <c r="D60">
        <v>1</v>
      </c>
      <c r="E60" t="b">
        <v>1</v>
      </c>
      <c r="F60" t="b">
        <v>1</v>
      </c>
      <c r="G60" t="b">
        <v>0</v>
      </c>
      <c r="H60">
        <f t="shared" si="3"/>
        <v>2</v>
      </c>
      <c r="I60">
        <f t="shared" si="4"/>
        <v>3</v>
      </c>
      <c r="J60" s="1">
        <v>5</v>
      </c>
      <c r="K60" s="1">
        <v>2</v>
      </c>
      <c r="L60">
        <v>80</v>
      </c>
      <c r="M60">
        <v>65</v>
      </c>
      <c r="N60">
        <v>70</v>
      </c>
      <c r="O60">
        <v>75</v>
      </c>
      <c r="P60" s="1">
        <f t="shared" si="5"/>
        <v>72.5</v>
      </c>
      <c r="Q60" s="1">
        <f>VLOOKUP(P60,'Percentage Transformation scale'!$B$2:$C$102,2, TRUE)</f>
        <v>2</v>
      </c>
      <c r="R60">
        <v>55</v>
      </c>
      <c r="S60">
        <v>60</v>
      </c>
      <c r="T60">
        <v>75</v>
      </c>
      <c r="U60" s="49">
        <f t="shared" si="6"/>
        <v>63.333333333333336</v>
      </c>
      <c r="V60" s="49">
        <f>VLOOKUP(U60,'Percentage Transformation scale'!$B$2:$C$102,2,TRUE)</f>
        <v>2</v>
      </c>
      <c r="W60">
        <v>2</v>
      </c>
      <c r="X60">
        <v>2</v>
      </c>
      <c r="Y60">
        <v>1</v>
      </c>
      <c r="Z60">
        <v>8</v>
      </c>
      <c r="AA60">
        <v>1</v>
      </c>
      <c r="AB60">
        <v>1</v>
      </c>
      <c r="AD60">
        <f t="shared" si="7"/>
        <v>150</v>
      </c>
      <c r="AE60" s="47">
        <f>((100 - 0) * (AD60-(X60*50))/((X60*100)-(X60*50))) + 0</f>
        <v>50</v>
      </c>
      <c r="AF60" s="47">
        <f>VLOOKUP(AE60,'Percentage Transformation scale'!$B$2:$C$102,2,TRUE)</f>
        <v>3</v>
      </c>
      <c r="AG60">
        <v>0</v>
      </c>
      <c r="AH60">
        <f t="shared" si="13"/>
        <v>0</v>
      </c>
      <c r="AI60">
        <v>3</v>
      </c>
      <c r="AJ60" s="1">
        <v>1</v>
      </c>
      <c r="AK60" s="1">
        <v>3</v>
      </c>
      <c r="AL60">
        <f t="shared" si="8"/>
        <v>2</v>
      </c>
      <c r="AM60" t="b">
        <v>0</v>
      </c>
      <c r="AN60" t="b">
        <v>0</v>
      </c>
      <c r="AO60" t="b">
        <v>0</v>
      </c>
      <c r="AP60" t="b">
        <v>0</v>
      </c>
      <c r="AQ60" s="1">
        <f t="shared" si="10"/>
        <v>0</v>
      </c>
      <c r="AR60" t="b">
        <v>0</v>
      </c>
      <c r="AS60" t="b">
        <v>0</v>
      </c>
      <c r="AT60" t="b">
        <v>0</v>
      </c>
      <c r="AU60" s="1">
        <f t="shared" si="9"/>
        <v>0</v>
      </c>
      <c r="AV60" s="1">
        <f t="shared" si="14"/>
        <v>2</v>
      </c>
      <c r="AW60">
        <v>1</v>
      </c>
    </row>
    <row r="61" spans="1:49" x14ac:dyDescent="0.25">
      <c r="A61">
        <v>58</v>
      </c>
      <c r="B61">
        <v>3</v>
      </c>
      <c r="C61">
        <v>3</v>
      </c>
      <c r="D61">
        <v>0</v>
      </c>
      <c r="E61" t="b">
        <v>0</v>
      </c>
      <c r="F61" t="b">
        <v>0</v>
      </c>
      <c r="G61" t="b">
        <v>0</v>
      </c>
      <c r="H61">
        <f t="shared" si="3"/>
        <v>0</v>
      </c>
      <c r="I61">
        <f t="shared" si="4"/>
        <v>1</v>
      </c>
      <c r="J61" s="1">
        <v>3</v>
      </c>
      <c r="K61" s="1">
        <v>3</v>
      </c>
      <c r="L61">
        <v>90</v>
      </c>
      <c r="M61">
        <v>80</v>
      </c>
      <c r="N61">
        <v>70</v>
      </c>
      <c r="O61">
        <v>90</v>
      </c>
      <c r="P61" s="1">
        <f t="shared" si="5"/>
        <v>82.5</v>
      </c>
      <c r="Q61" s="1">
        <f>VLOOKUP(P61,'Percentage Transformation scale'!$B$2:$C$102,2, TRUE)</f>
        <v>1</v>
      </c>
      <c r="R61">
        <v>90</v>
      </c>
      <c r="S61">
        <v>90</v>
      </c>
      <c r="T61">
        <v>80</v>
      </c>
      <c r="U61" s="49">
        <f t="shared" si="6"/>
        <v>86.666666666666671</v>
      </c>
      <c r="V61" s="49">
        <f>VLOOKUP(U61,'Percentage Transformation scale'!$B$2:$C$102,2,TRUE)</f>
        <v>1</v>
      </c>
      <c r="W61">
        <v>3</v>
      </c>
      <c r="X61">
        <v>4</v>
      </c>
      <c r="Y61">
        <v>4</v>
      </c>
      <c r="Z61">
        <v>8</v>
      </c>
      <c r="AA61" t="s">
        <v>5</v>
      </c>
      <c r="AB61" t="s">
        <v>5</v>
      </c>
      <c r="AC61" t="s">
        <v>5</v>
      </c>
      <c r="AD61" t="s">
        <v>5</v>
      </c>
      <c r="AE61" s="47" t="s">
        <v>5</v>
      </c>
      <c r="AF61" s="47" t="s">
        <v>5</v>
      </c>
      <c r="AG61">
        <v>0</v>
      </c>
      <c r="AH61">
        <f t="shared" si="13"/>
        <v>0</v>
      </c>
      <c r="AI61">
        <v>3</v>
      </c>
      <c r="AJ61" s="1">
        <v>2</v>
      </c>
      <c r="AK61" s="1">
        <v>2</v>
      </c>
      <c r="AL61">
        <f t="shared" si="8"/>
        <v>2</v>
      </c>
      <c r="AM61" t="b">
        <v>0</v>
      </c>
      <c r="AN61" t="b">
        <v>0</v>
      </c>
      <c r="AO61" t="b">
        <v>0</v>
      </c>
      <c r="AP61" t="b">
        <v>1</v>
      </c>
      <c r="AQ61" s="1">
        <f t="shared" si="10"/>
        <v>1</v>
      </c>
      <c r="AR61" t="b">
        <v>0</v>
      </c>
      <c r="AS61" t="b">
        <v>0</v>
      </c>
      <c r="AT61" t="b">
        <v>0</v>
      </c>
      <c r="AU61" s="1">
        <f t="shared" si="9"/>
        <v>0</v>
      </c>
      <c r="AV61" s="1">
        <f t="shared" si="14"/>
        <v>3</v>
      </c>
      <c r="AW61">
        <v>3</v>
      </c>
    </row>
    <row r="62" spans="1:49" x14ac:dyDescent="0.25">
      <c r="A62">
        <v>59</v>
      </c>
      <c r="B62">
        <v>1</v>
      </c>
      <c r="C62">
        <v>2</v>
      </c>
      <c r="D62">
        <v>0</v>
      </c>
      <c r="E62" t="b">
        <v>0</v>
      </c>
      <c r="F62" t="b">
        <v>1</v>
      </c>
      <c r="G62" t="b">
        <v>1</v>
      </c>
      <c r="H62">
        <f t="shared" si="3"/>
        <v>2</v>
      </c>
      <c r="I62">
        <f t="shared" si="4"/>
        <v>3</v>
      </c>
      <c r="J62" s="1">
        <v>1</v>
      </c>
      <c r="K62" s="1">
        <v>1</v>
      </c>
      <c r="L62">
        <v>40</v>
      </c>
      <c r="M62">
        <v>20</v>
      </c>
      <c r="N62">
        <v>10</v>
      </c>
      <c r="O62">
        <v>20</v>
      </c>
      <c r="P62" s="1">
        <f t="shared" si="5"/>
        <v>22.5</v>
      </c>
      <c r="Q62" s="1">
        <f>VLOOKUP(P62,'Percentage Transformation scale'!$B$2:$C$102,2, TRUE)</f>
        <v>4</v>
      </c>
      <c r="R62">
        <v>50</v>
      </c>
      <c r="S62">
        <v>30</v>
      </c>
      <c r="T62">
        <v>20</v>
      </c>
      <c r="U62" s="49">
        <f t="shared" si="6"/>
        <v>33.333333333333336</v>
      </c>
      <c r="V62" s="49">
        <f>VLOOKUP(U62,'Percentage Transformation scale'!$B$2:$C$102,2,TRUE)</f>
        <v>4</v>
      </c>
      <c r="W62">
        <v>3</v>
      </c>
      <c r="X62">
        <v>4</v>
      </c>
      <c r="Y62">
        <v>4</v>
      </c>
      <c r="Z62">
        <v>8</v>
      </c>
      <c r="AA62">
        <v>4</v>
      </c>
      <c r="AB62">
        <v>0</v>
      </c>
      <c r="AC62">
        <v>0</v>
      </c>
      <c r="AD62">
        <f t="shared" si="7"/>
        <v>400</v>
      </c>
      <c r="AE62" s="47">
        <f t="shared" ref="AE62:AE102" si="16">((100 - 0) * (AD62-(X62*50))/((X62*100)-(X62*50))) + 0</f>
        <v>100</v>
      </c>
      <c r="AF62" s="47">
        <f>VLOOKUP(AE62,'Percentage Transformation scale'!$B$2:$C$102,2,TRUE)</f>
        <v>1</v>
      </c>
      <c r="AG62">
        <v>0</v>
      </c>
      <c r="AH62">
        <f t="shared" si="13"/>
        <v>0</v>
      </c>
      <c r="AI62">
        <v>3</v>
      </c>
      <c r="AJ62" s="1">
        <v>1</v>
      </c>
      <c r="AK62" s="1">
        <v>1</v>
      </c>
      <c r="AL62">
        <f t="shared" si="8"/>
        <v>1</v>
      </c>
      <c r="AM62" t="b">
        <v>0</v>
      </c>
      <c r="AN62" t="b">
        <v>0</v>
      </c>
      <c r="AO62" t="b">
        <v>0</v>
      </c>
      <c r="AP62" t="b">
        <v>0</v>
      </c>
      <c r="AQ62" s="1">
        <f t="shared" si="10"/>
        <v>0</v>
      </c>
      <c r="AR62" t="b">
        <v>0</v>
      </c>
      <c r="AS62" t="b">
        <v>0</v>
      </c>
      <c r="AT62" t="b">
        <v>0</v>
      </c>
      <c r="AU62" s="1">
        <f t="shared" si="9"/>
        <v>0</v>
      </c>
      <c r="AV62" s="1">
        <f t="shared" si="14"/>
        <v>1</v>
      </c>
      <c r="AW62">
        <v>2</v>
      </c>
    </row>
    <row r="63" spans="1:49" x14ac:dyDescent="0.25">
      <c r="A63">
        <v>60</v>
      </c>
      <c r="B63">
        <v>2</v>
      </c>
      <c r="C63">
        <v>3</v>
      </c>
      <c r="D63">
        <v>1</v>
      </c>
      <c r="E63" t="b">
        <v>1</v>
      </c>
      <c r="F63" t="b">
        <v>0</v>
      </c>
      <c r="G63" t="b">
        <v>0</v>
      </c>
      <c r="H63">
        <f t="shared" si="3"/>
        <v>1</v>
      </c>
      <c r="I63">
        <f t="shared" si="4"/>
        <v>2</v>
      </c>
      <c r="J63" s="1">
        <v>3</v>
      </c>
      <c r="K63" s="1">
        <v>3</v>
      </c>
      <c r="L63">
        <v>60</v>
      </c>
      <c r="M63">
        <v>60</v>
      </c>
      <c r="N63">
        <v>70</v>
      </c>
      <c r="O63">
        <v>50</v>
      </c>
      <c r="P63" s="1">
        <f t="shared" si="5"/>
        <v>60</v>
      </c>
      <c r="Q63" s="1">
        <f>VLOOKUP(P63,'Percentage Transformation scale'!$B$2:$C$102,2, TRUE)</f>
        <v>3</v>
      </c>
      <c r="R63">
        <v>70</v>
      </c>
      <c r="S63">
        <v>60</v>
      </c>
      <c r="T63">
        <v>70</v>
      </c>
      <c r="U63" s="49">
        <f t="shared" si="6"/>
        <v>66.666666666666671</v>
      </c>
      <c r="V63" s="49">
        <f>VLOOKUP(U63,'Percentage Transformation scale'!$B$2:$C$102,2,TRUE)</f>
        <v>2</v>
      </c>
      <c r="W63">
        <v>3</v>
      </c>
      <c r="X63">
        <v>1</v>
      </c>
      <c r="Y63">
        <v>1</v>
      </c>
      <c r="Z63">
        <v>8</v>
      </c>
      <c r="AA63">
        <v>1</v>
      </c>
      <c r="AB63">
        <v>0</v>
      </c>
      <c r="AC63">
        <v>0</v>
      </c>
      <c r="AD63">
        <f t="shared" si="7"/>
        <v>100</v>
      </c>
      <c r="AE63" s="47">
        <f t="shared" si="16"/>
        <v>100</v>
      </c>
      <c r="AF63" s="47">
        <f>VLOOKUP(AE63,'Percentage Transformation scale'!$B$2:$C$102,2,TRUE)</f>
        <v>1</v>
      </c>
      <c r="AG63">
        <v>0</v>
      </c>
      <c r="AH63">
        <f t="shared" si="13"/>
        <v>0</v>
      </c>
      <c r="AI63">
        <v>3</v>
      </c>
      <c r="AJ63" s="1">
        <v>3</v>
      </c>
      <c r="AK63" s="1">
        <v>3</v>
      </c>
      <c r="AL63">
        <f t="shared" si="8"/>
        <v>3</v>
      </c>
      <c r="AM63" t="b">
        <v>0</v>
      </c>
      <c r="AN63" t="b">
        <v>0</v>
      </c>
      <c r="AO63" t="b">
        <v>0</v>
      </c>
      <c r="AP63" t="b">
        <v>0</v>
      </c>
      <c r="AQ63" s="1">
        <f t="shared" si="10"/>
        <v>0</v>
      </c>
      <c r="AR63" t="b">
        <v>0</v>
      </c>
      <c r="AS63" t="b">
        <v>0</v>
      </c>
      <c r="AT63" t="b">
        <v>0</v>
      </c>
      <c r="AU63" s="1">
        <f t="shared" si="9"/>
        <v>0</v>
      </c>
      <c r="AV63" s="1">
        <f t="shared" si="14"/>
        <v>3</v>
      </c>
      <c r="AW63">
        <v>2</v>
      </c>
    </row>
    <row r="64" spans="1:49" x14ac:dyDescent="0.25">
      <c r="A64">
        <v>61</v>
      </c>
      <c r="B64">
        <v>1</v>
      </c>
      <c r="C64">
        <v>3</v>
      </c>
      <c r="D64">
        <v>0</v>
      </c>
      <c r="E64" t="b">
        <v>0</v>
      </c>
      <c r="F64" t="b">
        <v>0</v>
      </c>
      <c r="G64" t="b">
        <v>0</v>
      </c>
      <c r="H64">
        <f t="shared" si="3"/>
        <v>0</v>
      </c>
      <c r="I64">
        <f t="shared" si="4"/>
        <v>1</v>
      </c>
      <c r="J64" s="1">
        <v>1</v>
      </c>
      <c r="K64" s="1">
        <v>1</v>
      </c>
      <c r="L64">
        <v>80</v>
      </c>
      <c r="M64">
        <v>80</v>
      </c>
      <c r="N64">
        <v>90</v>
      </c>
      <c r="O64">
        <v>95</v>
      </c>
      <c r="P64" s="1">
        <f t="shared" si="5"/>
        <v>86.25</v>
      </c>
      <c r="Q64" s="1">
        <f>VLOOKUP(P64,'Percentage Transformation scale'!$B$2:$C$102,2, TRUE)</f>
        <v>1</v>
      </c>
      <c r="R64">
        <v>90</v>
      </c>
      <c r="S64">
        <v>90</v>
      </c>
      <c r="T64">
        <v>90</v>
      </c>
      <c r="U64" s="49">
        <f t="shared" si="6"/>
        <v>90</v>
      </c>
      <c r="V64" s="49">
        <f>VLOOKUP(U64,'Percentage Transformation scale'!$B$2:$C$102,2,TRUE)</f>
        <v>1</v>
      </c>
      <c r="W64">
        <v>2</v>
      </c>
      <c r="X64">
        <v>4</v>
      </c>
      <c r="Y64">
        <v>2</v>
      </c>
      <c r="Z64">
        <v>8</v>
      </c>
      <c r="AA64">
        <v>3</v>
      </c>
      <c r="AB64">
        <v>1</v>
      </c>
      <c r="AC64">
        <v>0</v>
      </c>
      <c r="AD64">
        <f t="shared" si="7"/>
        <v>350</v>
      </c>
      <c r="AE64" s="47">
        <f t="shared" si="16"/>
        <v>75</v>
      </c>
      <c r="AF64" s="47">
        <f>VLOOKUP(AE64,'Percentage Transformation scale'!$B$2:$C$102,2,TRUE)</f>
        <v>2</v>
      </c>
      <c r="AG64">
        <v>0</v>
      </c>
      <c r="AH64">
        <f t="shared" si="13"/>
        <v>0</v>
      </c>
      <c r="AI64">
        <v>3</v>
      </c>
      <c r="AJ64" s="1">
        <v>2</v>
      </c>
      <c r="AK64" s="1">
        <v>1</v>
      </c>
      <c r="AL64">
        <f t="shared" si="8"/>
        <v>1.5</v>
      </c>
      <c r="AM64" t="b">
        <v>0</v>
      </c>
      <c r="AN64" t="b">
        <v>0</v>
      </c>
      <c r="AO64" t="b">
        <v>0</v>
      </c>
      <c r="AP64" t="b">
        <v>1</v>
      </c>
      <c r="AQ64" s="1">
        <f t="shared" si="10"/>
        <v>1</v>
      </c>
      <c r="AR64" t="b">
        <v>0</v>
      </c>
      <c r="AS64" t="b">
        <v>0</v>
      </c>
      <c r="AT64" t="b">
        <v>0</v>
      </c>
      <c r="AU64" s="1">
        <f t="shared" si="9"/>
        <v>0</v>
      </c>
      <c r="AV64" s="1">
        <f t="shared" si="14"/>
        <v>2.5</v>
      </c>
      <c r="AW64">
        <v>3</v>
      </c>
    </row>
    <row r="65" spans="1:49" x14ac:dyDescent="0.25">
      <c r="A65">
        <v>62</v>
      </c>
      <c r="B65">
        <v>2</v>
      </c>
      <c r="C65">
        <v>3</v>
      </c>
      <c r="D65">
        <v>0</v>
      </c>
      <c r="E65" t="b">
        <v>1</v>
      </c>
      <c r="F65" t="b">
        <v>1</v>
      </c>
      <c r="G65" t="b">
        <v>1</v>
      </c>
      <c r="H65">
        <f t="shared" si="3"/>
        <v>3</v>
      </c>
      <c r="I65">
        <f t="shared" si="4"/>
        <v>4</v>
      </c>
      <c r="J65" s="1">
        <v>1</v>
      </c>
      <c r="K65" s="1">
        <v>5</v>
      </c>
      <c r="L65">
        <v>80</v>
      </c>
      <c r="M65">
        <v>80</v>
      </c>
      <c r="N65">
        <v>75</v>
      </c>
      <c r="O65">
        <v>90</v>
      </c>
      <c r="P65" s="1">
        <f t="shared" si="5"/>
        <v>81.25</v>
      </c>
      <c r="Q65" s="1">
        <f>VLOOKUP(P65,'Percentage Transformation scale'!$B$2:$C$102,2, TRUE)</f>
        <v>1</v>
      </c>
      <c r="R65">
        <v>80</v>
      </c>
      <c r="S65">
        <v>85</v>
      </c>
      <c r="T65">
        <v>75</v>
      </c>
      <c r="U65" s="49">
        <f t="shared" si="6"/>
        <v>80</v>
      </c>
      <c r="V65" s="49">
        <f>VLOOKUP(U65,'Percentage Transformation scale'!$B$2:$C$102,2,TRUE)</f>
        <v>2</v>
      </c>
      <c r="W65">
        <v>1</v>
      </c>
      <c r="X65">
        <v>1</v>
      </c>
      <c r="Y65">
        <v>1</v>
      </c>
      <c r="Z65">
        <v>8</v>
      </c>
      <c r="AA65">
        <v>1</v>
      </c>
      <c r="AB65">
        <v>0</v>
      </c>
      <c r="AC65">
        <v>0</v>
      </c>
      <c r="AD65">
        <f t="shared" si="7"/>
        <v>100</v>
      </c>
      <c r="AE65" s="47">
        <f t="shared" si="16"/>
        <v>100</v>
      </c>
      <c r="AF65" s="47">
        <f>VLOOKUP(AE65,'Percentage Transformation scale'!$B$2:$C$102,2,TRUE)</f>
        <v>1</v>
      </c>
      <c r="AG65">
        <v>0</v>
      </c>
      <c r="AH65">
        <f t="shared" si="13"/>
        <v>0</v>
      </c>
      <c r="AI65">
        <v>2</v>
      </c>
      <c r="AJ65" s="1">
        <v>2</v>
      </c>
      <c r="AK65" s="1">
        <v>3</v>
      </c>
      <c r="AL65">
        <f t="shared" si="8"/>
        <v>2.5</v>
      </c>
      <c r="AM65" t="b">
        <v>0</v>
      </c>
      <c r="AN65" t="b">
        <v>0</v>
      </c>
      <c r="AO65" t="b">
        <v>0</v>
      </c>
      <c r="AP65" t="b">
        <v>0</v>
      </c>
      <c r="AQ65" s="1">
        <f t="shared" si="10"/>
        <v>0</v>
      </c>
      <c r="AR65" t="b">
        <v>0</v>
      </c>
      <c r="AS65" t="b">
        <v>0</v>
      </c>
      <c r="AT65" t="b">
        <v>0</v>
      </c>
      <c r="AU65" s="1">
        <f t="shared" si="9"/>
        <v>0</v>
      </c>
      <c r="AV65" s="1">
        <f t="shared" si="14"/>
        <v>2.5</v>
      </c>
      <c r="AW65">
        <v>2</v>
      </c>
    </row>
    <row r="66" spans="1:49" x14ac:dyDescent="0.25">
      <c r="A66">
        <v>63</v>
      </c>
      <c r="B66">
        <v>1</v>
      </c>
      <c r="C66">
        <v>3</v>
      </c>
      <c r="D66">
        <v>1</v>
      </c>
      <c r="E66" t="b">
        <v>1</v>
      </c>
      <c r="F66" t="b">
        <v>0</v>
      </c>
      <c r="G66" t="b">
        <v>1</v>
      </c>
      <c r="H66">
        <f t="shared" si="3"/>
        <v>2</v>
      </c>
      <c r="I66">
        <f t="shared" si="4"/>
        <v>3</v>
      </c>
      <c r="J66" s="1">
        <v>1</v>
      </c>
      <c r="K66" s="1">
        <v>2</v>
      </c>
      <c r="L66">
        <v>80</v>
      </c>
      <c r="M66">
        <v>75</v>
      </c>
      <c r="N66">
        <v>90</v>
      </c>
      <c r="O66">
        <v>90</v>
      </c>
      <c r="P66" s="1">
        <f t="shared" si="5"/>
        <v>83.75</v>
      </c>
      <c r="Q66" s="1">
        <f>VLOOKUP(P66,'Percentage Transformation scale'!$B$2:$C$102,2, TRUE)</f>
        <v>1</v>
      </c>
      <c r="R66">
        <v>90</v>
      </c>
      <c r="S66">
        <v>85</v>
      </c>
      <c r="T66">
        <v>95</v>
      </c>
      <c r="U66" s="49">
        <f t="shared" si="6"/>
        <v>90</v>
      </c>
      <c r="V66" s="49">
        <f>VLOOKUP(U66,'Percentage Transformation scale'!$B$2:$C$102,2,TRUE)</f>
        <v>1</v>
      </c>
      <c r="W66">
        <v>3</v>
      </c>
      <c r="X66">
        <v>12</v>
      </c>
      <c r="Y66">
        <v>0</v>
      </c>
      <c r="Z66">
        <v>8</v>
      </c>
      <c r="AA66">
        <v>6</v>
      </c>
      <c r="AB66">
        <v>5</v>
      </c>
      <c r="AC66">
        <v>1</v>
      </c>
      <c r="AD66">
        <f t="shared" si="7"/>
        <v>950</v>
      </c>
      <c r="AE66" s="47">
        <f t="shared" si="16"/>
        <v>58.333333333333336</v>
      </c>
      <c r="AF66" s="47">
        <f>VLOOKUP(AE66,'Percentage Transformation scale'!$B$2:$C$102,2,TRUE)</f>
        <v>3</v>
      </c>
      <c r="AG66">
        <v>2</v>
      </c>
      <c r="AH66">
        <f t="shared" si="13"/>
        <v>16.666666666666664</v>
      </c>
      <c r="AI66">
        <v>5</v>
      </c>
      <c r="AJ66" s="1">
        <v>1</v>
      </c>
      <c r="AK66" s="1">
        <v>2</v>
      </c>
      <c r="AL66">
        <f t="shared" si="8"/>
        <v>1.5</v>
      </c>
      <c r="AM66" t="b">
        <v>0</v>
      </c>
      <c r="AN66" t="b">
        <v>0</v>
      </c>
      <c r="AO66" t="b">
        <v>1</v>
      </c>
      <c r="AP66" t="b">
        <v>1</v>
      </c>
      <c r="AQ66" s="1">
        <f t="shared" si="10"/>
        <v>2</v>
      </c>
      <c r="AR66" t="b">
        <v>0</v>
      </c>
      <c r="AS66" t="b">
        <v>0</v>
      </c>
      <c r="AT66" t="b">
        <v>0</v>
      </c>
      <c r="AU66" s="1">
        <f t="shared" si="9"/>
        <v>0</v>
      </c>
      <c r="AV66" s="1">
        <f t="shared" si="14"/>
        <v>3.5</v>
      </c>
      <c r="AW66">
        <v>1</v>
      </c>
    </row>
    <row r="67" spans="1:49" x14ac:dyDescent="0.25">
      <c r="A67">
        <v>64</v>
      </c>
      <c r="B67">
        <v>1</v>
      </c>
      <c r="C67">
        <v>2</v>
      </c>
      <c r="D67">
        <v>1</v>
      </c>
      <c r="E67" t="b">
        <v>0</v>
      </c>
      <c r="F67" t="b">
        <v>0</v>
      </c>
      <c r="G67" t="b">
        <v>1</v>
      </c>
      <c r="H67">
        <f t="shared" si="3"/>
        <v>1</v>
      </c>
      <c r="I67">
        <f t="shared" si="4"/>
        <v>2</v>
      </c>
      <c r="J67" s="1">
        <v>2</v>
      </c>
      <c r="K67" s="1">
        <v>2</v>
      </c>
      <c r="L67">
        <v>90</v>
      </c>
      <c r="M67">
        <v>80</v>
      </c>
      <c r="N67">
        <v>80</v>
      </c>
      <c r="O67">
        <v>90</v>
      </c>
      <c r="P67" s="1">
        <f t="shared" si="5"/>
        <v>85</v>
      </c>
      <c r="Q67" s="1">
        <f>VLOOKUP(P67,'Percentage Transformation scale'!$B$2:$C$102,2, TRUE)</f>
        <v>1</v>
      </c>
      <c r="R67">
        <v>90</v>
      </c>
      <c r="S67">
        <v>90</v>
      </c>
      <c r="T67">
        <v>90</v>
      </c>
      <c r="U67" s="49">
        <f t="shared" si="6"/>
        <v>90</v>
      </c>
      <c r="V67" s="49">
        <f>VLOOKUP(U67,'Percentage Transformation scale'!$B$2:$C$102,2,TRUE)</f>
        <v>1</v>
      </c>
      <c r="W67">
        <v>3</v>
      </c>
      <c r="X67">
        <v>3</v>
      </c>
      <c r="Y67">
        <v>3</v>
      </c>
      <c r="Z67">
        <v>8</v>
      </c>
      <c r="AA67">
        <v>3</v>
      </c>
      <c r="AB67">
        <v>0</v>
      </c>
      <c r="AC67">
        <v>0</v>
      </c>
      <c r="AD67">
        <f t="shared" si="7"/>
        <v>300</v>
      </c>
      <c r="AE67" s="47">
        <f t="shared" si="16"/>
        <v>100</v>
      </c>
      <c r="AF67" s="47">
        <f>VLOOKUP(AE67,'Percentage Transformation scale'!$B$2:$C$102,2,TRUE)</f>
        <v>1</v>
      </c>
      <c r="AG67">
        <v>0</v>
      </c>
      <c r="AH67">
        <f t="shared" si="13"/>
        <v>0</v>
      </c>
      <c r="AI67">
        <v>3</v>
      </c>
      <c r="AJ67" s="1">
        <v>2</v>
      </c>
      <c r="AK67" s="1">
        <v>2</v>
      </c>
      <c r="AL67">
        <f t="shared" si="8"/>
        <v>2</v>
      </c>
      <c r="AM67" t="b">
        <v>0</v>
      </c>
      <c r="AN67" t="b">
        <v>0</v>
      </c>
      <c r="AO67" t="b">
        <v>0</v>
      </c>
      <c r="AP67" t="b">
        <v>1</v>
      </c>
      <c r="AQ67" s="1">
        <f t="shared" si="10"/>
        <v>1</v>
      </c>
      <c r="AR67" t="b">
        <v>0</v>
      </c>
      <c r="AS67" t="b">
        <v>0</v>
      </c>
      <c r="AT67" t="b">
        <v>0</v>
      </c>
      <c r="AU67" s="1">
        <f t="shared" si="9"/>
        <v>0</v>
      </c>
      <c r="AV67" s="1">
        <f t="shared" si="14"/>
        <v>3</v>
      </c>
      <c r="AW67">
        <v>2</v>
      </c>
    </row>
    <row r="68" spans="1:49" x14ac:dyDescent="0.25">
      <c r="A68">
        <v>65</v>
      </c>
      <c r="B68">
        <v>1</v>
      </c>
      <c r="C68">
        <v>2</v>
      </c>
      <c r="D68">
        <v>1</v>
      </c>
      <c r="E68" t="b">
        <v>1</v>
      </c>
      <c r="F68" t="b">
        <v>1</v>
      </c>
      <c r="G68" t="b">
        <v>1</v>
      </c>
      <c r="H68">
        <f t="shared" si="3"/>
        <v>3</v>
      </c>
      <c r="I68">
        <f t="shared" si="4"/>
        <v>4</v>
      </c>
      <c r="J68" s="1">
        <v>2</v>
      </c>
      <c r="K68" s="1">
        <v>4</v>
      </c>
      <c r="L68">
        <v>90</v>
      </c>
      <c r="M68">
        <v>85</v>
      </c>
      <c r="N68">
        <v>95</v>
      </c>
      <c r="O68">
        <v>95</v>
      </c>
      <c r="P68" s="1">
        <f t="shared" si="5"/>
        <v>91.25</v>
      </c>
      <c r="Q68" s="1">
        <f>VLOOKUP(P68,'Percentage Transformation scale'!$B$2:$C$102,2, TRUE)</f>
        <v>1</v>
      </c>
      <c r="R68">
        <v>95</v>
      </c>
      <c r="S68">
        <v>90</v>
      </c>
      <c r="T68">
        <v>90</v>
      </c>
      <c r="U68" s="49">
        <f t="shared" si="6"/>
        <v>91.666666666666671</v>
      </c>
      <c r="V68" s="49">
        <f>VLOOKUP(U68,'Percentage Transformation scale'!$B$2:$C$102,2,TRUE)</f>
        <v>1</v>
      </c>
      <c r="W68">
        <v>3</v>
      </c>
      <c r="X68">
        <v>11</v>
      </c>
      <c r="Y68">
        <v>11</v>
      </c>
      <c r="Z68">
        <v>8</v>
      </c>
      <c r="AA68">
        <v>11</v>
      </c>
      <c r="AB68">
        <v>0</v>
      </c>
      <c r="AC68">
        <v>0</v>
      </c>
      <c r="AD68">
        <f t="shared" si="7"/>
        <v>1100</v>
      </c>
      <c r="AE68" s="47">
        <f t="shared" si="16"/>
        <v>100</v>
      </c>
      <c r="AF68" s="47">
        <f>VLOOKUP(AE68,'Percentage Transformation scale'!$B$2:$C$102,2,TRUE)</f>
        <v>1</v>
      </c>
      <c r="AG68">
        <v>2</v>
      </c>
      <c r="AH68">
        <f t="shared" ref="AH68:AH72" si="17">(AG68/X68)*100</f>
        <v>18.181818181818183</v>
      </c>
      <c r="AI68">
        <v>4</v>
      </c>
      <c r="AJ68" s="1">
        <v>2</v>
      </c>
      <c r="AK68" s="1">
        <v>2</v>
      </c>
      <c r="AL68">
        <f t="shared" si="8"/>
        <v>2</v>
      </c>
      <c r="AM68" t="b">
        <v>0</v>
      </c>
      <c r="AN68" t="b">
        <v>1</v>
      </c>
      <c r="AO68" t="b">
        <v>0</v>
      </c>
      <c r="AP68" t="b">
        <v>1</v>
      </c>
      <c r="AQ68" s="1">
        <f t="shared" si="10"/>
        <v>2</v>
      </c>
      <c r="AR68" t="b">
        <v>0</v>
      </c>
      <c r="AS68" t="b">
        <v>0</v>
      </c>
      <c r="AT68" t="b">
        <v>0</v>
      </c>
      <c r="AU68" s="1">
        <f t="shared" si="9"/>
        <v>0</v>
      </c>
      <c r="AV68" s="1">
        <f t="shared" ref="AV68:AV72" si="18">AL68+AQ68+AU68</f>
        <v>4</v>
      </c>
      <c r="AW68">
        <v>1</v>
      </c>
    </row>
    <row r="69" spans="1:49" x14ac:dyDescent="0.25">
      <c r="A69">
        <v>66</v>
      </c>
      <c r="B69">
        <v>2</v>
      </c>
      <c r="C69">
        <v>3</v>
      </c>
      <c r="D69">
        <v>0</v>
      </c>
      <c r="E69" t="b">
        <v>0</v>
      </c>
      <c r="F69" t="b">
        <v>0</v>
      </c>
      <c r="G69" t="b">
        <v>0</v>
      </c>
      <c r="H69">
        <f t="shared" ref="H69:H123" si="19">COUNTIF(E69:G69,TRUE)</f>
        <v>0</v>
      </c>
      <c r="I69">
        <f t="shared" ref="I69:I123" si="20">(4-1)*((H69-0)/(3-0))+1</f>
        <v>1</v>
      </c>
      <c r="J69" s="1">
        <v>3</v>
      </c>
      <c r="K69" s="1">
        <v>3</v>
      </c>
      <c r="L69">
        <v>70</v>
      </c>
      <c r="M69">
        <v>80</v>
      </c>
      <c r="N69">
        <v>80</v>
      </c>
      <c r="O69">
        <v>90</v>
      </c>
      <c r="P69" s="1">
        <f t="shared" ref="P69:P123" si="21">AVERAGE(L69:O69)</f>
        <v>80</v>
      </c>
      <c r="Q69" s="1">
        <f>VLOOKUP(P69,'Percentage Transformation scale'!$B$2:$C$102,2, TRUE)</f>
        <v>2</v>
      </c>
      <c r="R69">
        <v>80</v>
      </c>
      <c r="S69">
        <v>60</v>
      </c>
      <c r="T69">
        <v>80</v>
      </c>
      <c r="U69" s="49">
        <f t="shared" ref="U69:U123" si="22">AVERAGE(R69:T69)</f>
        <v>73.333333333333329</v>
      </c>
      <c r="V69" s="49">
        <f>VLOOKUP(U69,'Percentage Transformation scale'!$B$2:$C$102,2,TRUE)</f>
        <v>2</v>
      </c>
      <c r="W69">
        <v>3</v>
      </c>
      <c r="X69">
        <v>10</v>
      </c>
      <c r="Y69">
        <v>4</v>
      </c>
      <c r="Z69">
        <v>8</v>
      </c>
      <c r="AA69">
        <v>4</v>
      </c>
      <c r="AB69">
        <v>2</v>
      </c>
      <c r="AC69">
        <v>1</v>
      </c>
      <c r="AD69">
        <f t="shared" ref="AD69:AD123" si="23">(AA69*100)+(AB69*50)+(AC69*100)</f>
        <v>600</v>
      </c>
      <c r="AE69" s="47">
        <f t="shared" si="16"/>
        <v>20</v>
      </c>
      <c r="AF69" s="47">
        <f>VLOOKUP(AE69,'Percentage Transformation scale'!$B$2:$C$102,2,TRUE)</f>
        <v>5</v>
      </c>
      <c r="AG69">
        <v>2</v>
      </c>
      <c r="AH69">
        <f t="shared" si="17"/>
        <v>20</v>
      </c>
      <c r="AI69">
        <v>4</v>
      </c>
      <c r="AJ69" s="1">
        <v>2</v>
      </c>
      <c r="AK69" s="1">
        <v>3</v>
      </c>
      <c r="AL69">
        <f t="shared" ref="AL69:AL123" si="24">AVERAGE(AJ69:AK69)</f>
        <v>2.5</v>
      </c>
      <c r="AM69" t="b">
        <v>0</v>
      </c>
      <c r="AN69" t="b">
        <v>0</v>
      </c>
      <c r="AO69" t="b">
        <v>0</v>
      </c>
      <c r="AP69" t="b">
        <v>0</v>
      </c>
      <c r="AQ69" s="1">
        <f t="shared" si="10"/>
        <v>0</v>
      </c>
      <c r="AR69" t="b">
        <v>0</v>
      </c>
      <c r="AS69" t="b">
        <v>0</v>
      </c>
      <c r="AT69" t="b">
        <v>1</v>
      </c>
      <c r="AU69" s="1">
        <f t="shared" ref="AU69:AU123" si="25">COUNTIF(AR69:AT69,TRUE)</f>
        <v>1</v>
      </c>
      <c r="AV69" s="1">
        <f t="shared" si="18"/>
        <v>3.5</v>
      </c>
      <c r="AW69">
        <v>4</v>
      </c>
    </row>
    <row r="70" spans="1:49" x14ac:dyDescent="0.25">
      <c r="A70">
        <v>67</v>
      </c>
      <c r="B70">
        <v>1</v>
      </c>
      <c r="C70">
        <v>3</v>
      </c>
      <c r="D70">
        <v>0</v>
      </c>
      <c r="E70" t="b">
        <v>0</v>
      </c>
      <c r="F70" t="b">
        <v>1</v>
      </c>
      <c r="G70" t="b">
        <v>0</v>
      </c>
      <c r="H70">
        <f t="shared" si="19"/>
        <v>1</v>
      </c>
      <c r="I70">
        <f t="shared" si="20"/>
        <v>2</v>
      </c>
      <c r="J70" s="1">
        <v>3</v>
      </c>
      <c r="K70" s="1">
        <v>3</v>
      </c>
      <c r="L70">
        <v>70</v>
      </c>
      <c r="M70">
        <v>90</v>
      </c>
      <c r="N70">
        <v>80</v>
      </c>
      <c r="O70">
        <v>80</v>
      </c>
      <c r="P70" s="1">
        <f t="shared" si="21"/>
        <v>80</v>
      </c>
      <c r="Q70" s="1">
        <f>VLOOKUP(P70,'Percentage Transformation scale'!$B$2:$C$102,2, TRUE)</f>
        <v>2</v>
      </c>
      <c r="R70">
        <v>80</v>
      </c>
      <c r="S70">
        <v>70</v>
      </c>
      <c r="T70">
        <v>80</v>
      </c>
      <c r="U70" s="49">
        <f t="shared" si="22"/>
        <v>76.666666666666671</v>
      </c>
      <c r="V70" s="49">
        <f>VLOOKUP(U70,'Percentage Transformation scale'!$B$2:$C$102,2,TRUE)</f>
        <v>2</v>
      </c>
      <c r="W70">
        <v>3</v>
      </c>
      <c r="X70">
        <v>10</v>
      </c>
      <c r="Y70">
        <v>5</v>
      </c>
      <c r="Z70">
        <v>8</v>
      </c>
      <c r="AA70">
        <v>4</v>
      </c>
      <c r="AB70">
        <v>5</v>
      </c>
      <c r="AC70">
        <v>1</v>
      </c>
      <c r="AD70">
        <f t="shared" si="23"/>
        <v>750</v>
      </c>
      <c r="AE70" s="47">
        <f t="shared" si="16"/>
        <v>50</v>
      </c>
      <c r="AF70" s="47">
        <f>VLOOKUP(AE70,'Percentage Transformation scale'!$B$2:$C$102,2,TRUE)</f>
        <v>3</v>
      </c>
      <c r="AG70">
        <v>2</v>
      </c>
      <c r="AH70">
        <f t="shared" si="17"/>
        <v>20</v>
      </c>
      <c r="AI70">
        <v>4</v>
      </c>
      <c r="AJ70" s="1">
        <v>2</v>
      </c>
      <c r="AK70" s="1">
        <v>3</v>
      </c>
      <c r="AL70">
        <f t="shared" si="24"/>
        <v>2.5</v>
      </c>
      <c r="AM70" t="b">
        <v>0</v>
      </c>
      <c r="AN70" t="b">
        <v>0</v>
      </c>
      <c r="AO70" t="b">
        <v>0</v>
      </c>
      <c r="AP70" t="b">
        <v>0</v>
      </c>
      <c r="AQ70" s="1">
        <f t="shared" ref="AQ70:AQ123" si="26">COUNTIF(AM70:AP70,TRUE)</f>
        <v>0</v>
      </c>
      <c r="AR70" t="b">
        <v>0</v>
      </c>
      <c r="AS70" t="b">
        <v>0</v>
      </c>
      <c r="AT70" t="b">
        <v>0</v>
      </c>
      <c r="AU70" s="1">
        <f t="shared" si="25"/>
        <v>0</v>
      </c>
      <c r="AV70" s="1">
        <f t="shared" si="18"/>
        <v>2.5</v>
      </c>
      <c r="AW70">
        <v>4</v>
      </c>
    </row>
    <row r="71" spans="1:49" x14ac:dyDescent="0.25">
      <c r="A71">
        <v>68</v>
      </c>
      <c r="B71">
        <v>1</v>
      </c>
      <c r="C71">
        <v>3</v>
      </c>
      <c r="D71">
        <v>1</v>
      </c>
      <c r="E71" t="b">
        <v>1</v>
      </c>
      <c r="F71" t="b">
        <v>1</v>
      </c>
      <c r="G71" t="b">
        <v>1</v>
      </c>
      <c r="H71">
        <f t="shared" si="19"/>
        <v>3</v>
      </c>
      <c r="I71">
        <f t="shared" si="20"/>
        <v>4</v>
      </c>
      <c r="J71" s="1">
        <v>3</v>
      </c>
      <c r="K71" s="1">
        <v>3</v>
      </c>
      <c r="L71">
        <v>50</v>
      </c>
      <c r="M71">
        <v>50</v>
      </c>
      <c r="N71">
        <v>70</v>
      </c>
      <c r="O71">
        <v>80</v>
      </c>
      <c r="P71" s="1">
        <f t="shared" si="21"/>
        <v>62.5</v>
      </c>
      <c r="Q71" s="1">
        <f>VLOOKUP(P71,'Percentage Transformation scale'!$B$2:$C$102,2, TRUE)</f>
        <v>2</v>
      </c>
      <c r="R71">
        <v>80</v>
      </c>
      <c r="S71">
        <v>60</v>
      </c>
      <c r="T71">
        <v>50</v>
      </c>
      <c r="U71" s="49">
        <f t="shared" si="22"/>
        <v>63.333333333333336</v>
      </c>
      <c r="V71" s="49">
        <f>VLOOKUP(U71,'Percentage Transformation scale'!$B$2:$C$102,2,TRUE)</f>
        <v>2</v>
      </c>
      <c r="W71">
        <v>3</v>
      </c>
      <c r="X71">
        <v>10</v>
      </c>
      <c r="Y71">
        <v>10</v>
      </c>
      <c r="Z71">
        <v>8</v>
      </c>
      <c r="AA71">
        <v>6</v>
      </c>
      <c r="AB71">
        <v>0</v>
      </c>
      <c r="AC71">
        <v>2</v>
      </c>
      <c r="AD71">
        <f t="shared" si="23"/>
        <v>800</v>
      </c>
      <c r="AE71" s="47">
        <f t="shared" si="16"/>
        <v>60</v>
      </c>
      <c r="AF71" s="47">
        <f>VLOOKUP(AE71,'Percentage Transformation scale'!$B$2:$C$102,2,TRUE)</f>
        <v>3</v>
      </c>
      <c r="AG71">
        <v>3</v>
      </c>
      <c r="AH71">
        <f t="shared" si="17"/>
        <v>30</v>
      </c>
      <c r="AI71">
        <v>3</v>
      </c>
      <c r="AJ71" s="1">
        <v>3</v>
      </c>
      <c r="AK71" s="1">
        <v>2</v>
      </c>
      <c r="AL71">
        <f t="shared" si="24"/>
        <v>2.5</v>
      </c>
      <c r="AM71" t="b">
        <v>0</v>
      </c>
      <c r="AN71" t="b">
        <v>0</v>
      </c>
      <c r="AO71" t="b">
        <v>0</v>
      </c>
      <c r="AP71" t="b">
        <v>1</v>
      </c>
      <c r="AQ71" s="1">
        <f t="shared" si="26"/>
        <v>1</v>
      </c>
      <c r="AR71" t="b">
        <v>0</v>
      </c>
      <c r="AS71" t="b">
        <v>0</v>
      </c>
      <c r="AT71" t="b">
        <v>1</v>
      </c>
      <c r="AU71" s="1">
        <f t="shared" si="25"/>
        <v>1</v>
      </c>
      <c r="AV71" s="1">
        <f t="shared" si="18"/>
        <v>4.5</v>
      </c>
      <c r="AW71">
        <v>3</v>
      </c>
    </row>
    <row r="72" spans="1:49" x14ac:dyDescent="0.25">
      <c r="A72">
        <v>69</v>
      </c>
      <c r="B72">
        <v>1</v>
      </c>
      <c r="C72">
        <v>3</v>
      </c>
      <c r="D72">
        <v>0</v>
      </c>
      <c r="E72" t="b">
        <v>1</v>
      </c>
      <c r="F72" t="b">
        <v>1</v>
      </c>
      <c r="G72" t="b">
        <v>0</v>
      </c>
      <c r="H72">
        <f t="shared" si="19"/>
        <v>2</v>
      </c>
      <c r="I72">
        <f t="shared" si="20"/>
        <v>3</v>
      </c>
      <c r="J72" s="1">
        <v>3</v>
      </c>
      <c r="K72" s="1">
        <v>2</v>
      </c>
      <c r="L72">
        <v>70</v>
      </c>
      <c r="M72">
        <v>75</v>
      </c>
      <c r="N72">
        <v>90</v>
      </c>
      <c r="O72">
        <v>80</v>
      </c>
      <c r="P72" s="1">
        <f t="shared" si="21"/>
        <v>78.75</v>
      </c>
      <c r="Q72" s="1">
        <f>VLOOKUP(P72,'Percentage Transformation scale'!$B$2:$C$102,2, TRUE)</f>
        <v>2</v>
      </c>
      <c r="R72">
        <v>60</v>
      </c>
      <c r="S72">
        <v>80</v>
      </c>
      <c r="T72">
        <v>80</v>
      </c>
      <c r="U72" s="49">
        <f t="shared" si="22"/>
        <v>73.333333333333329</v>
      </c>
      <c r="V72" s="49">
        <f>VLOOKUP(U72,'Percentage Transformation scale'!$B$2:$C$102,2,TRUE)</f>
        <v>2</v>
      </c>
      <c r="W72">
        <v>3</v>
      </c>
      <c r="X72">
        <v>5</v>
      </c>
      <c r="Y72">
        <v>2</v>
      </c>
      <c r="Z72">
        <v>8</v>
      </c>
      <c r="AA72">
        <v>2</v>
      </c>
      <c r="AB72">
        <v>1</v>
      </c>
      <c r="AC72">
        <v>2</v>
      </c>
      <c r="AD72">
        <f t="shared" si="23"/>
        <v>450</v>
      </c>
      <c r="AE72" s="47">
        <f t="shared" si="16"/>
        <v>80</v>
      </c>
      <c r="AF72" s="47">
        <f>VLOOKUP(AE72,'Percentage Transformation scale'!$B$2:$C$102,2,TRUE)</f>
        <v>2</v>
      </c>
      <c r="AG72">
        <v>2</v>
      </c>
      <c r="AH72">
        <f t="shared" si="17"/>
        <v>40</v>
      </c>
      <c r="AI72">
        <v>4</v>
      </c>
      <c r="AJ72" s="1">
        <v>2</v>
      </c>
      <c r="AK72" s="1">
        <v>3</v>
      </c>
      <c r="AL72">
        <f t="shared" si="24"/>
        <v>2.5</v>
      </c>
      <c r="AM72" t="b">
        <v>0</v>
      </c>
      <c r="AN72" t="b">
        <v>0</v>
      </c>
      <c r="AO72" t="b">
        <v>0</v>
      </c>
      <c r="AP72" t="b">
        <v>1</v>
      </c>
      <c r="AQ72" s="1">
        <f t="shared" si="26"/>
        <v>1</v>
      </c>
      <c r="AR72" t="b">
        <v>0</v>
      </c>
      <c r="AS72" t="b">
        <v>0</v>
      </c>
      <c r="AT72" t="b">
        <v>0</v>
      </c>
      <c r="AU72" s="1">
        <f t="shared" si="25"/>
        <v>0</v>
      </c>
      <c r="AV72" s="1">
        <f t="shared" si="18"/>
        <v>3.5</v>
      </c>
      <c r="AW72">
        <v>4</v>
      </c>
    </row>
    <row r="73" spans="1:49" x14ac:dyDescent="0.25">
      <c r="A73">
        <v>70</v>
      </c>
      <c r="B73" t="s">
        <v>5</v>
      </c>
      <c r="C73" t="s">
        <v>5</v>
      </c>
      <c r="D73">
        <v>1</v>
      </c>
      <c r="E73" t="s">
        <v>5</v>
      </c>
      <c r="F73" t="s">
        <v>5</v>
      </c>
      <c r="G73" t="s">
        <v>5</v>
      </c>
      <c r="H73" t="s">
        <v>5</v>
      </c>
      <c r="I73" t="s">
        <v>5</v>
      </c>
      <c r="J73" s="1" t="s">
        <v>5</v>
      </c>
      <c r="K73" s="1" t="s">
        <v>5</v>
      </c>
      <c r="L73" t="s">
        <v>5</v>
      </c>
      <c r="M73" t="s">
        <v>5</v>
      </c>
      <c r="N73" t="s">
        <v>5</v>
      </c>
      <c r="O73" t="s">
        <v>5</v>
      </c>
      <c r="P73" s="1" t="s">
        <v>5</v>
      </c>
      <c r="Q73" s="1" t="s">
        <v>5</v>
      </c>
      <c r="R73" t="s">
        <v>5</v>
      </c>
      <c r="S73" t="s">
        <v>5</v>
      </c>
      <c r="T73" t="s">
        <v>5</v>
      </c>
      <c r="U73" s="49" t="s">
        <v>5</v>
      </c>
      <c r="V73" s="49" t="s">
        <v>5</v>
      </c>
      <c r="W73">
        <v>2</v>
      </c>
      <c r="X73">
        <v>1</v>
      </c>
      <c r="Y73">
        <v>1</v>
      </c>
      <c r="Z73">
        <v>8</v>
      </c>
      <c r="AA73">
        <v>1</v>
      </c>
      <c r="AB73">
        <v>0</v>
      </c>
      <c r="AC73">
        <v>0</v>
      </c>
      <c r="AD73">
        <f t="shared" si="23"/>
        <v>100</v>
      </c>
      <c r="AE73" s="47">
        <f t="shared" si="16"/>
        <v>100</v>
      </c>
      <c r="AF73" s="47">
        <f>VLOOKUP(AE73,'Percentage Transformation scale'!$B$2:$C$102,2,TRUE)</f>
        <v>1</v>
      </c>
      <c r="AG73" t="s">
        <v>5</v>
      </c>
      <c r="AH73" t="s">
        <v>5</v>
      </c>
      <c r="AI73" t="s">
        <v>5</v>
      </c>
      <c r="AJ73" s="1" t="s">
        <v>5</v>
      </c>
      <c r="AK73" s="1" t="s">
        <v>5</v>
      </c>
      <c r="AL73" t="s">
        <v>5</v>
      </c>
      <c r="AM73" t="s">
        <v>5</v>
      </c>
      <c r="AN73" t="s">
        <v>5</v>
      </c>
      <c r="AO73" t="s">
        <v>5</v>
      </c>
      <c r="AP73" t="s">
        <v>5</v>
      </c>
      <c r="AQ73" s="1" t="s">
        <v>5</v>
      </c>
      <c r="AR73" t="s">
        <v>5</v>
      </c>
      <c r="AS73" t="s">
        <v>5</v>
      </c>
      <c r="AT73" t="s">
        <v>5</v>
      </c>
      <c r="AU73" s="1" t="s">
        <v>5</v>
      </c>
      <c r="AV73" s="1" t="s">
        <v>5</v>
      </c>
      <c r="AW73">
        <v>3</v>
      </c>
    </row>
    <row r="74" spans="1:49" x14ac:dyDescent="0.25">
      <c r="A74">
        <v>71</v>
      </c>
      <c r="B74">
        <v>1</v>
      </c>
      <c r="C74">
        <v>2</v>
      </c>
      <c r="D74">
        <v>1</v>
      </c>
      <c r="E74" t="b">
        <v>0</v>
      </c>
      <c r="F74" t="b">
        <v>1</v>
      </c>
      <c r="G74" t="b">
        <v>1</v>
      </c>
      <c r="H74">
        <f t="shared" si="19"/>
        <v>2</v>
      </c>
      <c r="I74">
        <f t="shared" si="20"/>
        <v>3</v>
      </c>
      <c r="J74" s="1">
        <v>1</v>
      </c>
      <c r="K74" s="1">
        <v>1</v>
      </c>
      <c r="L74">
        <v>40</v>
      </c>
      <c r="M74">
        <v>20</v>
      </c>
      <c r="N74">
        <v>10</v>
      </c>
      <c r="O74">
        <v>20</v>
      </c>
      <c r="P74" s="1">
        <f t="shared" si="21"/>
        <v>22.5</v>
      </c>
      <c r="Q74" s="1">
        <f>VLOOKUP(P74,'Percentage Transformation scale'!$B$2:$C$102,2, TRUE)</f>
        <v>4</v>
      </c>
      <c r="R74">
        <v>50</v>
      </c>
      <c r="S74">
        <v>30</v>
      </c>
      <c r="T74">
        <v>20</v>
      </c>
      <c r="U74" s="49">
        <f t="shared" si="22"/>
        <v>33.333333333333336</v>
      </c>
      <c r="V74" s="49">
        <f>VLOOKUP(U74,'Percentage Transformation scale'!$B$2:$C$102,2,TRUE)</f>
        <v>4</v>
      </c>
      <c r="W74">
        <v>3</v>
      </c>
      <c r="X74">
        <v>3</v>
      </c>
      <c r="Y74">
        <v>3</v>
      </c>
      <c r="Z74">
        <v>8</v>
      </c>
      <c r="AA74">
        <v>3</v>
      </c>
      <c r="AB74">
        <v>0</v>
      </c>
      <c r="AC74">
        <v>0</v>
      </c>
      <c r="AD74">
        <f t="shared" si="23"/>
        <v>300</v>
      </c>
      <c r="AE74" s="47">
        <f t="shared" si="16"/>
        <v>100</v>
      </c>
      <c r="AF74" s="47">
        <f>VLOOKUP(AE74,'Percentage Transformation scale'!$B$2:$C$102,2,TRUE)</f>
        <v>1</v>
      </c>
      <c r="AG74">
        <v>0</v>
      </c>
      <c r="AH74">
        <f t="shared" ref="AH74:AH105" si="27">(AG74/X74)*100</f>
        <v>0</v>
      </c>
      <c r="AI74">
        <v>3</v>
      </c>
      <c r="AJ74" s="1">
        <v>1</v>
      </c>
      <c r="AK74" s="1">
        <v>1</v>
      </c>
      <c r="AL74">
        <f t="shared" si="24"/>
        <v>1</v>
      </c>
      <c r="AM74" t="b">
        <v>0</v>
      </c>
      <c r="AN74" t="b">
        <v>0</v>
      </c>
      <c r="AO74" t="b">
        <v>0</v>
      </c>
      <c r="AP74" t="b">
        <v>0</v>
      </c>
      <c r="AQ74" s="1">
        <f t="shared" si="26"/>
        <v>0</v>
      </c>
      <c r="AR74" t="b">
        <v>0</v>
      </c>
      <c r="AS74" t="b">
        <v>0</v>
      </c>
      <c r="AT74" t="b">
        <v>0</v>
      </c>
      <c r="AU74" s="1">
        <f t="shared" si="25"/>
        <v>0</v>
      </c>
      <c r="AV74" s="1">
        <f t="shared" ref="AV74:AV105" si="28">AL74+AQ74+AU74</f>
        <v>1</v>
      </c>
      <c r="AW74">
        <v>2</v>
      </c>
    </row>
    <row r="75" spans="1:49" x14ac:dyDescent="0.25">
      <c r="A75">
        <v>72</v>
      </c>
      <c r="B75">
        <v>1</v>
      </c>
      <c r="C75">
        <v>2</v>
      </c>
      <c r="D75">
        <v>1</v>
      </c>
      <c r="E75" t="b">
        <v>0</v>
      </c>
      <c r="F75" t="b">
        <v>0</v>
      </c>
      <c r="G75" t="b">
        <v>0</v>
      </c>
      <c r="H75">
        <f t="shared" si="19"/>
        <v>0</v>
      </c>
      <c r="I75">
        <f t="shared" si="20"/>
        <v>1</v>
      </c>
      <c r="J75" s="1">
        <v>3</v>
      </c>
      <c r="K75" s="1">
        <v>4</v>
      </c>
      <c r="L75">
        <v>90</v>
      </c>
      <c r="M75">
        <v>90</v>
      </c>
      <c r="N75">
        <v>70</v>
      </c>
      <c r="O75">
        <v>90</v>
      </c>
      <c r="P75" s="1">
        <f t="shared" si="21"/>
        <v>85</v>
      </c>
      <c r="Q75" s="1">
        <f>VLOOKUP(P75,'Percentage Transformation scale'!$B$2:$C$102,2, TRUE)</f>
        <v>1</v>
      </c>
      <c r="R75">
        <v>90</v>
      </c>
      <c r="S75">
        <v>90</v>
      </c>
      <c r="T75">
        <v>90</v>
      </c>
      <c r="U75" s="49">
        <f t="shared" si="22"/>
        <v>90</v>
      </c>
      <c r="V75" s="49">
        <f>VLOOKUP(U75,'Percentage Transformation scale'!$B$2:$C$102,2,TRUE)</f>
        <v>1</v>
      </c>
      <c r="W75">
        <v>3</v>
      </c>
      <c r="X75">
        <v>6</v>
      </c>
      <c r="Y75">
        <v>6</v>
      </c>
      <c r="Z75">
        <v>14</v>
      </c>
      <c r="AA75">
        <v>6</v>
      </c>
      <c r="AB75">
        <v>0</v>
      </c>
      <c r="AC75">
        <v>0</v>
      </c>
      <c r="AD75">
        <f t="shared" si="23"/>
        <v>600</v>
      </c>
      <c r="AE75" s="47">
        <f t="shared" si="16"/>
        <v>100</v>
      </c>
      <c r="AF75" s="47">
        <f>VLOOKUP(AE75,'Percentage Transformation scale'!$B$2:$C$102,2,TRUE)</f>
        <v>1</v>
      </c>
      <c r="AG75">
        <v>0</v>
      </c>
      <c r="AH75">
        <f t="shared" si="27"/>
        <v>0</v>
      </c>
      <c r="AI75">
        <v>3</v>
      </c>
      <c r="AJ75" s="1">
        <v>2</v>
      </c>
      <c r="AK75" s="1">
        <v>3</v>
      </c>
      <c r="AL75">
        <f t="shared" si="24"/>
        <v>2.5</v>
      </c>
      <c r="AM75" t="b">
        <v>0</v>
      </c>
      <c r="AN75" t="b">
        <v>0</v>
      </c>
      <c r="AO75" t="b">
        <v>0</v>
      </c>
      <c r="AP75" t="b">
        <v>0</v>
      </c>
      <c r="AQ75" s="1">
        <f t="shared" si="26"/>
        <v>0</v>
      </c>
      <c r="AR75" t="b">
        <v>0</v>
      </c>
      <c r="AS75" t="b">
        <v>0</v>
      </c>
      <c r="AT75" t="b">
        <v>0</v>
      </c>
      <c r="AU75" s="1">
        <f t="shared" si="25"/>
        <v>0</v>
      </c>
      <c r="AV75" s="1">
        <f t="shared" si="28"/>
        <v>2.5</v>
      </c>
      <c r="AW75">
        <v>3</v>
      </c>
    </row>
    <row r="76" spans="1:49" x14ac:dyDescent="0.25">
      <c r="A76">
        <v>73</v>
      </c>
      <c r="B76">
        <v>1</v>
      </c>
      <c r="C76">
        <v>3</v>
      </c>
      <c r="D76">
        <v>1</v>
      </c>
      <c r="E76" t="b">
        <v>1</v>
      </c>
      <c r="F76" t="b">
        <v>0</v>
      </c>
      <c r="G76" t="b">
        <v>1</v>
      </c>
      <c r="H76">
        <f t="shared" si="19"/>
        <v>2</v>
      </c>
      <c r="I76">
        <f t="shared" si="20"/>
        <v>3</v>
      </c>
      <c r="J76" s="1">
        <v>2</v>
      </c>
      <c r="K76" s="1">
        <v>3</v>
      </c>
      <c r="L76">
        <v>90</v>
      </c>
      <c r="M76">
        <v>100</v>
      </c>
      <c r="N76">
        <v>90</v>
      </c>
      <c r="O76">
        <v>95</v>
      </c>
      <c r="P76" s="1">
        <f t="shared" si="21"/>
        <v>93.75</v>
      </c>
      <c r="Q76" s="1">
        <f>VLOOKUP(P76,'Percentage Transformation scale'!$B$2:$C$102,2, TRUE)</f>
        <v>1</v>
      </c>
      <c r="R76">
        <v>90</v>
      </c>
      <c r="S76">
        <v>90</v>
      </c>
      <c r="T76">
        <v>90</v>
      </c>
      <c r="U76" s="49">
        <f t="shared" si="22"/>
        <v>90</v>
      </c>
      <c r="V76" s="49">
        <f>VLOOKUP(U76,'Percentage Transformation scale'!$B$2:$C$102,2,TRUE)</f>
        <v>1</v>
      </c>
      <c r="W76">
        <v>3</v>
      </c>
      <c r="X76">
        <v>25</v>
      </c>
      <c r="Y76">
        <v>20</v>
      </c>
      <c r="Z76">
        <v>8</v>
      </c>
      <c r="AA76">
        <v>20</v>
      </c>
      <c r="AB76">
        <v>0</v>
      </c>
      <c r="AC76">
        <v>5</v>
      </c>
      <c r="AD76">
        <f t="shared" si="23"/>
        <v>2500</v>
      </c>
      <c r="AE76" s="47">
        <f t="shared" si="16"/>
        <v>100</v>
      </c>
      <c r="AF76" s="47">
        <f>VLOOKUP(AE76,'Percentage Transformation scale'!$B$2:$C$102,2,TRUE)</f>
        <v>1</v>
      </c>
      <c r="AG76">
        <v>1</v>
      </c>
      <c r="AH76">
        <f t="shared" si="27"/>
        <v>4</v>
      </c>
      <c r="AI76">
        <v>3</v>
      </c>
      <c r="AJ76" s="1">
        <v>2</v>
      </c>
      <c r="AK76" s="1">
        <v>3</v>
      </c>
      <c r="AL76">
        <f t="shared" si="24"/>
        <v>2.5</v>
      </c>
      <c r="AM76" t="b">
        <v>0</v>
      </c>
      <c r="AN76" t="b">
        <v>0</v>
      </c>
      <c r="AO76" t="b">
        <v>0</v>
      </c>
      <c r="AP76" t="b">
        <v>1</v>
      </c>
      <c r="AQ76" s="1">
        <f t="shared" si="26"/>
        <v>1</v>
      </c>
      <c r="AR76" t="b">
        <v>0</v>
      </c>
      <c r="AS76" t="b">
        <v>0</v>
      </c>
      <c r="AT76" t="b">
        <v>0</v>
      </c>
      <c r="AU76" s="1">
        <f t="shared" si="25"/>
        <v>0</v>
      </c>
      <c r="AV76" s="1">
        <f t="shared" si="28"/>
        <v>3.5</v>
      </c>
      <c r="AW76">
        <v>3</v>
      </c>
    </row>
    <row r="77" spans="1:49" x14ac:dyDescent="0.25">
      <c r="A77">
        <v>74</v>
      </c>
      <c r="B77">
        <v>1</v>
      </c>
      <c r="C77">
        <v>1</v>
      </c>
      <c r="D77">
        <v>1</v>
      </c>
      <c r="E77" t="b">
        <v>0</v>
      </c>
      <c r="F77" t="b">
        <v>1</v>
      </c>
      <c r="G77" t="b">
        <v>1</v>
      </c>
      <c r="H77">
        <f t="shared" si="19"/>
        <v>2</v>
      </c>
      <c r="I77">
        <f t="shared" si="20"/>
        <v>3</v>
      </c>
      <c r="J77" s="1">
        <v>3</v>
      </c>
      <c r="K77" s="1">
        <v>3</v>
      </c>
      <c r="L77">
        <v>80</v>
      </c>
      <c r="M77">
        <v>70</v>
      </c>
      <c r="N77">
        <v>80</v>
      </c>
      <c r="O77">
        <v>90</v>
      </c>
      <c r="P77" s="1">
        <f t="shared" si="21"/>
        <v>80</v>
      </c>
      <c r="Q77" s="1">
        <f>VLOOKUP(P77,'Percentage Transformation scale'!$B$2:$C$102,2, TRUE)</f>
        <v>2</v>
      </c>
      <c r="R77">
        <v>80</v>
      </c>
      <c r="S77">
        <v>70</v>
      </c>
      <c r="T77">
        <v>90</v>
      </c>
      <c r="U77" s="49">
        <f t="shared" si="22"/>
        <v>80</v>
      </c>
      <c r="V77" s="49">
        <f>VLOOKUP(U77,'Percentage Transformation scale'!$B$2:$C$102,2,TRUE)</f>
        <v>2</v>
      </c>
      <c r="W77">
        <v>2</v>
      </c>
      <c r="X77">
        <v>18</v>
      </c>
      <c r="Y77">
        <v>16</v>
      </c>
      <c r="Z77">
        <v>8</v>
      </c>
      <c r="AA77">
        <v>18</v>
      </c>
      <c r="AB77">
        <v>0</v>
      </c>
      <c r="AC77">
        <v>0</v>
      </c>
      <c r="AD77">
        <f t="shared" si="23"/>
        <v>1800</v>
      </c>
      <c r="AE77" s="47">
        <f t="shared" si="16"/>
        <v>100</v>
      </c>
      <c r="AF77" s="47">
        <f>VLOOKUP(AE77,'Percentage Transformation scale'!$B$2:$C$102,2,TRUE)</f>
        <v>1</v>
      </c>
      <c r="AG77">
        <v>0</v>
      </c>
      <c r="AH77">
        <f t="shared" si="27"/>
        <v>0</v>
      </c>
      <c r="AI77">
        <v>1</v>
      </c>
      <c r="AJ77" s="1">
        <v>2</v>
      </c>
      <c r="AK77" s="1">
        <v>2</v>
      </c>
      <c r="AL77">
        <f t="shared" si="24"/>
        <v>2</v>
      </c>
      <c r="AM77" t="b">
        <v>0</v>
      </c>
      <c r="AN77" t="b">
        <v>0</v>
      </c>
      <c r="AO77" t="b">
        <v>0</v>
      </c>
      <c r="AP77" t="b">
        <v>0</v>
      </c>
      <c r="AQ77" s="1">
        <f t="shared" si="26"/>
        <v>0</v>
      </c>
      <c r="AR77" t="b">
        <v>0</v>
      </c>
      <c r="AS77" t="b">
        <v>0</v>
      </c>
      <c r="AT77" t="b">
        <v>0</v>
      </c>
      <c r="AU77" s="1">
        <f t="shared" si="25"/>
        <v>0</v>
      </c>
      <c r="AV77" s="1">
        <f t="shared" si="28"/>
        <v>2</v>
      </c>
      <c r="AW77">
        <v>3</v>
      </c>
    </row>
    <row r="78" spans="1:49" x14ac:dyDescent="0.25">
      <c r="A78">
        <v>75</v>
      </c>
      <c r="B78">
        <v>2</v>
      </c>
      <c r="C78">
        <v>3</v>
      </c>
      <c r="D78">
        <v>1</v>
      </c>
      <c r="E78" t="b">
        <v>0</v>
      </c>
      <c r="F78" t="b">
        <v>1</v>
      </c>
      <c r="G78" t="b">
        <v>1</v>
      </c>
      <c r="H78">
        <f t="shared" si="19"/>
        <v>2</v>
      </c>
      <c r="I78">
        <f t="shared" si="20"/>
        <v>3</v>
      </c>
      <c r="J78" s="1">
        <v>2</v>
      </c>
      <c r="K78" s="1">
        <v>2</v>
      </c>
      <c r="L78">
        <v>80</v>
      </c>
      <c r="M78">
        <v>80</v>
      </c>
      <c r="N78">
        <v>80</v>
      </c>
      <c r="O78">
        <v>80</v>
      </c>
      <c r="P78" s="1">
        <f t="shared" si="21"/>
        <v>80</v>
      </c>
      <c r="Q78" s="1">
        <f>VLOOKUP(P78,'Percentage Transformation scale'!$B$2:$C$102,2, TRUE)</f>
        <v>2</v>
      </c>
      <c r="R78">
        <v>80</v>
      </c>
      <c r="S78">
        <v>80</v>
      </c>
      <c r="T78">
        <v>80</v>
      </c>
      <c r="U78" s="49">
        <f t="shared" si="22"/>
        <v>80</v>
      </c>
      <c r="V78" s="49">
        <f>VLOOKUP(U78,'Percentage Transformation scale'!$B$2:$C$102,2,TRUE)</f>
        <v>2</v>
      </c>
      <c r="W78">
        <v>3</v>
      </c>
      <c r="X78">
        <v>12</v>
      </c>
      <c r="Y78">
        <v>12</v>
      </c>
      <c r="Z78">
        <v>8</v>
      </c>
      <c r="AA78">
        <v>10</v>
      </c>
      <c r="AB78">
        <v>0</v>
      </c>
      <c r="AC78">
        <v>2</v>
      </c>
      <c r="AD78">
        <f t="shared" si="23"/>
        <v>1200</v>
      </c>
      <c r="AE78" s="47">
        <f t="shared" si="16"/>
        <v>100</v>
      </c>
      <c r="AF78" s="47">
        <f>VLOOKUP(AE78,'Percentage Transformation scale'!$B$2:$C$102,2,TRUE)</f>
        <v>1</v>
      </c>
      <c r="AG78">
        <v>6</v>
      </c>
      <c r="AH78">
        <f t="shared" si="27"/>
        <v>50</v>
      </c>
      <c r="AI78">
        <v>4</v>
      </c>
      <c r="AJ78" s="1">
        <v>2</v>
      </c>
      <c r="AK78" s="1">
        <v>3</v>
      </c>
      <c r="AL78">
        <f t="shared" si="24"/>
        <v>2.5</v>
      </c>
      <c r="AM78" t="b">
        <v>0</v>
      </c>
      <c r="AN78" t="b">
        <v>0</v>
      </c>
      <c r="AO78" t="b">
        <v>0</v>
      </c>
      <c r="AP78" t="b">
        <v>0</v>
      </c>
      <c r="AQ78" s="1">
        <f t="shared" si="26"/>
        <v>0</v>
      </c>
      <c r="AR78" t="b">
        <v>0</v>
      </c>
      <c r="AS78" t="b">
        <v>0</v>
      </c>
      <c r="AT78" t="b">
        <v>1</v>
      </c>
      <c r="AU78" s="1">
        <f t="shared" si="25"/>
        <v>1</v>
      </c>
      <c r="AV78" s="1">
        <f t="shared" si="28"/>
        <v>3.5</v>
      </c>
      <c r="AW78">
        <v>4</v>
      </c>
    </row>
    <row r="79" spans="1:49" x14ac:dyDescent="0.25">
      <c r="A79">
        <v>76</v>
      </c>
      <c r="B79">
        <v>1</v>
      </c>
      <c r="C79">
        <v>1</v>
      </c>
      <c r="D79">
        <v>1</v>
      </c>
      <c r="E79" t="b">
        <v>1</v>
      </c>
      <c r="F79" t="b">
        <v>1</v>
      </c>
      <c r="G79" t="b">
        <v>1</v>
      </c>
      <c r="H79">
        <f t="shared" si="19"/>
        <v>3</v>
      </c>
      <c r="I79">
        <f t="shared" si="20"/>
        <v>4</v>
      </c>
      <c r="J79" s="1">
        <v>1</v>
      </c>
      <c r="K79" s="1">
        <v>1</v>
      </c>
      <c r="L79">
        <v>80</v>
      </c>
      <c r="M79">
        <v>75</v>
      </c>
      <c r="N79">
        <v>70</v>
      </c>
      <c r="O79">
        <v>75</v>
      </c>
      <c r="P79" s="1">
        <f t="shared" si="21"/>
        <v>75</v>
      </c>
      <c r="Q79" s="1">
        <f>VLOOKUP(P79,'Percentage Transformation scale'!$B$2:$C$102,2, TRUE)</f>
        <v>2</v>
      </c>
      <c r="R79">
        <v>70</v>
      </c>
      <c r="S79">
        <v>70</v>
      </c>
      <c r="T79">
        <v>70</v>
      </c>
      <c r="U79" s="49">
        <f t="shared" si="22"/>
        <v>70</v>
      </c>
      <c r="V79" s="49">
        <f>VLOOKUP(U79,'Percentage Transformation scale'!$B$2:$C$102,2,TRUE)</f>
        <v>2</v>
      </c>
      <c r="W79">
        <v>2</v>
      </c>
      <c r="X79">
        <v>8</v>
      </c>
      <c r="Y79">
        <v>8</v>
      </c>
      <c r="Z79">
        <v>8</v>
      </c>
      <c r="AA79">
        <v>5</v>
      </c>
      <c r="AB79">
        <v>3</v>
      </c>
      <c r="AC79">
        <v>0</v>
      </c>
      <c r="AD79">
        <f t="shared" si="23"/>
        <v>650</v>
      </c>
      <c r="AE79" s="47">
        <f t="shared" si="16"/>
        <v>62.5</v>
      </c>
      <c r="AF79" s="47">
        <f>VLOOKUP(AE79,'Percentage Transformation scale'!$B$2:$C$102,2,TRUE)</f>
        <v>2</v>
      </c>
      <c r="AG79">
        <v>0</v>
      </c>
      <c r="AH79">
        <f t="shared" si="27"/>
        <v>0</v>
      </c>
      <c r="AI79">
        <v>3</v>
      </c>
      <c r="AJ79" s="1">
        <v>2</v>
      </c>
      <c r="AK79" s="1">
        <v>2</v>
      </c>
      <c r="AL79">
        <f t="shared" si="24"/>
        <v>2</v>
      </c>
      <c r="AM79" t="b">
        <v>0</v>
      </c>
      <c r="AN79" t="b">
        <v>0</v>
      </c>
      <c r="AO79" t="b">
        <v>0</v>
      </c>
      <c r="AP79" t="b">
        <v>0</v>
      </c>
      <c r="AQ79" s="1">
        <f t="shared" si="26"/>
        <v>0</v>
      </c>
      <c r="AR79" t="b">
        <v>0</v>
      </c>
      <c r="AS79" t="b">
        <v>0</v>
      </c>
      <c r="AT79" t="b">
        <v>0</v>
      </c>
      <c r="AU79" s="1">
        <f t="shared" si="25"/>
        <v>0</v>
      </c>
      <c r="AV79" s="1">
        <f t="shared" si="28"/>
        <v>2</v>
      </c>
      <c r="AW79">
        <v>2</v>
      </c>
    </row>
    <row r="80" spans="1:49" x14ac:dyDescent="0.25">
      <c r="A80">
        <v>77</v>
      </c>
      <c r="B80">
        <v>1</v>
      </c>
      <c r="C80">
        <v>3</v>
      </c>
      <c r="D80">
        <v>1</v>
      </c>
      <c r="E80" t="b">
        <v>0</v>
      </c>
      <c r="F80" t="b">
        <v>0</v>
      </c>
      <c r="G80" t="b">
        <v>1</v>
      </c>
      <c r="H80">
        <f t="shared" si="19"/>
        <v>1</v>
      </c>
      <c r="I80">
        <f t="shared" si="20"/>
        <v>2</v>
      </c>
      <c r="J80" s="1">
        <v>1</v>
      </c>
      <c r="K80" s="1">
        <v>1</v>
      </c>
      <c r="L80">
        <v>60</v>
      </c>
      <c r="M80">
        <v>55</v>
      </c>
      <c r="N80">
        <v>50</v>
      </c>
      <c r="O80">
        <v>50</v>
      </c>
      <c r="P80" s="1">
        <f t="shared" si="21"/>
        <v>53.75</v>
      </c>
      <c r="Q80" s="1">
        <f>VLOOKUP(P80,'Percentage Transformation scale'!$B$2:$C$102,2, TRUE)</f>
        <v>3</v>
      </c>
      <c r="R80">
        <v>60</v>
      </c>
      <c r="S80">
        <v>50</v>
      </c>
      <c r="T80">
        <v>50</v>
      </c>
      <c r="U80" s="49">
        <f t="shared" si="22"/>
        <v>53.333333333333336</v>
      </c>
      <c r="V80" s="49">
        <f>VLOOKUP(U80,'Percentage Transformation scale'!$B$2:$C$102,2,TRUE)</f>
        <v>3</v>
      </c>
      <c r="W80">
        <v>3</v>
      </c>
      <c r="X80">
        <v>6</v>
      </c>
      <c r="Y80">
        <v>6</v>
      </c>
      <c r="Z80">
        <v>8</v>
      </c>
      <c r="AA80">
        <v>2</v>
      </c>
      <c r="AB80">
        <v>3</v>
      </c>
      <c r="AC80">
        <v>1</v>
      </c>
      <c r="AD80">
        <f t="shared" si="23"/>
        <v>450</v>
      </c>
      <c r="AE80" s="47">
        <f t="shared" si="16"/>
        <v>50</v>
      </c>
      <c r="AF80" s="47">
        <f>VLOOKUP(AE80,'Percentage Transformation scale'!$B$2:$C$102,2,TRUE)</f>
        <v>3</v>
      </c>
      <c r="AG80">
        <v>3</v>
      </c>
      <c r="AH80">
        <f t="shared" si="27"/>
        <v>50</v>
      </c>
      <c r="AI80">
        <v>4</v>
      </c>
      <c r="AJ80" s="1">
        <v>3</v>
      </c>
      <c r="AK80" s="1">
        <v>3</v>
      </c>
      <c r="AL80">
        <f t="shared" si="24"/>
        <v>3</v>
      </c>
      <c r="AM80" t="b">
        <v>0</v>
      </c>
      <c r="AN80" t="b">
        <v>0</v>
      </c>
      <c r="AO80" t="b">
        <v>0</v>
      </c>
      <c r="AP80" t="b">
        <v>1</v>
      </c>
      <c r="AQ80" s="1">
        <f t="shared" si="26"/>
        <v>1</v>
      </c>
      <c r="AR80" t="b">
        <v>0</v>
      </c>
      <c r="AS80" t="b">
        <v>0</v>
      </c>
      <c r="AT80" t="b">
        <v>0</v>
      </c>
      <c r="AU80" s="1">
        <f t="shared" si="25"/>
        <v>0</v>
      </c>
      <c r="AV80" s="1">
        <f t="shared" si="28"/>
        <v>4</v>
      </c>
      <c r="AW80">
        <v>3</v>
      </c>
    </row>
    <row r="81" spans="1:49" x14ac:dyDescent="0.25">
      <c r="A81">
        <v>78</v>
      </c>
      <c r="B81">
        <v>2</v>
      </c>
      <c r="C81">
        <v>3</v>
      </c>
      <c r="D81">
        <v>0</v>
      </c>
      <c r="E81" t="b">
        <v>1</v>
      </c>
      <c r="F81" t="b">
        <v>0</v>
      </c>
      <c r="G81" t="b">
        <v>0</v>
      </c>
      <c r="H81">
        <f t="shared" si="19"/>
        <v>1</v>
      </c>
      <c r="I81">
        <f t="shared" si="20"/>
        <v>2</v>
      </c>
      <c r="J81" s="1">
        <v>1</v>
      </c>
      <c r="K81" s="1">
        <v>1</v>
      </c>
      <c r="L81">
        <v>80</v>
      </c>
      <c r="M81">
        <v>70</v>
      </c>
      <c r="N81">
        <v>80</v>
      </c>
      <c r="O81">
        <v>75</v>
      </c>
      <c r="P81" s="1">
        <f t="shared" si="21"/>
        <v>76.25</v>
      </c>
      <c r="Q81" s="1">
        <f>VLOOKUP(P81,'Percentage Transformation scale'!$B$2:$C$102,2, TRUE)</f>
        <v>2</v>
      </c>
      <c r="R81">
        <v>80</v>
      </c>
      <c r="S81">
        <v>85</v>
      </c>
      <c r="T81">
        <v>80</v>
      </c>
      <c r="U81" s="49">
        <f t="shared" si="22"/>
        <v>81.666666666666671</v>
      </c>
      <c r="V81" s="49">
        <f>VLOOKUP(U81,'Percentage Transformation scale'!$B$2:$C$102,2,TRUE)</f>
        <v>1</v>
      </c>
      <c r="W81">
        <v>3</v>
      </c>
      <c r="X81">
        <v>2</v>
      </c>
      <c r="Y81">
        <v>1</v>
      </c>
      <c r="Z81">
        <v>7</v>
      </c>
      <c r="AA81">
        <v>2</v>
      </c>
      <c r="AB81">
        <v>0</v>
      </c>
      <c r="AC81">
        <v>0</v>
      </c>
      <c r="AD81">
        <f t="shared" si="23"/>
        <v>200</v>
      </c>
      <c r="AE81" s="47">
        <f t="shared" si="16"/>
        <v>100</v>
      </c>
      <c r="AF81" s="47">
        <f>VLOOKUP(AE81,'Percentage Transformation scale'!$B$2:$C$102,2,TRUE)</f>
        <v>1</v>
      </c>
      <c r="AG81">
        <v>0</v>
      </c>
      <c r="AH81">
        <f t="shared" si="27"/>
        <v>0</v>
      </c>
      <c r="AI81">
        <v>2</v>
      </c>
      <c r="AJ81" s="1">
        <v>2</v>
      </c>
      <c r="AK81" s="1">
        <v>2</v>
      </c>
      <c r="AL81">
        <f t="shared" si="24"/>
        <v>2</v>
      </c>
      <c r="AM81" t="b">
        <v>0</v>
      </c>
      <c r="AN81" t="b">
        <v>0</v>
      </c>
      <c r="AO81" t="b">
        <v>0</v>
      </c>
      <c r="AP81" t="b">
        <v>0</v>
      </c>
      <c r="AQ81" s="1">
        <f t="shared" si="26"/>
        <v>0</v>
      </c>
      <c r="AR81" t="b">
        <v>0</v>
      </c>
      <c r="AS81" t="b">
        <v>0</v>
      </c>
      <c r="AT81" t="b">
        <v>0</v>
      </c>
      <c r="AU81" s="1">
        <f t="shared" si="25"/>
        <v>0</v>
      </c>
      <c r="AV81" s="1">
        <f t="shared" si="28"/>
        <v>2</v>
      </c>
      <c r="AW81">
        <v>1</v>
      </c>
    </row>
    <row r="82" spans="1:49" x14ac:dyDescent="0.25">
      <c r="A82">
        <v>79</v>
      </c>
      <c r="B82">
        <v>1</v>
      </c>
      <c r="C82">
        <v>3</v>
      </c>
      <c r="D82">
        <v>1</v>
      </c>
      <c r="E82" t="b">
        <v>1</v>
      </c>
      <c r="F82" t="b">
        <v>1</v>
      </c>
      <c r="G82" t="b">
        <v>1</v>
      </c>
      <c r="H82">
        <f t="shared" si="19"/>
        <v>3</v>
      </c>
      <c r="I82">
        <f t="shared" si="20"/>
        <v>4</v>
      </c>
      <c r="J82" s="1">
        <v>1</v>
      </c>
      <c r="K82" s="1">
        <v>1</v>
      </c>
      <c r="L82">
        <v>70</v>
      </c>
      <c r="M82">
        <v>80</v>
      </c>
      <c r="N82">
        <v>80</v>
      </c>
      <c r="O82">
        <v>70</v>
      </c>
      <c r="P82" s="1">
        <f t="shared" si="21"/>
        <v>75</v>
      </c>
      <c r="Q82" s="1">
        <f>VLOOKUP(P82,'Percentage Transformation scale'!$B$2:$C$102,2, TRUE)</f>
        <v>2</v>
      </c>
      <c r="R82">
        <v>70</v>
      </c>
      <c r="S82">
        <v>50</v>
      </c>
      <c r="T82">
        <v>80</v>
      </c>
      <c r="U82" s="49">
        <f t="shared" si="22"/>
        <v>66.666666666666671</v>
      </c>
      <c r="V82" s="49">
        <f>VLOOKUP(U82,'Percentage Transformation scale'!$B$2:$C$102,2,TRUE)</f>
        <v>2</v>
      </c>
      <c r="W82">
        <v>2</v>
      </c>
      <c r="X82">
        <v>5</v>
      </c>
      <c r="Y82">
        <v>5</v>
      </c>
      <c r="Z82">
        <v>8</v>
      </c>
      <c r="AA82">
        <v>5</v>
      </c>
      <c r="AB82">
        <v>0</v>
      </c>
      <c r="AC82">
        <v>0</v>
      </c>
      <c r="AD82">
        <f t="shared" si="23"/>
        <v>500</v>
      </c>
      <c r="AE82" s="47">
        <f t="shared" si="16"/>
        <v>100</v>
      </c>
      <c r="AF82" s="47">
        <f>VLOOKUP(AE82,'Percentage Transformation scale'!$B$2:$C$102,2,TRUE)</f>
        <v>1</v>
      </c>
      <c r="AG82">
        <v>0</v>
      </c>
      <c r="AH82">
        <f t="shared" si="27"/>
        <v>0</v>
      </c>
      <c r="AI82">
        <v>3</v>
      </c>
      <c r="AJ82" s="1">
        <v>3</v>
      </c>
      <c r="AK82" s="1">
        <v>3</v>
      </c>
      <c r="AL82">
        <f t="shared" si="24"/>
        <v>3</v>
      </c>
      <c r="AM82" t="b">
        <v>0</v>
      </c>
      <c r="AN82" t="b">
        <v>0</v>
      </c>
      <c r="AO82" t="b">
        <v>0</v>
      </c>
      <c r="AP82" t="b">
        <v>1</v>
      </c>
      <c r="AQ82" s="1">
        <f t="shared" si="26"/>
        <v>1</v>
      </c>
      <c r="AR82" t="b">
        <v>0</v>
      </c>
      <c r="AS82" t="b">
        <v>0</v>
      </c>
      <c r="AT82" t="b">
        <v>0</v>
      </c>
      <c r="AU82" s="1">
        <f t="shared" si="25"/>
        <v>0</v>
      </c>
      <c r="AV82" s="1">
        <f t="shared" si="28"/>
        <v>4</v>
      </c>
      <c r="AW82">
        <v>2</v>
      </c>
    </row>
    <row r="83" spans="1:49" x14ac:dyDescent="0.25">
      <c r="A83">
        <v>80</v>
      </c>
      <c r="B83">
        <v>2</v>
      </c>
      <c r="C83">
        <v>1</v>
      </c>
      <c r="D83">
        <v>1</v>
      </c>
      <c r="E83" t="b">
        <v>1</v>
      </c>
      <c r="F83" t="b">
        <v>1</v>
      </c>
      <c r="G83" t="b">
        <v>1</v>
      </c>
      <c r="H83">
        <f t="shared" si="19"/>
        <v>3</v>
      </c>
      <c r="I83">
        <f t="shared" si="20"/>
        <v>4</v>
      </c>
      <c r="J83" s="1">
        <v>1</v>
      </c>
      <c r="K83" s="1">
        <v>2</v>
      </c>
      <c r="L83">
        <v>50</v>
      </c>
      <c r="M83">
        <v>50</v>
      </c>
      <c r="N83">
        <v>50</v>
      </c>
      <c r="O83">
        <v>90</v>
      </c>
      <c r="P83" s="1">
        <f t="shared" si="21"/>
        <v>60</v>
      </c>
      <c r="Q83" s="1">
        <f>VLOOKUP(P83,'Percentage Transformation scale'!$B$2:$C$102,2, TRUE)</f>
        <v>3</v>
      </c>
      <c r="R83">
        <v>90</v>
      </c>
      <c r="S83">
        <v>50</v>
      </c>
      <c r="T83">
        <v>60</v>
      </c>
      <c r="U83" s="49">
        <f t="shared" si="22"/>
        <v>66.666666666666671</v>
      </c>
      <c r="V83" s="49">
        <f>VLOOKUP(U83,'Percentage Transformation scale'!$B$2:$C$102,2,TRUE)</f>
        <v>2</v>
      </c>
      <c r="W83">
        <v>3</v>
      </c>
      <c r="X83">
        <v>5</v>
      </c>
      <c r="Y83">
        <v>3</v>
      </c>
      <c r="Z83">
        <v>8</v>
      </c>
      <c r="AA83">
        <v>5</v>
      </c>
      <c r="AB83">
        <v>0</v>
      </c>
      <c r="AC83">
        <v>0</v>
      </c>
      <c r="AD83">
        <f t="shared" si="23"/>
        <v>500</v>
      </c>
      <c r="AE83" s="47">
        <f t="shared" si="16"/>
        <v>100</v>
      </c>
      <c r="AF83" s="47">
        <f>VLOOKUP(AE83,'Percentage Transformation scale'!$B$2:$C$102,2,TRUE)</f>
        <v>1</v>
      </c>
      <c r="AG83">
        <v>1</v>
      </c>
      <c r="AH83">
        <f t="shared" si="27"/>
        <v>20</v>
      </c>
      <c r="AI83">
        <v>4</v>
      </c>
      <c r="AJ83" s="1">
        <v>1</v>
      </c>
      <c r="AK83" s="1">
        <v>3</v>
      </c>
      <c r="AL83">
        <f t="shared" si="24"/>
        <v>2</v>
      </c>
      <c r="AM83" t="b">
        <v>1</v>
      </c>
      <c r="AN83" t="b">
        <v>1</v>
      </c>
      <c r="AO83" t="b">
        <v>0</v>
      </c>
      <c r="AP83" t="b">
        <v>0</v>
      </c>
      <c r="AQ83" s="1">
        <f t="shared" si="26"/>
        <v>2</v>
      </c>
      <c r="AR83" t="b">
        <v>0</v>
      </c>
      <c r="AS83" t="b">
        <v>0</v>
      </c>
      <c r="AT83" t="b">
        <v>0</v>
      </c>
      <c r="AU83" s="1">
        <f t="shared" si="25"/>
        <v>0</v>
      </c>
      <c r="AV83" s="1">
        <f t="shared" si="28"/>
        <v>4</v>
      </c>
      <c r="AW83">
        <v>2</v>
      </c>
    </row>
    <row r="84" spans="1:49" x14ac:dyDescent="0.25">
      <c r="A84">
        <v>81</v>
      </c>
      <c r="B84">
        <v>2</v>
      </c>
      <c r="C84">
        <v>3</v>
      </c>
      <c r="D84">
        <v>1</v>
      </c>
      <c r="E84" t="b">
        <v>0</v>
      </c>
      <c r="F84" t="b">
        <v>0</v>
      </c>
      <c r="G84" t="b">
        <v>0</v>
      </c>
      <c r="H84">
        <f t="shared" si="19"/>
        <v>0</v>
      </c>
      <c r="I84">
        <f t="shared" si="20"/>
        <v>1</v>
      </c>
      <c r="J84" s="1">
        <v>1</v>
      </c>
      <c r="K84" s="1">
        <v>1</v>
      </c>
      <c r="L84">
        <v>100</v>
      </c>
      <c r="M84">
        <v>100</v>
      </c>
      <c r="N84">
        <v>100</v>
      </c>
      <c r="O84">
        <v>90</v>
      </c>
      <c r="P84" s="1">
        <f t="shared" si="21"/>
        <v>97.5</v>
      </c>
      <c r="Q84" s="1">
        <f>VLOOKUP(P84,'Percentage Transformation scale'!$B$2:$C$102,2, TRUE)</f>
        <v>1</v>
      </c>
      <c r="R84">
        <v>8</v>
      </c>
      <c r="S84">
        <v>80</v>
      </c>
      <c r="T84">
        <v>80</v>
      </c>
      <c r="U84" s="49">
        <f t="shared" si="22"/>
        <v>56</v>
      </c>
      <c r="V84" s="49">
        <f>VLOOKUP(U84,'Percentage Transformation scale'!$B$2:$C$102,2,TRUE)</f>
        <v>3</v>
      </c>
      <c r="W84">
        <v>3</v>
      </c>
      <c r="X84">
        <v>2</v>
      </c>
      <c r="Y84">
        <v>2</v>
      </c>
      <c r="Z84">
        <v>8</v>
      </c>
      <c r="AA84">
        <v>1</v>
      </c>
      <c r="AB84">
        <v>0</v>
      </c>
      <c r="AC84">
        <v>0</v>
      </c>
      <c r="AD84">
        <f t="shared" si="23"/>
        <v>100</v>
      </c>
      <c r="AE84" s="47">
        <f t="shared" si="16"/>
        <v>0</v>
      </c>
      <c r="AF84" s="47">
        <f>VLOOKUP(AE84,'Percentage Transformation scale'!$B$2:$C$102,2,TRUE)</f>
        <v>5</v>
      </c>
      <c r="AG84">
        <v>0</v>
      </c>
      <c r="AH84">
        <f t="shared" si="27"/>
        <v>0</v>
      </c>
      <c r="AI84">
        <v>3</v>
      </c>
      <c r="AJ84" s="1">
        <v>1</v>
      </c>
      <c r="AK84" s="1">
        <v>2</v>
      </c>
      <c r="AL84">
        <f t="shared" si="24"/>
        <v>1.5</v>
      </c>
      <c r="AM84" t="b">
        <v>1</v>
      </c>
      <c r="AN84" t="b">
        <v>0</v>
      </c>
      <c r="AO84" t="b">
        <v>0</v>
      </c>
      <c r="AP84" t="b">
        <v>0</v>
      </c>
      <c r="AQ84" s="1">
        <f t="shared" si="26"/>
        <v>1</v>
      </c>
      <c r="AR84" t="b">
        <v>0</v>
      </c>
      <c r="AS84" t="b">
        <v>0</v>
      </c>
      <c r="AT84" t="b">
        <v>0</v>
      </c>
      <c r="AU84" s="1">
        <f t="shared" si="25"/>
        <v>0</v>
      </c>
      <c r="AV84" s="1">
        <f t="shared" si="28"/>
        <v>2.5</v>
      </c>
      <c r="AW84">
        <v>4</v>
      </c>
    </row>
    <row r="85" spans="1:49" x14ac:dyDescent="0.25">
      <c r="A85">
        <v>82</v>
      </c>
      <c r="B85">
        <v>2</v>
      </c>
      <c r="C85">
        <v>1</v>
      </c>
      <c r="D85">
        <v>0</v>
      </c>
      <c r="E85" t="b">
        <v>0</v>
      </c>
      <c r="F85" t="b">
        <v>0</v>
      </c>
      <c r="G85" t="b">
        <v>0</v>
      </c>
      <c r="H85">
        <f t="shared" si="19"/>
        <v>0</v>
      </c>
      <c r="I85">
        <f t="shared" si="20"/>
        <v>1</v>
      </c>
      <c r="J85" s="1">
        <v>5</v>
      </c>
      <c r="K85" s="1">
        <v>3</v>
      </c>
      <c r="L85">
        <v>80</v>
      </c>
      <c r="M85">
        <v>70</v>
      </c>
      <c r="N85">
        <v>70</v>
      </c>
      <c r="O85">
        <v>70</v>
      </c>
      <c r="P85" s="1">
        <f t="shared" si="21"/>
        <v>72.5</v>
      </c>
      <c r="Q85" s="1">
        <f>VLOOKUP(P85,'Percentage Transformation scale'!$B$2:$C$102,2, TRUE)</f>
        <v>2</v>
      </c>
      <c r="R85">
        <v>80</v>
      </c>
      <c r="S85">
        <v>70</v>
      </c>
      <c r="T85">
        <v>70</v>
      </c>
      <c r="U85" s="49">
        <f t="shared" si="22"/>
        <v>73.333333333333329</v>
      </c>
      <c r="V85" s="49">
        <f>VLOOKUP(U85,'Percentage Transformation scale'!$B$2:$C$102,2,TRUE)</f>
        <v>2</v>
      </c>
      <c r="W85">
        <v>3</v>
      </c>
      <c r="X85">
        <v>4</v>
      </c>
      <c r="Y85">
        <v>4</v>
      </c>
      <c r="Z85">
        <v>8</v>
      </c>
      <c r="AA85">
        <v>4</v>
      </c>
      <c r="AB85">
        <v>0</v>
      </c>
      <c r="AC85">
        <v>0</v>
      </c>
      <c r="AD85">
        <f t="shared" si="23"/>
        <v>400</v>
      </c>
      <c r="AE85" s="47">
        <f t="shared" si="16"/>
        <v>100</v>
      </c>
      <c r="AF85" s="47">
        <f>VLOOKUP(AE85,'Percentage Transformation scale'!$B$2:$C$102,2,TRUE)</f>
        <v>1</v>
      </c>
      <c r="AG85">
        <v>0</v>
      </c>
      <c r="AH85">
        <f t="shared" si="27"/>
        <v>0</v>
      </c>
      <c r="AI85">
        <v>3</v>
      </c>
      <c r="AJ85" s="1">
        <v>1</v>
      </c>
      <c r="AK85" s="1">
        <v>1</v>
      </c>
      <c r="AL85">
        <f t="shared" si="24"/>
        <v>1</v>
      </c>
      <c r="AM85" t="b">
        <v>0</v>
      </c>
      <c r="AN85" t="b">
        <v>0</v>
      </c>
      <c r="AO85" t="b">
        <v>0</v>
      </c>
      <c r="AP85" t="b">
        <v>1</v>
      </c>
      <c r="AQ85" s="1">
        <f t="shared" si="26"/>
        <v>1</v>
      </c>
      <c r="AR85" t="b">
        <v>0</v>
      </c>
      <c r="AS85" t="b">
        <v>0</v>
      </c>
      <c r="AT85" t="b">
        <v>0</v>
      </c>
      <c r="AU85" s="1">
        <f t="shared" si="25"/>
        <v>0</v>
      </c>
      <c r="AV85" s="1">
        <f t="shared" si="28"/>
        <v>2</v>
      </c>
      <c r="AW85">
        <v>3</v>
      </c>
    </row>
    <row r="86" spans="1:49" x14ac:dyDescent="0.25">
      <c r="A86">
        <v>83</v>
      </c>
      <c r="B86">
        <v>1</v>
      </c>
      <c r="C86">
        <v>3</v>
      </c>
      <c r="D86">
        <v>1</v>
      </c>
      <c r="E86" t="b">
        <v>1</v>
      </c>
      <c r="F86" t="b">
        <v>1</v>
      </c>
      <c r="G86" t="b">
        <v>1</v>
      </c>
      <c r="H86">
        <f t="shared" si="19"/>
        <v>3</v>
      </c>
      <c r="I86">
        <f t="shared" si="20"/>
        <v>4</v>
      </c>
      <c r="J86" s="1">
        <v>4</v>
      </c>
      <c r="K86" s="1">
        <v>1</v>
      </c>
      <c r="L86">
        <v>98</v>
      </c>
      <c r="M86">
        <v>100</v>
      </c>
      <c r="N86">
        <v>99</v>
      </c>
      <c r="O86">
        <v>98</v>
      </c>
      <c r="P86" s="1">
        <f t="shared" si="21"/>
        <v>98.75</v>
      </c>
      <c r="Q86" s="1">
        <f>VLOOKUP(P86,'Percentage Transformation scale'!$B$2:$C$102,2, TRUE)</f>
        <v>1</v>
      </c>
      <c r="R86">
        <v>99</v>
      </c>
      <c r="S86">
        <v>100</v>
      </c>
      <c r="T86">
        <v>100</v>
      </c>
      <c r="U86" s="49">
        <f t="shared" si="22"/>
        <v>99.666666666666671</v>
      </c>
      <c r="V86" s="49">
        <f>VLOOKUP(U86,'Percentage Transformation scale'!$B$2:$C$102,2,TRUE)</f>
        <v>1</v>
      </c>
      <c r="W86">
        <v>3</v>
      </c>
      <c r="X86">
        <v>4</v>
      </c>
      <c r="Y86">
        <v>2</v>
      </c>
      <c r="Z86">
        <v>6</v>
      </c>
      <c r="AA86">
        <v>4</v>
      </c>
      <c r="AB86">
        <v>0</v>
      </c>
      <c r="AC86">
        <v>0</v>
      </c>
      <c r="AD86">
        <f t="shared" si="23"/>
        <v>400</v>
      </c>
      <c r="AE86" s="47">
        <f t="shared" si="16"/>
        <v>100</v>
      </c>
      <c r="AF86" s="47">
        <f>VLOOKUP(AE86,'Percentage Transformation scale'!$B$2:$C$102,2,TRUE)</f>
        <v>1</v>
      </c>
      <c r="AG86">
        <v>2</v>
      </c>
      <c r="AH86">
        <f t="shared" si="27"/>
        <v>50</v>
      </c>
      <c r="AI86">
        <v>4</v>
      </c>
      <c r="AJ86" s="1">
        <v>2</v>
      </c>
      <c r="AK86" s="1">
        <v>1</v>
      </c>
      <c r="AL86">
        <f t="shared" si="24"/>
        <v>1.5</v>
      </c>
      <c r="AM86" t="b">
        <v>0</v>
      </c>
      <c r="AN86" t="b">
        <v>0</v>
      </c>
      <c r="AO86" t="b">
        <v>0</v>
      </c>
      <c r="AP86" t="b">
        <v>0</v>
      </c>
      <c r="AQ86" s="1">
        <f t="shared" si="26"/>
        <v>0</v>
      </c>
      <c r="AR86" t="b">
        <v>0</v>
      </c>
      <c r="AS86" t="b">
        <v>0</v>
      </c>
      <c r="AT86" t="b">
        <v>0</v>
      </c>
      <c r="AU86" s="1">
        <f t="shared" si="25"/>
        <v>0</v>
      </c>
      <c r="AV86" s="1">
        <f t="shared" si="28"/>
        <v>1.5</v>
      </c>
      <c r="AW86">
        <v>5</v>
      </c>
    </row>
    <row r="87" spans="1:49" x14ac:dyDescent="0.25">
      <c r="A87">
        <v>84</v>
      </c>
      <c r="B87">
        <v>3</v>
      </c>
      <c r="C87">
        <v>1</v>
      </c>
      <c r="D87">
        <v>1</v>
      </c>
      <c r="E87" t="b">
        <v>0</v>
      </c>
      <c r="F87" t="b">
        <v>0</v>
      </c>
      <c r="G87" t="b">
        <v>0</v>
      </c>
      <c r="H87">
        <f t="shared" si="19"/>
        <v>0</v>
      </c>
      <c r="I87">
        <f t="shared" si="20"/>
        <v>1</v>
      </c>
      <c r="J87" s="1">
        <v>3</v>
      </c>
      <c r="K87" s="1">
        <v>3</v>
      </c>
      <c r="L87">
        <v>60</v>
      </c>
      <c r="M87">
        <v>70</v>
      </c>
      <c r="N87">
        <v>60</v>
      </c>
      <c r="O87">
        <v>70</v>
      </c>
      <c r="P87" s="1">
        <f t="shared" si="21"/>
        <v>65</v>
      </c>
      <c r="Q87" s="1">
        <f>VLOOKUP(P87,'Percentage Transformation scale'!$B$2:$C$102,2, TRUE)</f>
        <v>2</v>
      </c>
      <c r="R87">
        <v>60</v>
      </c>
      <c r="S87">
        <v>70</v>
      </c>
      <c r="T87">
        <v>60</v>
      </c>
      <c r="U87" s="49">
        <f t="shared" si="22"/>
        <v>63.333333333333336</v>
      </c>
      <c r="V87" s="49">
        <f>VLOOKUP(U87,'Percentage Transformation scale'!$B$2:$C$102,2,TRUE)</f>
        <v>2</v>
      </c>
      <c r="W87">
        <v>3</v>
      </c>
      <c r="X87">
        <v>3</v>
      </c>
      <c r="Y87">
        <v>2</v>
      </c>
      <c r="Z87">
        <v>8</v>
      </c>
      <c r="AA87">
        <v>3</v>
      </c>
      <c r="AB87">
        <v>0</v>
      </c>
      <c r="AC87">
        <v>0</v>
      </c>
      <c r="AD87">
        <f t="shared" si="23"/>
        <v>300</v>
      </c>
      <c r="AE87" s="47">
        <f t="shared" si="16"/>
        <v>100</v>
      </c>
      <c r="AF87" s="47">
        <f>VLOOKUP(AE87,'Percentage Transformation scale'!$B$2:$C$102,2,TRUE)</f>
        <v>1</v>
      </c>
      <c r="AG87">
        <v>2</v>
      </c>
      <c r="AH87">
        <f t="shared" si="27"/>
        <v>66.666666666666657</v>
      </c>
      <c r="AI87">
        <v>4</v>
      </c>
      <c r="AJ87" s="1">
        <v>3</v>
      </c>
      <c r="AK87" s="1">
        <v>2</v>
      </c>
      <c r="AL87">
        <f t="shared" si="24"/>
        <v>2.5</v>
      </c>
      <c r="AM87" t="b">
        <v>0</v>
      </c>
      <c r="AN87" t="b">
        <v>0</v>
      </c>
      <c r="AO87" t="b">
        <v>0</v>
      </c>
      <c r="AP87" t="b">
        <v>1</v>
      </c>
      <c r="AQ87" s="1">
        <f t="shared" si="26"/>
        <v>1</v>
      </c>
      <c r="AR87" t="b">
        <v>0</v>
      </c>
      <c r="AS87" t="b">
        <v>0</v>
      </c>
      <c r="AT87" t="b">
        <v>0</v>
      </c>
      <c r="AU87" s="1">
        <f t="shared" si="25"/>
        <v>0</v>
      </c>
      <c r="AV87" s="1">
        <f t="shared" si="28"/>
        <v>3.5</v>
      </c>
      <c r="AW87">
        <v>4</v>
      </c>
    </row>
    <row r="88" spans="1:49" x14ac:dyDescent="0.25">
      <c r="A88">
        <v>85</v>
      </c>
      <c r="B88">
        <v>3</v>
      </c>
      <c r="C88">
        <v>2</v>
      </c>
      <c r="D88">
        <v>1</v>
      </c>
      <c r="E88" t="b">
        <v>0</v>
      </c>
      <c r="F88" t="b">
        <v>0</v>
      </c>
      <c r="G88" t="b">
        <v>0</v>
      </c>
      <c r="H88">
        <f t="shared" si="19"/>
        <v>0</v>
      </c>
      <c r="I88">
        <f t="shared" si="20"/>
        <v>1</v>
      </c>
      <c r="J88" s="1">
        <v>1</v>
      </c>
      <c r="K88" s="1">
        <v>1</v>
      </c>
      <c r="L88">
        <v>80</v>
      </c>
      <c r="M88">
        <v>80</v>
      </c>
      <c r="N88">
        <v>70</v>
      </c>
      <c r="O88">
        <v>70</v>
      </c>
      <c r="P88" s="1">
        <f t="shared" si="21"/>
        <v>75</v>
      </c>
      <c r="Q88" s="1">
        <f>VLOOKUP(P88,'Percentage Transformation scale'!$B$2:$C$102,2, TRUE)</f>
        <v>2</v>
      </c>
      <c r="R88">
        <v>80</v>
      </c>
      <c r="S88">
        <v>70</v>
      </c>
      <c r="T88">
        <v>80</v>
      </c>
      <c r="U88" s="49">
        <f t="shared" si="22"/>
        <v>76.666666666666671</v>
      </c>
      <c r="V88" s="49">
        <f>VLOOKUP(U88,'Percentage Transformation scale'!$B$2:$C$102,2,TRUE)</f>
        <v>2</v>
      </c>
      <c r="W88">
        <v>3</v>
      </c>
      <c r="X88">
        <v>8</v>
      </c>
      <c r="Y88">
        <v>0</v>
      </c>
      <c r="Z88">
        <v>6</v>
      </c>
      <c r="AA88">
        <v>0</v>
      </c>
      <c r="AB88">
        <v>8</v>
      </c>
      <c r="AC88">
        <v>0</v>
      </c>
      <c r="AD88">
        <f t="shared" si="23"/>
        <v>400</v>
      </c>
      <c r="AE88" s="47">
        <f t="shared" si="16"/>
        <v>0</v>
      </c>
      <c r="AF88" s="47">
        <f>VLOOKUP(AE88,'Percentage Transformation scale'!$B$2:$C$102,2,TRUE)</f>
        <v>5</v>
      </c>
      <c r="AG88">
        <v>1</v>
      </c>
      <c r="AH88">
        <f t="shared" si="27"/>
        <v>12.5</v>
      </c>
      <c r="AI88">
        <v>4</v>
      </c>
      <c r="AJ88" s="1">
        <v>3</v>
      </c>
      <c r="AK88" s="1">
        <v>3</v>
      </c>
      <c r="AL88">
        <f t="shared" si="24"/>
        <v>3</v>
      </c>
      <c r="AM88" t="b">
        <v>0</v>
      </c>
      <c r="AN88" t="b">
        <v>0</v>
      </c>
      <c r="AO88" t="b">
        <v>0</v>
      </c>
      <c r="AP88" t="b">
        <v>0</v>
      </c>
      <c r="AQ88" s="1">
        <f t="shared" si="26"/>
        <v>0</v>
      </c>
      <c r="AR88" t="b">
        <v>0</v>
      </c>
      <c r="AS88" t="b">
        <v>0</v>
      </c>
      <c r="AT88" t="b">
        <v>0</v>
      </c>
      <c r="AU88" s="1">
        <f t="shared" si="25"/>
        <v>0</v>
      </c>
      <c r="AV88" s="1">
        <f t="shared" si="28"/>
        <v>3</v>
      </c>
      <c r="AW88">
        <v>2</v>
      </c>
    </row>
    <row r="89" spans="1:49" x14ac:dyDescent="0.25">
      <c r="A89">
        <v>86</v>
      </c>
      <c r="B89">
        <v>1</v>
      </c>
      <c r="C89">
        <v>3</v>
      </c>
      <c r="D89">
        <v>1</v>
      </c>
      <c r="E89" t="b">
        <v>1</v>
      </c>
      <c r="F89" t="b">
        <v>1</v>
      </c>
      <c r="G89" t="b">
        <v>0</v>
      </c>
      <c r="H89">
        <f t="shared" si="19"/>
        <v>2</v>
      </c>
      <c r="I89">
        <f t="shared" si="20"/>
        <v>3</v>
      </c>
      <c r="J89" s="1">
        <v>1</v>
      </c>
      <c r="K89" s="1">
        <v>1</v>
      </c>
      <c r="L89">
        <v>80</v>
      </c>
      <c r="M89">
        <v>80</v>
      </c>
      <c r="N89">
        <v>80</v>
      </c>
      <c r="O89">
        <v>70</v>
      </c>
      <c r="P89" s="1">
        <f t="shared" si="21"/>
        <v>77.5</v>
      </c>
      <c r="Q89" s="1">
        <f>VLOOKUP(P89,'Percentage Transformation scale'!$B$2:$C$102,2, TRUE)</f>
        <v>2</v>
      </c>
      <c r="R89">
        <v>90</v>
      </c>
      <c r="S89">
        <v>80</v>
      </c>
      <c r="T89">
        <v>70</v>
      </c>
      <c r="U89" s="49">
        <f t="shared" si="22"/>
        <v>80</v>
      </c>
      <c r="V89" s="49">
        <f>VLOOKUP(U89,'Percentage Transformation scale'!$B$2:$C$102,2,TRUE)</f>
        <v>2</v>
      </c>
      <c r="W89">
        <v>3</v>
      </c>
      <c r="X89">
        <v>1</v>
      </c>
      <c r="Y89">
        <v>1</v>
      </c>
      <c r="Z89">
        <v>10</v>
      </c>
      <c r="AA89">
        <v>1</v>
      </c>
      <c r="AB89">
        <v>0</v>
      </c>
      <c r="AC89">
        <v>0</v>
      </c>
      <c r="AD89">
        <f t="shared" si="23"/>
        <v>100</v>
      </c>
      <c r="AE89" s="47">
        <f t="shared" si="16"/>
        <v>100</v>
      </c>
      <c r="AF89" s="47">
        <f>VLOOKUP(AE89,'Percentage Transformation scale'!$B$2:$C$102,2,TRUE)</f>
        <v>1</v>
      </c>
      <c r="AG89">
        <v>0</v>
      </c>
      <c r="AH89">
        <f t="shared" si="27"/>
        <v>0</v>
      </c>
      <c r="AI89">
        <v>3</v>
      </c>
      <c r="AJ89" s="1">
        <v>2</v>
      </c>
      <c r="AK89" s="1">
        <v>2</v>
      </c>
      <c r="AL89">
        <f t="shared" si="24"/>
        <v>2</v>
      </c>
      <c r="AM89" t="b">
        <v>0</v>
      </c>
      <c r="AN89" t="b">
        <v>0</v>
      </c>
      <c r="AO89" t="b">
        <v>0</v>
      </c>
      <c r="AP89" t="b">
        <v>0</v>
      </c>
      <c r="AQ89" s="1">
        <f t="shared" si="26"/>
        <v>0</v>
      </c>
      <c r="AR89" t="b">
        <v>0</v>
      </c>
      <c r="AS89" t="b">
        <v>0</v>
      </c>
      <c r="AT89" t="b">
        <v>0</v>
      </c>
      <c r="AU89" s="1">
        <f t="shared" si="25"/>
        <v>0</v>
      </c>
      <c r="AV89" s="1">
        <f t="shared" si="28"/>
        <v>2</v>
      </c>
      <c r="AW89">
        <v>2</v>
      </c>
    </row>
    <row r="90" spans="1:49" x14ac:dyDescent="0.25">
      <c r="A90">
        <v>87</v>
      </c>
      <c r="B90">
        <v>2</v>
      </c>
      <c r="C90">
        <v>1</v>
      </c>
      <c r="D90">
        <v>1</v>
      </c>
      <c r="E90" t="b">
        <v>1</v>
      </c>
      <c r="F90" t="b">
        <v>1</v>
      </c>
      <c r="G90" t="b">
        <v>1</v>
      </c>
      <c r="H90">
        <f t="shared" si="19"/>
        <v>3</v>
      </c>
      <c r="I90">
        <f t="shared" si="20"/>
        <v>4</v>
      </c>
      <c r="J90" s="1">
        <v>1</v>
      </c>
      <c r="K90" s="1">
        <v>1</v>
      </c>
      <c r="L90">
        <v>90</v>
      </c>
      <c r="M90">
        <v>90</v>
      </c>
      <c r="N90">
        <v>80</v>
      </c>
      <c r="O90">
        <v>90</v>
      </c>
      <c r="P90" s="1">
        <f t="shared" si="21"/>
        <v>87.5</v>
      </c>
      <c r="Q90" s="1">
        <f>VLOOKUP(P90,'Percentage Transformation scale'!$B$2:$C$102,2, TRUE)</f>
        <v>1</v>
      </c>
      <c r="R90">
        <v>90</v>
      </c>
      <c r="S90">
        <v>80</v>
      </c>
      <c r="T90">
        <v>80</v>
      </c>
      <c r="U90" s="49">
        <f t="shared" si="22"/>
        <v>83.333333333333329</v>
      </c>
      <c r="V90" s="49">
        <f>VLOOKUP(U90,'Percentage Transformation scale'!$B$2:$C$102,2,TRUE)</f>
        <v>1</v>
      </c>
      <c r="W90">
        <v>2</v>
      </c>
      <c r="X90">
        <v>2</v>
      </c>
      <c r="Y90">
        <v>2</v>
      </c>
      <c r="Z90">
        <v>8</v>
      </c>
      <c r="AA90">
        <v>1</v>
      </c>
      <c r="AB90">
        <v>1</v>
      </c>
      <c r="AC90">
        <v>0</v>
      </c>
      <c r="AD90">
        <f t="shared" si="23"/>
        <v>150</v>
      </c>
      <c r="AE90" s="47">
        <f t="shared" si="16"/>
        <v>50</v>
      </c>
      <c r="AF90" s="47">
        <f>VLOOKUP(AE90,'Percentage Transformation scale'!$B$2:$C$102,2,TRUE)</f>
        <v>3</v>
      </c>
      <c r="AG90">
        <v>0</v>
      </c>
      <c r="AH90">
        <f t="shared" si="27"/>
        <v>0</v>
      </c>
      <c r="AI90">
        <v>3</v>
      </c>
      <c r="AJ90" s="1">
        <v>2</v>
      </c>
      <c r="AK90" s="1">
        <v>2</v>
      </c>
      <c r="AL90">
        <f t="shared" si="24"/>
        <v>2</v>
      </c>
      <c r="AM90" t="b">
        <v>0</v>
      </c>
      <c r="AN90" t="b">
        <v>0</v>
      </c>
      <c r="AO90" t="b">
        <v>0</v>
      </c>
      <c r="AP90" t="b">
        <v>0</v>
      </c>
      <c r="AQ90" s="1">
        <f t="shared" si="26"/>
        <v>0</v>
      </c>
      <c r="AR90" t="b">
        <v>0</v>
      </c>
      <c r="AS90" t="b">
        <v>0</v>
      </c>
      <c r="AT90" t="b">
        <v>0</v>
      </c>
      <c r="AU90" s="1">
        <f t="shared" si="25"/>
        <v>0</v>
      </c>
      <c r="AV90" s="1">
        <f t="shared" si="28"/>
        <v>2</v>
      </c>
      <c r="AW90">
        <v>2</v>
      </c>
    </row>
    <row r="91" spans="1:49" x14ac:dyDescent="0.25">
      <c r="A91">
        <v>88</v>
      </c>
      <c r="B91">
        <v>3</v>
      </c>
      <c r="C91">
        <v>3</v>
      </c>
      <c r="D91">
        <v>0</v>
      </c>
      <c r="E91" t="b">
        <v>0</v>
      </c>
      <c r="F91" t="b">
        <v>0</v>
      </c>
      <c r="G91" t="b">
        <v>0</v>
      </c>
      <c r="H91">
        <f t="shared" si="19"/>
        <v>0</v>
      </c>
      <c r="I91">
        <f t="shared" si="20"/>
        <v>1</v>
      </c>
      <c r="J91" s="1">
        <v>1</v>
      </c>
      <c r="K91" s="1">
        <v>1</v>
      </c>
      <c r="L91">
        <v>70</v>
      </c>
      <c r="M91">
        <v>70</v>
      </c>
      <c r="N91">
        <v>80</v>
      </c>
      <c r="O91">
        <v>80</v>
      </c>
      <c r="P91" s="1">
        <f t="shared" si="21"/>
        <v>75</v>
      </c>
      <c r="Q91" s="1">
        <f>VLOOKUP(P91,'Percentage Transformation scale'!$B$2:$C$102,2, TRUE)</f>
        <v>2</v>
      </c>
      <c r="R91">
        <v>80</v>
      </c>
      <c r="S91">
        <v>80</v>
      </c>
      <c r="T91">
        <v>70</v>
      </c>
      <c r="U91" s="49">
        <f t="shared" si="22"/>
        <v>76.666666666666671</v>
      </c>
      <c r="V91" s="49">
        <f>VLOOKUP(U91,'Percentage Transformation scale'!$B$2:$C$102,2,TRUE)</f>
        <v>2</v>
      </c>
      <c r="W91">
        <v>3</v>
      </c>
      <c r="X91">
        <v>1</v>
      </c>
      <c r="Y91">
        <v>0</v>
      </c>
      <c r="Z91">
        <v>8</v>
      </c>
      <c r="AA91">
        <v>1</v>
      </c>
      <c r="AB91">
        <v>0</v>
      </c>
      <c r="AC91">
        <v>0</v>
      </c>
      <c r="AD91">
        <f t="shared" si="23"/>
        <v>100</v>
      </c>
      <c r="AE91" s="47">
        <f t="shared" si="16"/>
        <v>100</v>
      </c>
      <c r="AF91" s="47">
        <f>VLOOKUP(AE91,'Percentage Transformation scale'!$B$2:$C$102,2,TRUE)</f>
        <v>1</v>
      </c>
      <c r="AG91">
        <v>0</v>
      </c>
      <c r="AH91">
        <f t="shared" si="27"/>
        <v>0</v>
      </c>
      <c r="AI91">
        <v>3</v>
      </c>
      <c r="AJ91" s="1">
        <v>3</v>
      </c>
      <c r="AK91" s="1">
        <v>3</v>
      </c>
      <c r="AL91">
        <f t="shared" si="24"/>
        <v>3</v>
      </c>
      <c r="AM91" t="b">
        <v>0</v>
      </c>
      <c r="AN91" t="b">
        <v>0</v>
      </c>
      <c r="AO91" t="b">
        <v>0</v>
      </c>
      <c r="AP91" t="b">
        <v>0</v>
      </c>
      <c r="AQ91" s="1">
        <f t="shared" si="26"/>
        <v>0</v>
      </c>
      <c r="AR91" t="b">
        <v>0</v>
      </c>
      <c r="AS91" t="b">
        <v>0</v>
      </c>
      <c r="AT91" t="b">
        <v>0</v>
      </c>
      <c r="AU91" s="1">
        <f t="shared" si="25"/>
        <v>0</v>
      </c>
      <c r="AV91" s="1">
        <f t="shared" si="28"/>
        <v>3</v>
      </c>
      <c r="AW91">
        <v>1</v>
      </c>
    </row>
    <row r="92" spans="1:49" x14ac:dyDescent="0.25">
      <c r="A92">
        <v>89</v>
      </c>
      <c r="B92">
        <v>2</v>
      </c>
      <c r="C92">
        <v>2</v>
      </c>
      <c r="D92">
        <v>1</v>
      </c>
      <c r="E92" t="b">
        <v>1</v>
      </c>
      <c r="F92" t="b">
        <v>1</v>
      </c>
      <c r="G92" t="b">
        <v>1</v>
      </c>
      <c r="H92">
        <f t="shared" si="19"/>
        <v>3</v>
      </c>
      <c r="I92">
        <f t="shared" si="20"/>
        <v>4</v>
      </c>
      <c r="J92" s="1">
        <v>1</v>
      </c>
      <c r="K92" s="1">
        <v>1</v>
      </c>
      <c r="L92">
        <v>80</v>
      </c>
      <c r="M92">
        <v>70</v>
      </c>
      <c r="N92">
        <v>70</v>
      </c>
      <c r="O92">
        <v>70</v>
      </c>
      <c r="P92" s="1">
        <f t="shared" si="21"/>
        <v>72.5</v>
      </c>
      <c r="Q92" s="1">
        <f>VLOOKUP(P92,'Percentage Transformation scale'!$B$2:$C$102,2, TRUE)</f>
        <v>2</v>
      </c>
      <c r="R92">
        <v>90</v>
      </c>
      <c r="S92">
        <v>90</v>
      </c>
      <c r="T92">
        <v>80</v>
      </c>
      <c r="U92" s="49">
        <f t="shared" si="22"/>
        <v>86.666666666666671</v>
      </c>
      <c r="V92" s="49">
        <f>VLOOKUP(U92,'Percentage Transformation scale'!$B$2:$C$102,2,TRUE)</f>
        <v>1</v>
      </c>
      <c r="W92">
        <v>2</v>
      </c>
      <c r="X92">
        <v>1</v>
      </c>
      <c r="Y92">
        <v>1</v>
      </c>
      <c r="Z92">
        <v>10</v>
      </c>
      <c r="AA92">
        <v>1</v>
      </c>
      <c r="AB92">
        <v>0</v>
      </c>
      <c r="AC92">
        <v>0</v>
      </c>
      <c r="AD92">
        <f t="shared" si="23"/>
        <v>100</v>
      </c>
      <c r="AE92" s="47">
        <f t="shared" si="16"/>
        <v>100</v>
      </c>
      <c r="AF92" s="47">
        <f>VLOOKUP(AE92,'Percentage Transformation scale'!$B$2:$C$102,2,TRUE)</f>
        <v>1</v>
      </c>
      <c r="AG92">
        <v>0</v>
      </c>
      <c r="AH92">
        <f t="shared" si="27"/>
        <v>0</v>
      </c>
      <c r="AI92">
        <v>3</v>
      </c>
      <c r="AJ92" s="1">
        <v>3</v>
      </c>
      <c r="AK92" s="1">
        <v>3</v>
      </c>
      <c r="AL92">
        <f t="shared" si="24"/>
        <v>3</v>
      </c>
      <c r="AM92" t="b">
        <v>0</v>
      </c>
      <c r="AN92" t="b">
        <v>0</v>
      </c>
      <c r="AO92" t="b">
        <v>0</v>
      </c>
      <c r="AP92" t="b">
        <v>0</v>
      </c>
      <c r="AQ92" s="1">
        <f t="shared" si="26"/>
        <v>0</v>
      </c>
      <c r="AR92" t="b">
        <v>0</v>
      </c>
      <c r="AS92" t="b">
        <v>0</v>
      </c>
      <c r="AT92" t="b">
        <v>0</v>
      </c>
      <c r="AU92" s="1">
        <f t="shared" si="25"/>
        <v>0</v>
      </c>
      <c r="AV92" s="1">
        <f t="shared" si="28"/>
        <v>3</v>
      </c>
      <c r="AW92">
        <v>1</v>
      </c>
    </row>
    <row r="93" spans="1:49" x14ac:dyDescent="0.25">
      <c r="A93">
        <v>90</v>
      </c>
      <c r="B93">
        <v>1</v>
      </c>
      <c r="C93">
        <v>1</v>
      </c>
      <c r="D93">
        <v>1</v>
      </c>
      <c r="E93" t="b">
        <v>1</v>
      </c>
      <c r="F93" t="b">
        <v>1</v>
      </c>
      <c r="G93" t="b">
        <v>1</v>
      </c>
      <c r="H93">
        <f t="shared" si="19"/>
        <v>3</v>
      </c>
      <c r="I93">
        <f t="shared" si="20"/>
        <v>4</v>
      </c>
      <c r="J93" s="1">
        <v>3</v>
      </c>
      <c r="K93" s="1">
        <v>3</v>
      </c>
      <c r="L93">
        <v>60</v>
      </c>
      <c r="M93">
        <v>70</v>
      </c>
      <c r="N93">
        <v>80</v>
      </c>
      <c r="O93">
        <v>80</v>
      </c>
      <c r="P93" s="1">
        <f t="shared" si="21"/>
        <v>72.5</v>
      </c>
      <c r="Q93" s="1">
        <f>VLOOKUP(P93,'Percentage Transformation scale'!$B$2:$C$102,2, TRUE)</f>
        <v>2</v>
      </c>
      <c r="R93">
        <v>80</v>
      </c>
      <c r="S93">
        <v>80</v>
      </c>
      <c r="T93">
        <v>70</v>
      </c>
      <c r="U93" s="49">
        <f t="shared" si="22"/>
        <v>76.666666666666671</v>
      </c>
      <c r="V93" s="49">
        <f>VLOOKUP(U93,'Percentage Transformation scale'!$B$2:$C$102,2,TRUE)</f>
        <v>2</v>
      </c>
      <c r="W93">
        <v>3</v>
      </c>
      <c r="X93">
        <v>5</v>
      </c>
      <c r="Y93">
        <v>0</v>
      </c>
      <c r="Z93">
        <v>8</v>
      </c>
      <c r="AA93">
        <v>5</v>
      </c>
      <c r="AB93">
        <v>0</v>
      </c>
      <c r="AC93">
        <v>0</v>
      </c>
      <c r="AD93">
        <f t="shared" si="23"/>
        <v>500</v>
      </c>
      <c r="AE93" s="47">
        <f t="shared" si="16"/>
        <v>100</v>
      </c>
      <c r="AF93" s="47">
        <f>VLOOKUP(AE93,'Percentage Transformation scale'!$B$2:$C$102,2,TRUE)</f>
        <v>1</v>
      </c>
      <c r="AG93">
        <v>0</v>
      </c>
      <c r="AH93">
        <f t="shared" si="27"/>
        <v>0</v>
      </c>
      <c r="AI93">
        <v>3</v>
      </c>
      <c r="AJ93" s="1">
        <v>2</v>
      </c>
      <c r="AK93" s="1">
        <v>3</v>
      </c>
      <c r="AL93">
        <f t="shared" si="24"/>
        <v>2.5</v>
      </c>
      <c r="AM93" t="b">
        <v>0</v>
      </c>
      <c r="AN93" t="b">
        <v>0</v>
      </c>
      <c r="AO93" t="b">
        <v>0</v>
      </c>
      <c r="AP93" t="b">
        <v>0</v>
      </c>
      <c r="AQ93" s="1">
        <f t="shared" si="26"/>
        <v>0</v>
      </c>
      <c r="AR93" t="b">
        <v>0</v>
      </c>
      <c r="AS93" t="b">
        <v>0</v>
      </c>
      <c r="AT93" t="b">
        <v>0</v>
      </c>
      <c r="AU93" s="1">
        <f t="shared" si="25"/>
        <v>0</v>
      </c>
      <c r="AV93" s="1">
        <f t="shared" si="28"/>
        <v>2.5</v>
      </c>
      <c r="AW93">
        <v>4</v>
      </c>
    </row>
    <row r="94" spans="1:49" x14ac:dyDescent="0.25">
      <c r="A94">
        <v>91</v>
      </c>
      <c r="B94">
        <v>2</v>
      </c>
      <c r="C94">
        <v>2</v>
      </c>
      <c r="D94">
        <v>1</v>
      </c>
      <c r="E94" t="b">
        <v>1</v>
      </c>
      <c r="F94" t="b">
        <v>0</v>
      </c>
      <c r="G94" t="b">
        <v>1</v>
      </c>
      <c r="H94">
        <f t="shared" si="19"/>
        <v>2</v>
      </c>
      <c r="I94">
        <f t="shared" si="20"/>
        <v>3</v>
      </c>
      <c r="J94" s="1">
        <v>1</v>
      </c>
      <c r="K94" s="1">
        <v>2</v>
      </c>
      <c r="L94">
        <v>90</v>
      </c>
      <c r="M94">
        <v>70</v>
      </c>
      <c r="N94">
        <v>60</v>
      </c>
      <c r="O94">
        <v>70</v>
      </c>
      <c r="P94" s="1">
        <f t="shared" si="21"/>
        <v>72.5</v>
      </c>
      <c r="Q94" s="1">
        <f>VLOOKUP(P94,'Percentage Transformation scale'!$B$2:$C$102,2, TRUE)</f>
        <v>2</v>
      </c>
      <c r="R94">
        <v>95</v>
      </c>
      <c r="S94">
        <v>80</v>
      </c>
      <c r="T94">
        <v>60</v>
      </c>
      <c r="U94" s="49">
        <f t="shared" si="22"/>
        <v>78.333333333333329</v>
      </c>
      <c r="V94" s="49">
        <f>VLOOKUP(U94,'Percentage Transformation scale'!$B$2:$C$102,2,TRUE)</f>
        <v>2</v>
      </c>
      <c r="W94">
        <v>3</v>
      </c>
      <c r="X94">
        <v>2</v>
      </c>
      <c r="Y94">
        <v>0</v>
      </c>
      <c r="Z94">
        <v>8</v>
      </c>
      <c r="AA94">
        <v>2</v>
      </c>
      <c r="AB94">
        <v>0</v>
      </c>
      <c r="AC94">
        <v>0</v>
      </c>
      <c r="AD94">
        <f t="shared" si="23"/>
        <v>200</v>
      </c>
      <c r="AE94" s="47">
        <f t="shared" si="16"/>
        <v>100</v>
      </c>
      <c r="AF94" s="47">
        <f>VLOOKUP(AE94,'Percentage Transformation scale'!$B$2:$C$102,2,TRUE)</f>
        <v>1</v>
      </c>
      <c r="AG94">
        <v>0</v>
      </c>
      <c r="AH94">
        <f t="shared" si="27"/>
        <v>0</v>
      </c>
      <c r="AI94">
        <v>3</v>
      </c>
      <c r="AJ94" s="1">
        <v>1</v>
      </c>
      <c r="AK94" s="1">
        <v>3</v>
      </c>
      <c r="AL94">
        <f t="shared" si="24"/>
        <v>2</v>
      </c>
      <c r="AM94" t="b">
        <v>0</v>
      </c>
      <c r="AN94" t="b">
        <v>0</v>
      </c>
      <c r="AO94" t="b">
        <v>0</v>
      </c>
      <c r="AP94" t="b">
        <v>1</v>
      </c>
      <c r="AQ94" s="1">
        <f t="shared" si="26"/>
        <v>1</v>
      </c>
      <c r="AR94" t="b">
        <v>0</v>
      </c>
      <c r="AS94" t="b">
        <v>0</v>
      </c>
      <c r="AT94" t="b">
        <v>0</v>
      </c>
      <c r="AU94" s="1">
        <f t="shared" si="25"/>
        <v>0</v>
      </c>
      <c r="AV94" s="1">
        <f t="shared" si="28"/>
        <v>3</v>
      </c>
      <c r="AW94">
        <v>3</v>
      </c>
    </row>
    <row r="95" spans="1:49" x14ac:dyDescent="0.25">
      <c r="A95">
        <v>92</v>
      </c>
      <c r="B95">
        <v>1</v>
      </c>
      <c r="C95">
        <v>3</v>
      </c>
      <c r="D95">
        <v>0</v>
      </c>
      <c r="E95" t="b">
        <v>1</v>
      </c>
      <c r="F95" t="b">
        <v>1</v>
      </c>
      <c r="G95" t="b">
        <v>0</v>
      </c>
      <c r="H95">
        <f t="shared" si="19"/>
        <v>2</v>
      </c>
      <c r="I95">
        <f t="shared" si="20"/>
        <v>3</v>
      </c>
      <c r="J95" s="1">
        <v>1</v>
      </c>
      <c r="K95" s="1">
        <v>1</v>
      </c>
      <c r="L95">
        <v>90</v>
      </c>
      <c r="M95">
        <v>80</v>
      </c>
      <c r="N95">
        <v>80</v>
      </c>
      <c r="O95">
        <v>80</v>
      </c>
      <c r="P95" s="1">
        <f t="shared" si="21"/>
        <v>82.5</v>
      </c>
      <c r="Q95" s="1">
        <f>VLOOKUP(P95,'Percentage Transformation scale'!$B$2:$C$102,2, TRUE)</f>
        <v>1</v>
      </c>
      <c r="R95">
        <v>80</v>
      </c>
      <c r="S95">
        <v>90</v>
      </c>
      <c r="T95">
        <v>90</v>
      </c>
      <c r="U95" s="49">
        <f t="shared" si="22"/>
        <v>86.666666666666671</v>
      </c>
      <c r="V95" s="49">
        <f>VLOOKUP(U95,'Percentage Transformation scale'!$B$2:$C$102,2,TRUE)</f>
        <v>1</v>
      </c>
      <c r="W95">
        <v>3</v>
      </c>
      <c r="X95">
        <v>7</v>
      </c>
      <c r="Y95">
        <v>4</v>
      </c>
      <c r="Z95">
        <v>8</v>
      </c>
      <c r="AA95">
        <v>6</v>
      </c>
      <c r="AB95">
        <v>1</v>
      </c>
      <c r="AC95">
        <v>0</v>
      </c>
      <c r="AD95">
        <f t="shared" si="23"/>
        <v>650</v>
      </c>
      <c r="AE95" s="47">
        <f t="shared" si="16"/>
        <v>85.714285714285708</v>
      </c>
      <c r="AF95" s="47">
        <f>VLOOKUP(AE95,'Percentage Transformation scale'!$B$2:$C$102,2,TRUE)</f>
        <v>1</v>
      </c>
      <c r="AG95">
        <v>0</v>
      </c>
      <c r="AH95">
        <f t="shared" si="27"/>
        <v>0</v>
      </c>
      <c r="AI95">
        <v>3</v>
      </c>
      <c r="AJ95" s="1">
        <v>2</v>
      </c>
      <c r="AK95" s="1">
        <v>2</v>
      </c>
      <c r="AL95">
        <f t="shared" si="24"/>
        <v>2</v>
      </c>
      <c r="AM95" t="b">
        <v>0</v>
      </c>
      <c r="AN95" t="b">
        <v>0</v>
      </c>
      <c r="AO95" t="b">
        <v>0</v>
      </c>
      <c r="AP95" t="b">
        <v>0</v>
      </c>
      <c r="AQ95" s="1">
        <f t="shared" si="26"/>
        <v>0</v>
      </c>
      <c r="AR95" t="b">
        <v>0</v>
      </c>
      <c r="AS95" t="b">
        <v>0</v>
      </c>
      <c r="AT95" t="b">
        <v>0</v>
      </c>
      <c r="AU95" s="1">
        <f t="shared" si="25"/>
        <v>0</v>
      </c>
      <c r="AV95" s="1">
        <f t="shared" si="28"/>
        <v>2</v>
      </c>
      <c r="AW95">
        <v>5</v>
      </c>
    </row>
    <row r="96" spans="1:49" x14ac:dyDescent="0.25">
      <c r="A96">
        <v>93</v>
      </c>
      <c r="B96">
        <v>1</v>
      </c>
      <c r="C96">
        <v>3</v>
      </c>
      <c r="D96">
        <v>1</v>
      </c>
      <c r="E96" t="b">
        <v>1</v>
      </c>
      <c r="F96" t="b">
        <v>0</v>
      </c>
      <c r="G96" t="b">
        <v>1</v>
      </c>
      <c r="H96">
        <f t="shared" si="19"/>
        <v>2</v>
      </c>
      <c r="I96">
        <f t="shared" si="20"/>
        <v>3</v>
      </c>
      <c r="J96" s="1">
        <v>1</v>
      </c>
      <c r="K96" s="1">
        <v>1</v>
      </c>
      <c r="L96">
        <v>80</v>
      </c>
      <c r="M96">
        <v>60</v>
      </c>
      <c r="N96">
        <v>80</v>
      </c>
      <c r="O96">
        <v>80</v>
      </c>
      <c r="P96" s="1">
        <f t="shared" si="21"/>
        <v>75</v>
      </c>
      <c r="Q96" s="1">
        <f>VLOOKUP(P96,'Percentage Transformation scale'!$B$2:$C$102,2, TRUE)</f>
        <v>2</v>
      </c>
      <c r="R96">
        <v>90</v>
      </c>
      <c r="S96">
        <v>80</v>
      </c>
      <c r="T96">
        <v>85</v>
      </c>
      <c r="U96" s="49">
        <f t="shared" si="22"/>
        <v>85</v>
      </c>
      <c r="V96" s="49">
        <f>VLOOKUP(U96,'Percentage Transformation scale'!$B$2:$C$102,2,TRUE)</f>
        <v>1</v>
      </c>
      <c r="W96">
        <v>3</v>
      </c>
      <c r="X96">
        <v>4</v>
      </c>
      <c r="Y96">
        <v>0</v>
      </c>
      <c r="Z96">
        <v>8</v>
      </c>
      <c r="AA96">
        <v>4</v>
      </c>
      <c r="AB96">
        <v>0</v>
      </c>
      <c r="AC96">
        <v>0</v>
      </c>
      <c r="AD96">
        <f t="shared" si="23"/>
        <v>400</v>
      </c>
      <c r="AE96" s="47">
        <f t="shared" si="16"/>
        <v>100</v>
      </c>
      <c r="AF96" s="47">
        <f>VLOOKUP(AE96,'Percentage Transformation scale'!$B$2:$C$102,2,TRUE)</f>
        <v>1</v>
      </c>
      <c r="AG96">
        <v>0</v>
      </c>
      <c r="AH96">
        <f t="shared" si="27"/>
        <v>0</v>
      </c>
      <c r="AI96">
        <v>3</v>
      </c>
      <c r="AJ96" s="1">
        <v>3</v>
      </c>
      <c r="AK96" s="1">
        <v>2</v>
      </c>
      <c r="AL96">
        <f t="shared" si="24"/>
        <v>2.5</v>
      </c>
      <c r="AM96" t="b">
        <v>1</v>
      </c>
      <c r="AN96" t="b">
        <v>1</v>
      </c>
      <c r="AO96" t="b">
        <v>0</v>
      </c>
      <c r="AP96" t="b">
        <v>1</v>
      </c>
      <c r="AQ96" s="1">
        <f t="shared" si="26"/>
        <v>3</v>
      </c>
      <c r="AR96" t="b">
        <v>0</v>
      </c>
      <c r="AS96" t="b">
        <v>0</v>
      </c>
      <c r="AT96" t="b">
        <v>0</v>
      </c>
      <c r="AU96" s="1">
        <f t="shared" si="25"/>
        <v>0</v>
      </c>
      <c r="AV96" s="1">
        <f t="shared" si="28"/>
        <v>5.5</v>
      </c>
      <c r="AW96">
        <v>4</v>
      </c>
    </row>
    <row r="97" spans="1:49" x14ac:dyDescent="0.25">
      <c r="A97">
        <v>94</v>
      </c>
      <c r="B97">
        <v>1</v>
      </c>
      <c r="C97">
        <v>3</v>
      </c>
      <c r="D97">
        <v>1</v>
      </c>
      <c r="E97" t="b">
        <v>0</v>
      </c>
      <c r="F97" t="b">
        <v>0</v>
      </c>
      <c r="G97" t="b">
        <v>0</v>
      </c>
      <c r="H97">
        <f t="shared" si="19"/>
        <v>0</v>
      </c>
      <c r="I97">
        <f t="shared" si="20"/>
        <v>1</v>
      </c>
      <c r="J97" s="1">
        <v>1</v>
      </c>
      <c r="K97" s="1">
        <v>1</v>
      </c>
      <c r="L97">
        <v>90</v>
      </c>
      <c r="M97">
        <v>80</v>
      </c>
      <c r="N97">
        <v>85</v>
      </c>
      <c r="O97">
        <v>100</v>
      </c>
      <c r="P97" s="1">
        <f t="shared" si="21"/>
        <v>88.75</v>
      </c>
      <c r="Q97" s="1">
        <f>VLOOKUP(P97,'Percentage Transformation scale'!$B$2:$C$102,2, TRUE)</f>
        <v>1</v>
      </c>
      <c r="R97">
        <v>90</v>
      </c>
      <c r="S97">
        <v>80</v>
      </c>
      <c r="T97">
        <v>85</v>
      </c>
      <c r="U97" s="49">
        <f t="shared" si="22"/>
        <v>85</v>
      </c>
      <c r="V97" s="49">
        <f>VLOOKUP(U97,'Percentage Transformation scale'!$B$2:$C$102,2,TRUE)</f>
        <v>1</v>
      </c>
      <c r="W97">
        <v>3</v>
      </c>
      <c r="X97">
        <v>2</v>
      </c>
      <c r="Y97">
        <v>1</v>
      </c>
      <c r="Z97">
        <v>9</v>
      </c>
      <c r="AA97">
        <v>1</v>
      </c>
      <c r="AB97">
        <v>1</v>
      </c>
      <c r="AC97">
        <v>0</v>
      </c>
      <c r="AD97">
        <f t="shared" si="23"/>
        <v>150</v>
      </c>
      <c r="AE97" s="47">
        <f t="shared" si="16"/>
        <v>50</v>
      </c>
      <c r="AF97" s="47">
        <f>VLOOKUP(AE97,'Percentage Transformation scale'!$B$2:$C$102,2,TRUE)</f>
        <v>3</v>
      </c>
      <c r="AG97">
        <v>0</v>
      </c>
      <c r="AH97">
        <f t="shared" si="27"/>
        <v>0</v>
      </c>
      <c r="AI97">
        <v>3</v>
      </c>
      <c r="AJ97" s="1">
        <v>1</v>
      </c>
      <c r="AK97" s="1">
        <v>1</v>
      </c>
      <c r="AL97">
        <f t="shared" si="24"/>
        <v>1</v>
      </c>
      <c r="AM97" t="b">
        <v>0</v>
      </c>
      <c r="AN97" t="b">
        <v>0</v>
      </c>
      <c r="AO97" t="b">
        <v>0</v>
      </c>
      <c r="AP97" t="b">
        <v>1</v>
      </c>
      <c r="AQ97" s="1">
        <f t="shared" si="26"/>
        <v>1</v>
      </c>
      <c r="AR97" t="b">
        <v>0</v>
      </c>
      <c r="AS97" t="b">
        <v>0</v>
      </c>
      <c r="AT97" t="b">
        <v>0</v>
      </c>
      <c r="AU97" s="1">
        <f t="shared" si="25"/>
        <v>0</v>
      </c>
      <c r="AV97" s="1">
        <f t="shared" si="28"/>
        <v>2</v>
      </c>
      <c r="AW97">
        <v>2</v>
      </c>
    </row>
    <row r="98" spans="1:49" x14ac:dyDescent="0.25">
      <c r="A98">
        <v>95</v>
      </c>
      <c r="B98">
        <v>1</v>
      </c>
      <c r="C98">
        <v>1</v>
      </c>
      <c r="D98">
        <v>1</v>
      </c>
      <c r="E98" t="b">
        <v>1</v>
      </c>
      <c r="F98" t="b">
        <v>1</v>
      </c>
      <c r="G98" t="b">
        <v>1</v>
      </c>
      <c r="H98">
        <f t="shared" si="19"/>
        <v>3</v>
      </c>
      <c r="I98">
        <f t="shared" si="20"/>
        <v>4</v>
      </c>
      <c r="J98" s="1">
        <v>4</v>
      </c>
      <c r="K98" s="1">
        <v>5</v>
      </c>
      <c r="L98">
        <v>70</v>
      </c>
      <c r="M98">
        <v>70</v>
      </c>
      <c r="N98">
        <v>50</v>
      </c>
      <c r="O98">
        <v>90</v>
      </c>
      <c r="P98" s="1">
        <f t="shared" si="21"/>
        <v>70</v>
      </c>
      <c r="Q98" s="1">
        <f>VLOOKUP(P98,'Percentage Transformation scale'!$B$2:$C$102,2, TRUE)</f>
        <v>2</v>
      </c>
      <c r="R98">
        <v>70</v>
      </c>
      <c r="S98">
        <v>90</v>
      </c>
      <c r="T98">
        <v>70</v>
      </c>
      <c r="U98" s="49">
        <f t="shared" si="22"/>
        <v>76.666666666666671</v>
      </c>
      <c r="V98" s="49">
        <f>VLOOKUP(U98,'Percentage Transformation scale'!$B$2:$C$102,2,TRUE)</f>
        <v>2</v>
      </c>
      <c r="W98">
        <v>3</v>
      </c>
      <c r="X98">
        <v>45</v>
      </c>
      <c r="Y98">
        <v>45</v>
      </c>
      <c r="Z98">
        <v>8</v>
      </c>
      <c r="AA98">
        <v>20</v>
      </c>
      <c r="AB98">
        <v>0</v>
      </c>
      <c r="AC98">
        <v>25</v>
      </c>
      <c r="AD98">
        <f t="shared" si="23"/>
        <v>4500</v>
      </c>
      <c r="AE98" s="47">
        <f t="shared" si="16"/>
        <v>100</v>
      </c>
      <c r="AF98" s="47">
        <f>VLOOKUP(AE98,'Percentage Transformation scale'!$B$2:$C$102,2,TRUE)</f>
        <v>1</v>
      </c>
      <c r="AG98">
        <v>10</v>
      </c>
      <c r="AH98">
        <f t="shared" si="27"/>
        <v>22.222222222222221</v>
      </c>
      <c r="AI98">
        <v>4</v>
      </c>
      <c r="AJ98" s="1">
        <v>2</v>
      </c>
      <c r="AK98" s="1">
        <v>5</v>
      </c>
      <c r="AL98">
        <f t="shared" si="24"/>
        <v>3.5</v>
      </c>
      <c r="AM98" t="b">
        <v>0</v>
      </c>
      <c r="AN98" t="b">
        <v>0</v>
      </c>
      <c r="AO98" t="b">
        <v>0</v>
      </c>
      <c r="AP98" t="b">
        <v>1</v>
      </c>
      <c r="AQ98" s="1">
        <f t="shared" si="26"/>
        <v>1</v>
      </c>
      <c r="AR98" t="b">
        <v>0</v>
      </c>
      <c r="AS98" t="b">
        <v>0</v>
      </c>
      <c r="AT98" t="b">
        <v>1</v>
      </c>
      <c r="AU98" s="1">
        <f t="shared" si="25"/>
        <v>1</v>
      </c>
      <c r="AV98" s="1">
        <f t="shared" si="28"/>
        <v>5.5</v>
      </c>
      <c r="AW98">
        <v>3</v>
      </c>
    </row>
    <row r="99" spans="1:49" x14ac:dyDescent="0.25">
      <c r="A99">
        <v>96</v>
      </c>
      <c r="B99">
        <v>2</v>
      </c>
      <c r="C99">
        <v>3</v>
      </c>
      <c r="D99">
        <v>0</v>
      </c>
      <c r="E99" t="b">
        <v>1</v>
      </c>
      <c r="F99" t="b">
        <v>1</v>
      </c>
      <c r="G99" t="b">
        <v>0</v>
      </c>
      <c r="H99">
        <f t="shared" si="19"/>
        <v>2</v>
      </c>
      <c r="I99">
        <f t="shared" si="20"/>
        <v>3</v>
      </c>
      <c r="J99" s="1">
        <v>1</v>
      </c>
      <c r="K99" s="1">
        <v>1</v>
      </c>
      <c r="L99">
        <v>75</v>
      </c>
      <c r="M99">
        <v>90</v>
      </c>
      <c r="N99">
        <v>90</v>
      </c>
      <c r="O99">
        <v>60</v>
      </c>
      <c r="P99" s="1">
        <f t="shared" si="21"/>
        <v>78.75</v>
      </c>
      <c r="Q99" s="1">
        <f>VLOOKUP(P99,'Percentage Transformation scale'!$B$2:$C$102,2, TRUE)</f>
        <v>2</v>
      </c>
      <c r="R99">
        <v>90</v>
      </c>
      <c r="S99">
        <v>90</v>
      </c>
      <c r="T99">
        <v>90</v>
      </c>
      <c r="U99" s="49">
        <f t="shared" si="22"/>
        <v>90</v>
      </c>
      <c r="V99" s="49">
        <f>VLOOKUP(U99,'Percentage Transformation scale'!$B$2:$C$102,2,TRUE)</f>
        <v>1</v>
      </c>
      <c r="W99">
        <v>2</v>
      </c>
      <c r="X99">
        <v>6</v>
      </c>
      <c r="Y99">
        <v>1</v>
      </c>
      <c r="Z99">
        <v>8</v>
      </c>
      <c r="AA99">
        <v>5</v>
      </c>
      <c r="AB99">
        <v>1</v>
      </c>
      <c r="AC99">
        <v>0</v>
      </c>
      <c r="AD99">
        <f t="shared" si="23"/>
        <v>550</v>
      </c>
      <c r="AE99" s="47">
        <f t="shared" si="16"/>
        <v>83.333333333333329</v>
      </c>
      <c r="AF99" s="47">
        <f>VLOOKUP(AE99,'Percentage Transformation scale'!$B$2:$C$102,2,TRUE)</f>
        <v>1</v>
      </c>
      <c r="AG99">
        <v>0</v>
      </c>
      <c r="AH99">
        <f t="shared" si="27"/>
        <v>0</v>
      </c>
      <c r="AI99">
        <v>3</v>
      </c>
      <c r="AJ99" s="1">
        <v>1</v>
      </c>
      <c r="AK99" s="1">
        <v>3</v>
      </c>
      <c r="AL99">
        <f t="shared" si="24"/>
        <v>2</v>
      </c>
      <c r="AM99" t="b">
        <v>0</v>
      </c>
      <c r="AN99" t="b">
        <v>0</v>
      </c>
      <c r="AO99" t="b">
        <v>0</v>
      </c>
      <c r="AP99" t="b">
        <v>0</v>
      </c>
      <c r="AQ99" s="1">
        <f t="shared" si="26"/>
        <v>0</v>
      </c>
      <c r="AR99" t="b">
        <v>1</v>
      </c>
      <c r="AS99" t="b">
        <v>1</v>
      </c>
      <c r="AT99" t="b">
        <v>0</v>
      </c>
      <c r="AU99" s="1">
        <f t="shared" si="25"/>
        <v>2</v>
      </c>
      <c r="AV99" s="1">
        <f t="shared" si="28"/>
        <v>4</v>
      </c>
      <c r="AW99">
        <v>4</v>
      </c>
    </row>
    <row r="100" spans="1:49" x14ac:dyDescent="0.25">
      <c r="A100">
        <v>97</v>
      </c>
      <c r="B100">
        <v>1</v>
      </c>
      <c r="C100">
        <v>3</v>
      </c>
      <c r="D100">
        <v>1</v>
      </c>
      <c r="E100" t="b">
        <v>0</v>
      </c>
      <c r="F100" t="b">
        <v>1</v>
      </c>
      <c r="G100" t="b">
        <v>0</v>
      </c>
      <c r="H100">
        <f t="shared" si="19"/>
        <v>1</v>
      </c>
      <c r="I100">
        <f t="shared" si="20"/>
        <v>2</v>
      </c>
      <c r="J100" s="1">
        <v>2</v>
      </c>
      <c r="K100" s="1">
        <v>2</v>
      </c>
      <c r="L100">
        <v>85</v>
      </c>
      <c r="M100">
        <v>90</v>
      </c>
      <c r="N100">
        <v>85</v>
      </c>
      <c r="O100">
        <v>95</v>
      </c>
      <c r="P100" s="1">
        <f t="shared" si="21"/>
        <v>88.75</v>
      </c>
      <c r="Q100" s="1">
        <f>VLOOKUP(P100,'Percentage Transformation scale'!$B$2:$C$102,2, TRUE)</f>
        <v>1</v>
      </c>
      <c r="R100">
        <v>95</v>
      </c>
      <c r="S100">
        <v>95</v>
      </c>
      <c r="T100">
        <v>90</v>
      </c>
      <c r="U100" s="49">
        <f t="shared" si="22"/>
        <v>93.333333333333329</v>
      </c>
      <c r="V100" s="49">
        <f>VLOOKUP(U100,'Percentage Transformation scale'!$B$2:$C$102,2,TRUE)</f>
        <v>1</v>
      </c>
      <c r="W100">
        <v>2</v>
      </c>
      <c r="X100">
        <v>5</v>
      </c>
      <c r="Y100">
        <v>3</v>
      </c>
      <c r="Z100">
        <v>8</v>
      </c>
      <c r="AA100">
        <v>4</v>
      </c>
      <c r="AB100">
        <v>1</v>
      </c>
      <c r="AC100">
        <v>0</v>
      </c>
      <c r="AD100">
        <f t="shared" si="23"/>
        <v>450</v>
      </c>
      <c r="AE100" s="47">
        <f t="shared" si="16"/>
        <v>80</v>
      </c>
      <c r="AF100" s="47">
        <f>VLOOKUP(AE100,'Percentage Transformation scale'!$B$2:$C$102,2,TRUE)</f>
        <v>2</v>
      </c>
      <c r="AG100">
        <v>0</v>
      </c>
      <c r="AH100">
        <f t="shared" si="27"/>
        <v>0</v>
      </c>
      <c r="AI100">
        <v>2</v>
      </c>
      <c r="AJ100" s="1">
        <v>2</v>
      </c>
      <c r="AK100" s="1">
        <v>3</v>
      </c>
      <c r="AL100">
        <f t="shared" si="24"/>
        <v>2.5</v>
      </c>
      <c r="AM100" t="b">
        <v>1</v>
      </c>
      <c r="AN100" t="b">
        <v>0</v>
      </c>
      <c r="AO100" t="b">
        <v>0</v>
      </c>
      <c r="AP100" t="b">
        <v>1</v>
      </c>
      <c r="AQ100" s="1">
        <f t="shared" si="26"/>
        <v>2</v>
      </c>
      <c r="AR100" t="b">
        <v>0</v>
      </c>
      <c r="AS100" t="b">
        <v>0</v>
      </c>
      <c r="AT100" t="b">
        <v>0</v>
      </c>
      <c r="AU100" s="1">
        <f t="shared" si="25"/>
        <v>0</v>
      </c>
      <c r="AV100" s="1">
        <f t="shared" si="28"/>
        <v>4.5</v>
      </c>
      <c r="AW100">
        <v>1</v>
      </c>
    </row>
    <row r="101" spans="1:49" x14ac:dyDescent="0.25">
      <c r="A101">
        <v>98</v>
      </c>
      <c r="B101">
        <v>1</v>
      </c>
      <c r="C101">
        <v>3</v>
      </c>
      <c r="D101">
        <v>0</v>
      </c>
      <c r="E101" t="b">
        <v>0</v>
      </c>
      <c r="F101" t="b">
        <v>1</v>
      </c>
      <c r="G101" t="b">
        <v>1</v>
      </c>
      <c r="H101">
        <f t="shared" si="19"/>
        <v>2</v>
      </c>
      <c r="I101">
        <f t="shared" si="20"/>
        <v>3</v>
      </c>
      <c r="J101" s="1">
        <v>2</v>
      </c>
      <c r="K101" s="1">
        <v>2</v>
      </c>
      <c r="L101">
        <v>50</v>
      </c>
      <c r="M101">
        <v>30</v>
      </c>
      <c r="N101">
        <v>30</v>
      </c>
      <c r="O101">
        <v>60</v>
      </c>
      <c r="P101" s="1">
        <f t="shared" si="21"/>
        <v>42.5</v>
      </c>
      <c r="Q101" s="1">
        <f>VLOOKUP(P101,'Percentage Transformation scale'!$B$2:$C$102,2, TRUE)</f>
        <v>3</v>
      </c>
      <c r="R101">
        <v>50</v>
      </c>
      <c r="S101">
        <v>60</v>
      </c>
      <c r="T101">
        <v>40</v>
      </c>
      <c r="U101" s="49">
        <f t="shared" si="22"/>
        <v>50</v>
      </c>
      <c r="V101" s="49">
        <f>VLOOKUP(U101,'Percentage Transformation scale'!$B$2:$C$102,2,TRUE)</f>
        <v>3</v>
      </c>
      <c r="W101">
        <v>3</v>
      </c>
      <c r="X101">
        <v>3</v>
      </c>
      <c r="Y101">
        <v>2</v>
      </c>
      <c r="Z101">
        <v>8</v>
      </c>
      <c r="AA101">
        <v>2</v>
      </c>
      <c r="AB101">
        <v>1</v>
      </c>
      <c r="AC101">
        <v>0</v>
      </c>
      <c r="AD101">
        <f t="shared" si="23"/>
        <v>250</v>
      </c>
      <c r="AE101" s="47">
        <f t="shared" si="16"/>
        <v>66.666666666666671</v>
      </c>
      <c r="AF101" s="47">
        <f>VLOOKUP(AE101,'Percentage Transformation scale'!$B$2:$C$102,2,TRUE)</f>
        <v>2</v>
      </c>
      <c r="AG101">
        <v>1</v>
      </c>
      <c r="AH101">
        <f t="shared" si="27"/>
        <v>33.333333333333329</v>
      </c>
      <c r="AI101">
        <v>4</v>
      </c>
      <c r="AJ101" s="1">
        <v>3</v>
      </c>
      <c r="AK101" s="1">
        <v>3</v>
      </c>
      <c r="AL101">
        <f t="shared" si="24"/>
        <v>3</v>
      </c>
      <c r="AM101" t="b">
        <v>0</v>
      </c>
      <c r="AN101" t="b">
        <v>1</v>
      </c>
      <c r="AO101" t="b">
        <v>0</v>
      </c>
      <c r="AP101" t="b">
        <v>1</v>
      </c>
      <c r="AQ101" s="1">
        <f t="shared" si="26"/>
        <v>2</v>
      </c>
      <c r="AR101" t="b">
        <v>0</v>
      </c>
      <c r="AS101" t="b">
        <v>0</v>
      </c>
      <c r="AT101" t="b">
        <v>0</v>
      </c>
      <c r="AU101" s="1">
        <f t="shared" si="25"/>
        <v>0</v>
      </c>
      <c r="AV101" s="1">
        <f t="shared" si="28"/>
        <v>5</v>
      </c>
      <c r="AW101">
        <v>2</v>
      </c>
    </row>
    <row r="102" spans="1:49" x14ac:dyDescent="0.25">
      <c r="A102">
        <v>99</v>
      </c>
      <c r="B102">
        <v>1</v>
      </c>
      <c r="C102">
        <v>3</v>
      </c>
      <c r="D102">
        <v>1</v>
      </c>
      <c r="E102" t="b">
        <v>0</v>
      </c>
      <c r="F102" t="b">
        <v>1</v>
      </c>
      <c r="G102" t="b">
        <v>1</v>
      </c>
      <c r="H102">
        <f t="shared" si="19"/>
        <v>2</v>
      </c>
      <c r="I102">
        <f t="shared" si="20"/>
        <v>3</v>
      </c>
      <c r="J102" s="1">
        <v>1</v>
      </c>
      <c r="K102" s="1">
        <v>1</v>
      </c>
      <c r="L102">
        <v>97</v>
      </c>
      <c r="M102">
        <v>97</v>
      </c>
      <c r="N102">
        <v>98</v>
      </c>
      <c r="O102">
        <v>100</v>
      </c>
      <c r="P102" s="1">
        <f t="shared" si="21"/>
        <v>98</v>
      </c>
      <c r="Q102" s="1">
        <f>VLOOKUP(P102,'Percentage Transformation scale'!$B$2:$C$102,2, TRUE)</f>
        <v>1</v>
      </c>
      <c r="R102">
        <v>97</v>
      </c>
      <c r="S102">
        <v>97</v>
      </c>
      <c r="T102">
        <v>98</v>
      </c>
      <c r="U102" s="49">
        <f t="shared" si="22"/>
        <v>97.333333333333329</v>
      </c>
      <c r="V102" s="49">
        <f>VLOOKUP(U102,'Percentage Transformation scale'!$B$2:$C$102,2,TRUE)</f>
        <v>1</v>
      </c>
      <c r="W102">
        <v>2</v>
      </c>
      <c r="X102">
        <v>3</v>
      </c>
      <c r="Y102">
        <v>3</v>
      </c>
      <c r="Z102">
        <v>8</v>
      </c>
      <c r="AA102">
        <v>3</v>
      </c>
      <c r="AB102">
        <v>0</v>
      </c>
      <c r="AC102">
        <v>0</v>
      </c>
      <c r="AD102">
        <f t="shared" si="23"/>
        <v>300</v>
      </c>
      <c r="AE102" s="47">
        <f t="shared" si="16"/>
        <v>100</v>
      </c>
      <c r="AF102" s="47">
        <f>VLOOKUP(AE102,'Percentage Transformation scale'!$B$2:$C$102,2,TRUE)</f>
        <v>1</v>
      </c>
      <c r="AG102">
        <v>0</v>
      </c>
      <c r="AH102">
        <f t="shared" si="27"/>
        <v>0</v>
      </c>
      <c r="AI102">
        <v>1</v>
      </c>
      <c r="AJ102" s="1">
        <v>2</v>
      </c>
      <c r="AK102" s="1">
        <v>2</v>
      </c>
      <c r="AL102">
        <f t="shared" si="24"/>
        <v>2</v>
      </c>
      <c r="AM102" t="b">
        <v>0</v>
      </c>
      <c r="AN102" t="b">
        <v>0</v>
      </c>
      <c r="AO102" t="b">
        <v>0</v>
      </c>
      <c r="AP102" t="b">
        <v>0</v>
      </c>
      <c r="AQ102" s="1">
        <f t="shared" si="26"/>
        <v>0</v>
      </c>
      <c r="AR102" t="b">
        <v>0</v>
      </c>
      <c r="AS102" t="b">
        <v>0</v>
      </c>
      <c r="AT102" t="b">
        <v>0</v>
      </c>
      <c r="AU102" s="1">
        <f t="shared" si="25"/>
        <v>0</v>
      </c>
      <c r="AV102" s="1">
        <f t="shared" si="28"/>
        <v>2</v>
      </c>
      <c r="AW102">
        <v>2</v>
      </c>
    </row>
    <row r="103" spans="1:49" x14ac:dyDescent="0.25">
      <c r="A103">
        <v>100</v>
      </c>
      <c r="B103">
        <v>1</v>
      </c>
      <c r="C103">
        <v>2</v>
      </c>
      <c r="D103">
        <v>1</v>
      </c>
      <c r="E103" t="b">
        <v>1</v>
      </c>
      <c r="F103" t="b">
        <v>1</v>
      </c>
      <c r="G103" t="b">
        <v>0</v>
      </c>
      <c r="H103">
        <f t="shared" si="19"/>
        <v>2</v>
      </c>
      <c r="I103">
        <f t="shared" si="20"/>
        <v>3</v>
      </c>
      <c r="J103" s="1">
        <v>1</v>
      </c>
      <c r="K103" s="1">
        <v>1</v>
      </c>
      <c r="L103">
        <v>30</v>
      </c>
      <c r="M103">
        <v>60</v>
      </c>
      <c r="N103">
        <v>10</v>
      </c>
      <c r="O103">
        <v>10</v>
      </c>
      <c r="P103" s="1">
        <f t="shared" si="21"/>
        <v>27.5</v>
      </c>
      <c r="Q103" s="1">
        <f>VLOOKUP(P103,'Percentage Transformation scale'!$B$2:$C$102,2, TRUE)</f>
        <v>4</v>
      </c>
      <c r="R103">
        <v>30</v>
      </c>
      <c r="S103">
        <v>40</v>
      </c>
      <c r="T103">
        <v>30</v>
      </c>
      <c r="U103" s="49">
        <f t="shared" si="22"/>
        <v>33.333333333333336</v>
      </c>
      <c r="V103" s="49">
        <f>VLOOKUP(U103,'Percentage Transformation scale'!$B$2:$C$102,2,TRUE)</f>
        <v>4</v>
      </c>
      <c r="W103">
        <v>2</v>
      </c>
      <c r="X103">
        <v>5</v>
      </c>
      <c r="Y103">
        <v>3</v>
      </c>
      <c r="Z103">
        <v>8</v>
      </c>
      <c r="AA103" t="s">
        <v>5</v>
      </c>
      <c r="AB103" t="s">
        <v>5</v>
      </c>
      <c r="AC103" t="s">
        <v>5</v>
      </c>
      <c r="AD103" t="s">
        <v>5</v>
      </c>
      <c r="AE103" s="47" t="s">
        <v>5</v>
      </c>
      <c r="AF103" s="47" t="s">
        <v>5</v>
      </c>
      <c r="AG103">
        <v>2</v>
      </c>
      <c r="AH103">
        <f t="shared" si="27"/>
        <v>40</v>
      </c>
      <c r="AI103">
        <v>4</v>
      </c>
      <c r="AJ103" s="1">
        <v>2</v>
      </c>
      <c r="AK103" s="1">
        <v>2</v>
      </c>
      <c r="AL103">
        <f t="shared" si="24"/>
        <v>2</v>
      </c>
      <c r="AM103" t="b">
        <v>0</v>
      </c>
      <c r="AN103" t="b">
        <v>0</v>
      </c>
      <c r="AO103" t="b">
        <v>0</v>
      </c>
      <c r="AP103" t="b">
        <v>0</v>
      </c>
      <c r="AQ103" s="1">
        <f t="shared" si="26"/>
        <v>0</v>
      </c>
      <c r="AR103" t="b">
        <v>0</v>
      </c>
      <c r="AS103" t="b">
        <v>0</v>
      </c>
      <c r="AT103" t="b">
        <v>0</v>
      </c>
      <c r="AU103" s="1">
        <f t="shared" si="25"/>
        <v>0</v>
      </c>
      <c r="AV103" s="1">
        <f t="shared" si="28"/>
        <v>2</v>
      </c>
      <c r="AW103">
        <v>1</v>
      </c>
    </row>
    <row r="104" spans="1:49" x14ac:dyDescent="0.25">
      <c r="A104">
        <v>101</v>
      </c>
      <c r="B104">
        <v>3</v>
      </c>
      <c r="C104">
        <v>2</v>
      </c>
      <c r="D104">
        <v>1</v>
      </c>
      <c r="E104" t="b">
        <v>0</v>
      </c>
      <c r="F104" t="b">
        <v>0</v>
      </c>
      <c r="G104" t="b">
        <v>1</v>
      </c>
      <c r="H104">
        <f t="shared" si="19"/>
        <v>1</v>
      </c>
      <c r="I104">
        <f t="shared" si="20"/>
        <v>2</v>
      </c>
      <c r="J104" s="1">
        <v>2</v>
      </c>
      <c r="K104" s="1">
        <v>2</v>
      </c>
      <c r="L104">
        <v>90</v>
      </c>
      <c r="M104">
        <v>90</v>
      </c>
      <c r="N104">
        <v>90</v>
      </c>
      <c r="O104">
        <v>95</v>
      </c>
      <c r="P104" s="1">
        <f t="shared" si="21"/>
        <v>91.25</v>
      </c>
      <c r="Q104" s="1">
        <f>VLOOKUP(P104,'Percentage Transformation scale'!$B$2:$C$102,2, TRUE)</f>
        <v>1</v>
      </c>
      <c r="R104">
        <v>85</v>
      </c>
      <c r="S104">
        <v>90</v>
      </c>
      <c r="T104">
        <v>95</v>
      </c>
      <c r="U104" s="49">
        <f t="shared" si="22"/>
        <v>90</v>
      </c>
      <c r="V104" s="49">
        <f>VLOOKUP(U104,'Percentage Transformation scale'!$B$2:$C$102,2,TRUE)</f>
        <v>1</v>
      </c>
      <c r="W104">
        <v>2</v>
      </c>
      <c r="X104">
        <v>2</v>
      </c>
      <c r="Y104">
        <v>1</v>
      </c>
      <c r="Z104">
        <v>8</v>
      </c>
      <c r="AA104">
        <v>1</v>
      </c>
      <c r="AB104">
        <v>1</v>
      </c>
      <c r="AC104">
        <v>0</v>
      </c>
      <c r="AD104">
        <f t="shared" si="23"/>
        <v>150</v>
      </c>
      <c r="AE104" s="47">
        <f t="shared" ref="AE104:AE123" si="29">((100 - 0) * (AD104-(X104*50))/((X104*100)-(X104*50))) + 0</f>
        <v>50</v>
      </c>
      <c r="AF104" s="47">
        <f>VLOOKUP(AE104,'Percentage Transformation scale'!$B$2:$C$102,2,TRUE)</f>
        <v>3</v>
      </c>
      <c r="AG104">
        <v>2</v>
      </c>
      <c r="AH104">
        <f t="shared" si="27"/>
        <v>100</v>
      </c>
      <c r="AI104">
        <v>3</v>
      </c>
      <c r="AJ104" s="1">
        <v>2</v>
      </c>
      <c r="AK104" s="1">
        <v>1</v>
      </c>
      <c r="AL104">
        <f t="shared" si="24"/>
        <v>1.5</v>
      </c>
      <c r="AM104" t="b">
        <v>0</v>
      </c>
      <c r="AN104" t="b">
        <v>0</v>
      </c>
      <c r="AO104" t="b">
        <v>0</v>
      </c>
      <c r="AP104" t="b">
        <v>0</v>
      </c>
      <c r="AQ104" s="1">
        <f t="shared" si="26"/>
        <v>0</v>
      </c>
      <c r="AR104" t="b">
        <v>0</v>
      </c>
      <c r="AS104" t="b">
        <v>0</v>
      </c>
      <c r="AT104" t="b">
        <v>0</v>
      </c>
      <c r="AU104" s="1">
        <f t="shared" si="25"/>
        <v>0</v>
      </c>
      <c r="AV104" s="1">
        <f t="shared" si="28"/>
        <v>1.5</v>
      </c>
      <c r="AW104">
        <v>3</v>
      </c>
    </row>
    <row r="105" spans="1:49" x14ac:dyDescent="0.25">
      <c r="A105">
        <v>102</v>
      </c>
      <c r="B105">
        <v>2</v>
      </c>
      <c r="C105">
        <v>3</v>
      </c>
      <c r="D105">
        <v>0</v>
      </c>
      <c r="E105" t="b">
        <v>1</v>
      </c>
      <c r="F105" t="b">
        <v>1</v>
      </c>
      <c r="G105" t="b">
        <v>0</v>
      </c>
      <c r="H105">
        <f t="shared" si="19"/>
        <v>2</v>
      </c>
      <c r="I105">
        <f t="shared" si="20"/>
        <v>3</v>
      </c>
      <c r="J105" s="1">
        <v>3</v>
      </c>
      <c r="K105" s="1">
        <v>3</v>
      </c>
      <c r="L105">
        <v>80</v>
      </c>
      <c r="M105">
        <v>80</v>
      </c>
      <c r="N105">
        <v>80</v>
      </c>
      <c r="O105">
        <v>90</v>
      </c>
      <c r="P105" s="1">
        <f t="shared" si="21"/>
        <v>82.5</v>
      </c>
      <c r="Q105" s="1">
        <f>VLOOKUP(P105,'Percentage Transformation scale'!$B$2:$C$102,2, TRUE)</f>
        <v>1</v>
      </c>
      <c r="R105">
        <v>80</v>
      </c>
      <c r="S105">
        <v>70</v>
      </c>
      <c r="T105">
        <v>80</v>
      </c>
      <c r="U105" s="49">
        <f t="shared" si="22"/>
        <v>76.666666666666671</v>
      </c>
      <c r="V105" s="49">
        <f>VLOOKUP(U105,'Percentage Transformation scale'!$B$2:$C$102,2,TRUE)</f>
        <v>2</v>
      </c>
      <c r="W105">
        <v>3</v>
      </c>
      <c r="X105">
        <v>3</v>
      </c>
      <c r="Y105">
        <v>2</v>
      </c>
      <c r="Z105">
        <v>8</v>
      </c>
      <c r="AA105">
        <v>3</v>
      </c>
      <c r="AB105">
        <v>0</v>
      </c>
      <c r="AC105">
        <v>0</v>
      </c>
      <c r="AD105">
        <f t="shared" si="23"/>
        <v>300</v>
      </c>
      <c r="AE105" s="47">
        <f t="shared" si="29"/>
        <v>100</v>
      </c>
      <c r="AF105" s="47">
        <f>VLOOKUP(AE105,'Percentage Transformation scale'!$B$2:$C$102,2,TRUE)</f>
        <v>1</v>
      </c>
      <c r="AG105">
        <v>1</v>
      </c>
      <c r="AH105">
        <f t="shared" si="27"/>
        <v>33.333333333333329</v>
      </c>
      <c r="AI105">
        <v>4</v>
      </c>
      <c r="AJ105" s="1">
        <v>2</v>
      </c>
      <c r="AK105" s="1">
        <v>3</v>
      </c>
      <c r="AL105">
        <f t="shared" si="24"/>
        <v>2.5</v>
      </c>
      <c r="AM105" t="b">
        <v>0</v>
      </c>
      <c r="AN105" t="b">
        <v>0</v>
      </c>
      <c r="AO105" t="b">
        <v>0</v>
      </c>
      <c r="AP105" t="b">
        <v>0</v>
      </c>
      <c r="AQ105" s="1">
        <f t="shared" si="26"/>
        <v>0</v>
      </c>
      <c r="AR105" t="b">
        <v>1</v>
      </c>
      <c r="AS105" t="b">
        <v>0</v>
      </c>
      <c r="AT105" t="b">
        <v>0</v>
      </c>
      <c r="AU105" s="1">
        <f t="shared" si="25"/>
        <v>1</v>
      </c>
      <c r="AV105" s="1">
        <f t="shared" si="28"/>
        <v>3.5</v>
      </c>
      <c r="AW105">
        <v>4</v>
      </c>
    </row>
    <row r="106" spans="1:49" x14ac:dyDescent="0.25">
      <c r="A106">
        <v>103</v>
      </c>
      <c r="B106">
        <v>1</v>
      </c>
      <c r="C106">
        <v>3</v>
      </c>
      <c r="D106">
        <v>1</v>
      </c>
      <c r="E106" t="b">
        <v>1</v>
      </c>
      <c r="F106" t="b">
        <v>1</v>
      </c>
      <c r="G106" t="b">
        <v>1</v>
      </c>
      <c r="H106">
        <f t="shared" si="19"/>
        <v>3</v>
      </c>
      <c r="I106">
        <f t="shared" si="20"/>
        <v>4</v>
      </c>
      <c r="J106" s="1">
        <v>2</v>
      </c>
      <c r="K106" s="1">
        <v>2</v>
      </c>
      <c r="L106">
        <v>90</v>
      </c>
      <c r="M106">
        <v>80</v>
      </c>
      <c r="N106">
        <v>80</v>
      </c>
      <c r="O106">
        <v>90</v>
      </c>
      <c r="P106" s="1">
        <f t="shared" si="21"/>
        <v>85</v>
      </c>
      <c r="Q106" s="1">
        <f>VLOOKUP(P106,'Percentage Transformation scale'!$B$2:$C$102,2, TRUE)</f>
        <v>1</v>
      </c>
      <c r="R106">
        <v>90</v>
      </c>
      <c r="S106">
        <v>90</v>
      </c>
      <c r="T106">
        <v>90</v>
      </c>
      <c r="U106" s="49">
        <f t="shared" si="22"/>
        <v>90</v>
      </c>
      <c r="V106" s="49">
        <f>VLOOKUP(U106,'Percentage Transformation scale'!$B$2:$C$102,2,TRUE)</f>
        <v>1</v>
      </c>
      <c r="W106">
        <v>3</v>
      </c>
      <c r="X106">
        <v>5</v>
      </c>
      <c r="Y106">
        <v>3</v>
      </c>
      <c r="Z106">
        <v>8</v>
      </c>
      <c r="AA106">
        <v>3</v>
      </c>
      <c r="AB106">
        <v>1</v>
      </c>
      <c r="AC106">
        <v>1</v>
      </c>
      <c r="AD106">
        <f t="shared" si="23"/>
        <v>450</v>
      </c>
      <c r="AE106" s="47">
        <f t="shared" si="29"/>
        <v>80</v>
      </c>
      <c r="AF106" s="47">
        <f>VLOOKUP(AE106,'Percentage Transformation scale'!$B$2:$C$102,2,TRUE)</f>
        <v>2</v>
      </c>
      <c r="AG106">
        <v>1</v>
      </c>
      <c r="AH106">
        <f t="shared" ref="AH106:AH123" si="30">(AG106/X106)*100</f>
        <v>20</v>
      </c>
      <c r="AI106">
        <v>3</v>
      </c>
      <c r="AJ106" s="1">
        <v>2</v>
      </c>
      <c r="AK106" s="1">
        <v>2</v>
      </c>
      <c r="AL106">
        <f t="shared" si="24"/>
        <v>2</v>
      </c>
      <c r="AM106" t="b">
        <v>0</v>
      </c>
      <c r="AN106" t="b">
        <v>0</v>
      </c>
      <c r="AO106" t="b">
        <v>0</v>
      </c>
      <c r="AP106" t="b">
        <v>1</v>
      </c>
      <c r="AQ106" s="1">
        <f t="shared" si="26"/>
        <v>1</v>
      </c>
      <c r="AR106" t="b">
        <v>0</v>
      </c>
      <c r="AS106" t="b">
        <v>0</v>
      </c>
      <c r="AT106" t="b">
        <v>0</v>
      </c>
      <c r="AU106" s="1">
        <f t="shared" si="25"/>
        <v>0</v>
      </c>
      <c r="AV106" s="1">
        <f t="shared" ref="AV106:AV123" si="31">AL106+AQ106+AU106</f>
        <v>3</v>
      </c>
      <c r="AW106">
        <v>4</v>
      </c>
    </row>
    <row r="107" spans="1:49" x14ac:dyDescent="0.25">
      <c r="A107">
        <v>104</v>
      </c>
      <c r="B107">
        <v>1</v>
      </c>
      <c r="C107">
        <v>3</v>
      </c>
      <c r="D107">
        <v>0</v>
      </c>
      <c r="E107" t="b">
        <v>0</v>
      </c>
      <c r="F107" t="b">
        <v>1</v>
      </c>
      <c r="G107" t="b">
        <v>0</v>
      </c>
      <c r="H107">
        <f t="shared" si="19"/>
        <v>1</v>
      </c>
      <c r="I107">
        <f t="shared" si="20"/>
        <v>2</v>
      </c>
      <c r="J107" s="1">
        <v>5</v>
      </c>
      <c r="K107" s="1">
        <v>2</v>
      </c>
      <c r="L107">
        <v>70</v>
      </c>
      <c r="M107">
        <v>80</v>
      </c>
      <c r="N107">
        <v>60</v>
      </c>
      <c r="O107">
        <v>90</v>
      </c>
      <c r="P107" s="1">
        <f t="shared" si="21"/>
        <v>75</v>
      </c>
      <c r="Q107" s="1">
        <f>VLOOKUP(P107,'Percentage Transformation scale'!$B$2:$C$102,2, TRUE)</f>
        <v>2</v>
      </c>
      <c r="R107">
        <v>90</v>
      </c>
      <c r="S107">
        <v>50</v>
      </c>
      <c r="T107">
        <v>60</v>
      </c>
      <c r="U107" s="49">
        <f t="shared" si="22"/>
        <v>66.666666666666671</v>
      </c>
      <c r="V107" s="49">
        <f>VLOOKUP(U107,'Percentage Transformation scale'!$B$2:$C$102,2,TRUE)</f>
        <v>2</v>
      </c>
      <c r="W107">
        <v>3</v>
      </c>
      <c r="X107">
        <v>5</v>
      </c>
      <c r="Y107">
        <v>5</v>
      </c>
      <c r="Z107">
        <v>9</v>
      </c>
      <c r="AA107">
        <v>5</v>
      </c>
      <c r="AB107">
        <v>0</v>
      </c>
      <c r="AC107">
        <v>0</v>
      </c>
      <c r="AD107">
        <f t="shared" si="23"/>
        <v>500</v>
      </c>
      <c r="AE107" s="47">
        <f t="shared" si="29"/>
        <v>100</v>
      </c>
      <c r="AF107" s="47">
        <f>VLOOKUP(AE107,'Percentage Transformation scale'!$B$2:$C$102,2,TRUE)</f>
        <v>1</v>
      </c>
      <c r="AG107">
        <v>0</v>
      </c>
      <c r="AH107">
        <f t="shared" si="30"/>
        <v>0</v>
      </c>
      <c r="AI107" t="s">
        <v>178</v>
      </c>
      <c r="AJ107" s="1">
        <v>2</v>
      </c>
      <c r="AK107" s="1">
        <v>3</v>
      </c>
      <c r="AL107">
        <f t="shared" si="24"/>
        <v>2.5</v>
      </c>
      <c r="AM107" t="b">
        <v>1</v>
      </c>
      <c r="AN107" t="b">
        <v>0</v>
      </c>
      <c r="AO107" t="b">
        <v>0</v>
      </c>
      <c r="AP107" t="b">
        <v>1</v>
      </c>
      <c r="AQ107" s="1">
        <f t="shared" si="26"/>
        <v>2</v>
      </c>
      <c r="AR107" t="b">
        <v>0</v>
      </c>
      <c r="AS107" t="b">
        <v>0</v>
      </c>
      <c r="AT107" t="b">
        <v>1</v>
      </c>
      <c r="AU107" s="1">
        <f t="shared" si="25"/>
        <v>1</v>
      </c>
      <c r="AV107" s="1">
        <f t="shared" si="31"/>
        <v>5.5</v>
      </c>
      <c r="AW107">
        <v>3</v>
      </c>
    </row>
    <row r="108" spans="1:49" x14ac:dyDescent="0.25">
      <c r="A108">
        <v>105</v>
      </c>
      <c r="B108">
        <v>1</v>
      </c>
      <c r="C108">
        <v>3</v>
      </c>
      <c r="D108">
        <v>0</v>
      </c>
      <c r="E108" t="b">
        <v>0</v>
      </c>
      <c r="F108" t="b">
        <v>1</v>
      </c>
      <c r="G108" t="b">
        <v>0</v>
      </c>
      <c r="H108">
        <f t="shared" si="19"/>
        <v>1</v>
      </c>
      <c r="I108">
        <f t="shared" si="20"/>
        <v>2</v>
      </c>
      <c r="J108" s="1">
        <v>5</v>
      </c>
      <c r="K108" s="1">
        <v>2</v>
      </c>
      <c r="L108">
        <v>70</v>
      </c>
      <c r="M108">
        <v>80</v>
      </c>
      <c r="N108">
        <v>60</v>
      </c>
      <c r="O108">
        <v>90</v>
      </c>
      <c r="P108" s="1">
        <f t="shared" si="21"/>
        <v>75</v>
      </c>
      <c r="Q108" s="1">
        <f>VLOOKUP(P108,'Percentage Transformation scale'!$B$2:$C$102,2, TRUE)</f>
        <v>2</v>
      </c>
      <c r="R108">
        <v>90</v>
      </c>
      <c r="S108">
        <v>50</v>
      </c>
      <c r="T108">
        <v>60</v>
      </c>
      <c r="U108" s="49">
        <f t="shared" si="22"/>
        <v>66.666666666666671</v>
      </c>
      <c r="V108" s="49">
        <f>VLOOKUP(U108,'Percentage Transformation scale'!$B$2:$C$102,2,TRUE)</f>
        <v>2</v>
      </c>
      <c r="W108">
        <v>3</v>
      </c>
      <c r="X108">
        <v>7</v>
      </c>
      <c r="Y108">
        <v>5</v>
      </c>
      <c r="Z108">
        <v>9</v>
      </c>
      <c r="AA108">
        <v>5</v>
      </c>
      <c r="AB108">
        <v>2</v>
      </c>
      <c r="AC108">
        <v>0</v>
      </c>
      <c r="AD108">
        <f t="shared" si="23"/>
        <v>600</v>
      </c>
      <c r="AE108" s="47">
        <f t="shared" si="29"/>
        <v>71.428571428571431</v>
      </c>
      <c r="AF108" s="47">
        <f>VLOOKUP(AE108,'Percentage Transformation scale'!$B$2:$C$102,2,TRUE)</f>
        <v>2</v>
      </c>
      <c r="AG108">
        <v>0</v>
      </c>
      <c r="AH108">
        <f t="shared" si="30"/>
        <v>0</v>
      </c>
      <c r="AI108" t="s">
        <v>178</v>
      </c>
      <c r="AJ108" s="1">
        <v>2</v>
      </c>
      <c r="AK108" s="1">
        <v>3</v>
      </c>
      <c r="AL108">
        <f t="shared" si="24"/>
        <v>2.5</v>
      </c>
      <c r="AM108" t="b">
        <v>1</v>
      </c>
      <c r="AN108" t="b">
        <v>0</v>
      </c>
      <c r="AO108" t="b">
        <v>0</v>
      </c>
      <c r="AP108" t="b">
        <v>1</v>
      </c>
      <c r="AQ108" s="1">
        <f t="shared" si="26"/>
        <v>2</v>
      </c>
      <c r="AR108" t="b">
        <v>0</v>
      </c>
      <c r="AS108" t="b">
        <v>0</v>
      </c>
      <c r="AT108" t="b">
        <v>1</v>
      </c>
      <c r="AU108" s="1">
        <f t="shared" si="25"/>
        <v>1</v>
      </c>
      <c r="AV108" s="1">
        <f t="shared" si="31"/>
        <v>5.5</v>
      </c>
      <c r="AW108">
        <v>3</v>
      </c>
    </row>
    <row r="109" spans="1:49" x14ac:dyDescent="0.25">
      <c r="A109">
        <v>106</v>
      </c>
      <c r="B109">
        <v>1</v>
      </c>
      <c r="C109">
        <v>3</v>
      </c>
      <c r="D109">
        <v>1</v>
      </c>
      <c r="E109" t="b">
        <v>0</v>
      </c>
      <c r="F109" t="b">
        <v>1</v>
      </c>
      <c r="G109" t="b">
        <v>1</v>
      </c>
      <c r="H109">
        <f t="shared" si="19"/>
        <v>2</v>
      </c>
      <c r="I109">
        <f t="shared" si="20"/>
        <v>3</v>
      </c>
      <c r="J109" s="1">
        <v>1</v>
      </c>
      <c r="K109" s="1">
        <v>1</v>
      </c>
      <c r="L109">
        <v>70</v>
      </c>
      <c r="M109">
        <v>80</v>
      </c>
      <c r="N109">
        <v>60</v>
      </c>
      <c r="O109">
        <v>90</v>
      </c>
      <c r="P109" s="1">
        <f t="shared" si="21"/>
        <v>75</v>
      </c>
      <c r="Q109" s="1">
        <f>VLOOKUP(P109,'Percentage Transformation scale'!$B$2:$C$102,2, TRUE)</f>
        <v>2</v>
      </c>
      <c r="R109">
        <v>90</v>
      </c>
      <c r="S109">
        <v>70</v>
      </c>
      <c r="T109">
        <v>80</v>
      </c>
      <c r="U109" s="49">
        <f t="shared" si="22"/>
        <v>80</v>
      </c>
      <c r="V109" s="49">
        <f>VLOOKUP(U109,'Percentage Transformation scale'!$B$2:$C$102,2,TRUE)</f>
        <v>2</v>
      </c>
      <c r="W109">
        <v>3</v>
      </c>
      <c r="X109">
        <v>3</v>
      </c>
      <c r="Y109">
        <v>3</v>
      </c>
      <c r="Z109">
        <v>9</v>
      </c>
      <c r="AA109">
        <v>3</v>
      </c>
      <c r="AB109">
        <v>0</v>
      </c>
      <c r="AC109">
        <v>0</v>
      </c>
      <c r="AD109">
        <f t="shared" si="23"/>
        <v>300</v>
      </c>
      <c r="AE109" s="47">
        <f t="shared" si="29"/>
        <v>100</v>
      </c>
      <c r="AF109" s="47">
        <f>VLOOKUP(AE109,'Percentage Transformation scale'!$B$2:$C$102,2,TRUE)</f>
        <v>1</v>
      </c>
      <c r="AG109">
        <v>0</v>
      </c>
      <c r="AH109">
        <f t="shared" si="30"/>
        <v>0</v>
      </c>
      <c r="AI109" t="s">
        <v>178</v>
      </c>
      <c r="AJ109" s="1">
        <v>2</v>
      </c>
      <c r="AK109" s="1">
        <v>3</v>
      </c>
      <c r="AL109">
        <f t="shared" si="24"/>
        <v>2.5</v>
      </c>
      <c r="AM109" t="b">
        <v>0</v>
      </c>
      <c r="AN109" t="b">
        <v>0</v>
      </c>
      <c r="AO109" t="b">
        <v>0</v>
      </c>
      <c r="AP109" t="b">
        <v>1</v>
      </c>
      <c r="AQ109" s="1">
        <f t="shared" si="26"/>
        <v>1</v>
      </c>
      <c r="AR109" t="b">
        <v>0</v>
      </c>
      <c r="AS109" t="b">
        <v>0</v>
      </c>
      <c r="AT109" t="b">
        <v>0</v>
      </c>
      <c r="AU109" s="1">
        <f t="shared" si="25"/>
        <v>0</v>
      </c>
      <c r="AV109" s="1">
        <f t="shared" si="31"/>
        <v>3.5</v>
      </c>
      <c r="AW109">
        <v>2</v>
      </c>
    </row>
    <row r="110" spans="1:49" x14ac:dyDescent="0.25">
      <c r="A110">
        <v>107</v>
      </c>
      <c r="B110">
        <v>1</v>
      </c>
      <c r="C110">
        <v>3</v>
      </c>
      <c r="D110">
        <v>1</v>
      </c>
      <c r="E110" t="b">
        <v>0</v>
      </c>
      <c r="F110" t="b">
        <v>1</v>
      </c>
      <c r="G110" t="b">
        <v>1</v>
      </c>
      <c r="H110">
        <f t="shared" si="19"/>
        <v>2</v>
      </c>
      <c r="I110">
        <f t="shared" si="20"/>
        <v>3</v>
      </c>
      <c r="J110" s="1">
        <v>1</v>
      </c>
      <c r="K110" s="1">
        <v>1</v>
      </c>
      <c r="L110">
        <v>70</v>
      </c>
      <c r="M110">
        <v>80</v>
      </c>
      <c r="N110">
        <v>60</v>
      </c>
      <c r="O110">
        <v>90</v>
      </c>
      <c r="P110" s="1">
        <f t="shared" si="21"/>
        <v>75</v>
      </c>
      <c r="Q110" s="1">
        <f>VLOOKUP(P110,'Percentage Transformation scale'!$B$2:$C$102,2, TRUE)</f>
        <v>2</v>
      </c>
      <c r="R110">
        <v>90</v>
      </c>
      <c r="S110">
        <v>70</v>
      </c>
      <c r="T110">
        <v>80</v>
      </c>
      <c r="U110" s="49">
        <f t="shared" si="22"/>
        <v>80</v>
      </c>
      <c r="V110" s="49">
        <f>VLOOKUP(U110,'Percentage Transformation scale'!$B$2:$C$102,2,TRUE)</f>
        <v>2</v>
      </c>
      <c r="W110">
        <v>3</v>
      </c>
      <c r="X110">
        <v>6</v>
      </c>
      <c r="Y110">
        <v>6</v>
      </c>
      <c r="Z110">
        <v>9</v>
      </c>
      <c r="AA110">
        <v>3</v>
      </c>
      <c r="AB110">
        <v>3</v>
      </c>
      <c r="AC110">
        <v>0</v>
      </c>
      <c r="AD110">
        <f t="shared" si="23"/>
        <v>450</v>
      </c>
      <c r="AE110" s="47">
        <f t="shared" si="29"/>
        <v>50</v>
      </c>
      <c r="AF110" s="47">
        <f>VLOOKUP(AE110,'Percentage Transformation scale'!$B$2:$C$102,2,TRUE)</f>
        <v>3</v>
      </c>
      <c r="AG110">
        <v>0</v>
      </c>
      <c r="AH110">
        <f t="shared" si="30"/>
        <v>0</v>
      </c>
      <c r="AI110" t="s">
        <v>178</v>
      </c>
      <c r="AJ110" s="1">
        <v>2</v>
      </c>
      <c r="AK110" s="1">
        <v>3</v>
      </c>
      <c r="AL110">
        <f t="shared" si="24"/>
        <v>2.5</v>
      </c>
      <c r="AM110" t="b">
        <v>0</v>
      </c>
      <c r="AN110" t="b">
        <v>0</v>
      </c>
      <c r="AO110" t="b">
        <v>0</v>
      </c>
      <c r="AP110" t="b">
        <v>1</v>
      </c>
      <c r="AQ110" s="1">
        <f t="shared" si="26"/>
        <v>1</v>
      </c>
      <c r="AR110" t="b">
        <v>0</v>
      </c>
      <c r="AS110" t="b">
        <v>0</v>
      </c>
      <c r="AT110" t="b">
        <v>0</v>
      </c>
      <c r="AU110" s="1">
        <f t="shared" si="25"/>
        <v>0</v>
      </c>
      <c r="AV110" s="1">
        <f t="shared" si="31"/>
        <v>3.5</v>
      </c>
      <c r="AW110">
        <v>2</v>
      </c>
    </row>
    <row r="111" spans="1:49" x14ac:dyDescent="0.25">
      <c r="A111">
        <v>108</v>
      </c>
      <c r="B111">
        <v>1</v>
      </c>
      <c r="C111">
        <v>3</v>
      </c>
      <c r="D111">
        <v>0</v>
      </c>
      <c r="E111" t="b">
        <v>0</v>
      </c>
      <c r="F111" t="b">
        <v>1</v>
      </c>
      <c r="G111" t="b">
        <v>0</v>
      </c>
      <c r="H111">
        <f t="shared" si="19"/>
        <v>1</v>
      </c>
      <c r="I111">
        <f t="shared" si="20"/>
        <v>2</v>
      </c>
      <c r="J111" s="1">
        <v>2</v>
      </c>
      <c r="K111" s="1">
        <v>2</v>
      </c>
      <c r="L111">
        <v>70</v>
      </c>
      <c r="M111">
        <v>80</v>
      </c>
      <c r="N111">
        <v>60</v>
      </c>
      <c r="O111">
        <v>90</v>
      </c>
      <c r="P111" s="1">
        <f t="shared" si="21"/>
        <v>75</v>
      </c>
      <c r="Q111" s="1">
        <f>VLOOKUP(P111,'Percentage Transformation scale'!$B$2:$C$102,2, TRUE)</f>
        <v>2</v>
      </c>
      <c r="R111">
        <v>90</v>
      </c>
      <c r="S111">
        <v>50</v>
      </c>
      <c r="T111">
        <v>60</v>
      </c>
      <c r="U111" s="49">
        <f t="shared" si="22"/>
        <v>66.666666666666671</v>
      </c>
      <c r="V111" s="49">
        <f>VLOOKUP(U111,'Percentage Transformation scale'!$B$2:$C$102,2,TRUE)</f>
        <v>2</v>
      </c>
      <c r="W111">
        <v>3</v>
      </c>
      <c r="X111">
        <v>6</v>
      </c>
      <c r="Y111">
        <v>3</v>
      </c>
      <c r="Z111">
        <v>9</v>
      </c>
      <c r="AA111">
        <v>3</v>
      </c>
      <c r="AB111">
        <v>3</v>
      </c>
      <c r="AC111">
        <v>0</v>
      </c>
      <c r="AD111">
        <f t="shared" si="23"/>
        <v>450</v>
      </c>
      <c r="AE111" s="47">
        <f t="shared" si="29"/>
        <v>50</v>
      </c>
      <c r="AF111" s="47">
        <f>VLOOKUP(AE111,'Percentage Transformation scale'!$B$2:$C$102,2,TRUE)</f>
        <v>3</v>
      </c>
      <c r="AG111">
        <v>0</v>
      </c>
      <c r="AH111">
        <f t="shared" si="30"/>
        <v>0</v>
      </c>
      <c r="AI111" t="s">
        <v>178</v>
      </c>
      <c r="AJ111" s="1">
        <v>2</v>
      </c>
      <c r="AK111" s="1">
        <v>3</v>
      </c>
      <c r="AL111">
        <f t="shared" si="24"/>
        <v>2.5</v>
      </c>
      <c r="AM111" t="b">
        <v>1</v>
      </c>
      <c r="AN111" t="b">
        <v>0</v>
      </c>
      <c r="AO111" t="b">
        <v>0</v>
      </c>
      <c r="AP111" t="b">
        <v>1</v>
      </c>
      <c r="AQ111" s="1">
        <f t="shared" si="26"/>
        <v>2</v>
      </c>
      <c r="AR111" t="b">
        <v>0</v>
      </c>
      <c r="AS111" t="b">
        <v>0</v>
      </c>
      <c r="AT111" t="b">
        <v>1</v>
      </c>
      <c r="AU111" s="1">
        <f t="shared" si="25"/>
        <v>1</v>
      </c>
      <c r="AV111" s="1">
        <f t="shared" si="31"/>
        <v>5.5</v>
      </c>
      <c r="AW111">
        <v>3</v>
      </c>
    </row>
    <row r="112" spans="1:49" x14ac:dyDescent="0.25">
      <c r="A112">
        <v>109</v>
      </c>
      <c r="B112">
        <v>1</v>
      </c>
      <c r="C112">
        <v>3</v>
      </c>
      <c r="D112">
        <v>1</v>
      </c>
      <c r="E112" t="b">
        <v>0</v>
      </c>
      <c r="F112" t="b">
        <v>1</v>
      </c>
      <c r="G112" t="b">
        <v>1</v>
      </c>
      <c r="H112">
        <f t="shared" si="19"/>
        <v>2</v>
      </c>
      <c r="I112">
        <f t="shared" si="20"/>
        <v>3</v>
      </c>
      <c r="J112" s="1">
        <v>1</v>
      </c>
      <c r="K112" s="1">
        <v>1</v>
      </c>
      <c r="L112">
        <v>70</v>
      </c>
      <c r="M112">
        <v>80</v>
      </c>
      <c r="N112">
        <v>60</v>
      </c>
      <c r="O112">
        <v>90</v>
      </c>
      <c r="P112" s="1">
        <f t="shared" si="21"/>
        <v>75</v>
      </c>
      <c r="Q112" s="1">
        <f>VLOOKUP(P112,'Percentage Transformation scale'!$B$2:$C$102,2, TRUE)</f>
        <v>2</v>
      </c>
      <c r="R112">
        <v>90</v>
      </c>
      <c r="S112">
        <v>70</v>
      </c>
      <c r="T112">
        <v>80</v>
      </c>
      <c r="U112" s="49">
        <f t="shared" si="22"/>
        <v>80</v>
      </c>
      <c r="V112" s="49">
        <f>VLOOKUP(U112,'Percentage Transformation scale'!$B$2:$C$102,2,TRUE)</f>
        <v>2</v>
      </c>
      <c r="W112">
        <v>3</v>
      </c>
      <c r="X112">
        <v>6</v>
      </c>
      <c r="Y112">
        <v>3</v>
      </c>
      <c r="Z112">
        <v>9</v>
      </c>
      <c r="AA112">
        <v>3</v>
      </c>
      <c r="AB112">
        <v>3</v>
      </c>
      <c r="AC112">
        <v>0</v>
      </c>
      <c r="AD112">
        <f t="shared" si="23"/>
        <v>450</v>
      </c>
      <c r="AE112" s="47">
        <f t="shared" si="29"/>
        <v>50</v>
      </c>
      <c r="AF112" s="47">
        <f>VLOOKUP(AE112,'Percentage Transformation scale'!$B$2:$C$102,2,TRUE)</f>
        <v>3</v>
      </c>
      <c r="AG112">
        <v>0</v>
      </c>
      <c r="AH112">
        <f t="shared" si="30"/>
        <v>0</v>
      </c>
      <c r="AI112" t="s">
        <v>178</v>
      </c>
      <c r="AJ112" s="1">
        <v>2</v>
      </c>
      <c r="AK112" s="1">
        <v>3</v>
      </c>
      <c r="AL112">
        <f t="shared" si="24"/>
        <v>2.5</v>
      </c>
      <c r="AM112" t="b">
        <v>0</v>
      </c>
      <c r="AN112" t="b">
        <v>0</v>
      </c>
      <c r="AO112" t="b">
        <v>0</v>
      </c>
      <c r="AP112" t="b">
        <v>1</v>
      </c>
      <c r="AQ112" s="1">
        <f t="shared" si="26"/>
        <v>1</v>
      </c>
      <c r="AR112" t="b">
        <v>0</v>
      </c>
      <c r="AS112" t="b">
        <v>0</v>
      </c>
      <c r="AT112" t="b">
        <v>0</v>
      </c>
      <c r="AU112" s="1">
        <f t="shared" si="25"/>
        <v>0</v>
      </c>
      <c r="AV112" s="1">
        <f t="shared" si="31"/>
        <v>3.5</v>
      </c>
      <c r="AW112">
        <v>2</v>
      </c>
    </row>
    <row r="113" spans="1:49" x14ac:dyDescent="0.25">
      <c r="A113">
        <v>110</v>
      </c>
      <c r="B113">
        <v>1</v>
      </c>
      <c r="C113">
        <v>3</v>
      </c>
      <c r="D113">
        <v>1</v>
      </c>
      <c r="E113" t="b">
        <v>0</v>
      </c>
      <c r="F113" t="b">
        <v>1</v>
      </c>
      <c r="G113" t="b">
        <v>0</v>
      </c>
      <c r="H113">
        <f t="shared" si="19"/>
        <v>1</v>
      </c>
      <c r="I113">
        <f t="shared" si="20"/>
        <v>2</v>
      </c>
      <c r="J113" s="1">
        <v>1</v>
      </c>
      <c r="K113" s="1">
        <v>2</v>
      </c>
      <c r="L113">
        <v>70</v>
      </c>
      <c r="M113">
        <v>80</v>
      </c>
      <c r="N113">
        <v>60</v>
      </c>
      <c r="O113">
        <v>90</v>
      </c>
      <c r="P113" s="1">
        <f t="shared" si="21"/>
        <v>75</v>
      </c>
      <c r="Q113" s="1">
        <f>VLOOKUP(P113,'Percentage Transformation scale'!$B$2:$C$102,2, TRUE)</f>
        <v>2</v>
      </c>
      <c r="R113">
        <v>90</v>
      </c>
      <c r="S113">
        <v>70</v>
      </c>
      <c r="T113">
        <v>80</v>
      </c>
      <c r="U113" s="49">
        <f t="shared" si="22"/>
        <v>80</v>
      </c>
      <c r="V113" s="49">
        <f>VLOOKUP(U113,'Percentage Transformation scale'!$B$2:$C$102,2,TRUE)</f>
        <v>2</v>
      </c>
      <c r="W113">
        <v>3</v>
      </c>
      <c r="X113">
        <v>7</v>
      </c>
      <c r="Y113">
        <v>5</v>
      </c>
      <c r="Z113">
        <v>9</v>
      </c>
      <c r="AA113">
        <v>5</v>
      </c>
      <c r="AB113">
        <v>2</v>
      </c>
      <c r="AC113">
        <v>0</v>
      </c>
      <c r="AD113">
        <f t="shared" si="23"/>
        <v>600</v>
      </c>
      <c r="AE113" s="47">
        <f t="shared" si="29"/>
        <v>71.428571428571431</v>
      </c>
      <c r="AF113" s="47">
        <f>VLOOKUP(AE113,'Percentage Transformation scale'!$B$2:$C$102,2,TRUE)</f>
        <v>2</v>
      </c>
      <c r="AG113">
        <v>0</v>
      </c>
      <c r="AH113">
        <f t="shared" si="30"/>
        <v>0</v>
      </c>
      <c r="AI113" t="s">
        <v>178</v>
      </c>
      <c r="AJ113" s="1">
        <v>2</v>
      </c>
      <c r="AK113" s="1">
        <v>3</v>
      </c>
      <c r="AL113">
        <f t="shared" si="24"/>
        <v>2.5</v>
      </c>
      <c r="AM113" t="b">
        <v>0</v>
      </c>
      <c r="AN113" t="b">
        <v>0</v>
      </c>
      <c r="AO113" t="b">
        <v>0</v>
      </c>
      <c r="AP113" t="b">
        <v>1</v>
      </c>
      <c r="AQ113" s="1">
        <f t="shared" si="26"/>
        <v>1</v>
      </c>
      <c r="AR113" t="b">
        <v>0</v>
      </c>
      <c r="AS113" t="b">
        <v>0</v>
      </c>
      <c r="AT113" t="b">
        <v>0</v>
      </c>
      <c r="AU113" s="1">
        <f t="shared" si="25"/>
        <v>0</v>
      </c>
      <c r="AV113" s="1">
        <f t="shared" si="31"/>
        <v>3.5</v>
      </c>
      <c r="AW113">
        <v>3</v>
      </c>
    </row>
    <row r="114" spans="1:49" x14ac:dyDescent="0.25">
      <c r="A114">
        <v>111</v>
      </c>
      <c r="B114">
        <v>1</v>
      </c>
      <c r="C114">
        <v>3</v>
      </c>
      <c r="D114">
        <v>1</v>
      </c>
      <c r="E114" t="b">
        <v>0</v>
      </c>
      <c r="F114" t="b">
        <v>1</v>
      </c>
      <c r="G114" t="b">
        <v>1</v>
      </c>
      <c r="H114">
        <f t="shared" si="19"/>
        <v>2</v>
      </c>
      <c r="I114">
        <f t="shared" si="20"/>
        <v>3</v>
      </c>
      <c r="J114" s="1">
        <v>1</v>
      </c>
      <c r="K114" s="1">
        <v>1</v>
      </c>
      <c r="L114">
        <v>70</v>
      </c>
      <c r="M114">
        <v>80</v>
      </c>
      <c r="N114">
        <v>60</v>
      </c>
      <c r="O114">
        <v>90</v>
      </c>
      <c r="P114" s="1">
        <f t="shared" si="21"/>
        <v>75</v>
      </c>
      <c r="Q114" s="1">
        <f>VLOOKUP(P114,'Percentage Transformation scale'!$B$2:$C$102,2, TRUE)</f>
        <v>2</v>
      </c>
      <c r="R114">
        <v>90</v>
      </c>
      <c r="S114">
        <v>70</v>
      </c>
      <c r="T114">
        <v>80</v>
      </c>
      <c r="U114" s="49">
        <f t="shared" si="22"/>
        <v>80</v>
      </c>
      <c r="V114" s="49">
        <f>VLOOKUP(U114,'Percentage Transformation scale'!$B$2:$C$102,2,TRUE)</f>
        <v>2</v>
      </c>
      <c r="W114">
        <v>3</v>
      </c>
      <c r="X114">
        <v>6</v>
      </c>
      <c r="Y114">
        <v>3</v>
      </c>
      <c r="Z114">
        <v>9</v>
      </c>
      <c r="AA114">
        <v>3</v>
      </c>
      <c r="AB114">
        <v>3</v>
      </c>
      <c r="AC114">
        <v>0</v>
      </c>
      <c r="AD114">
        <f t="shared" si="23"/>
        <v>450</v>
      </c>
      <c r="AE114" s="47">
        <f t="shared" si="29"/>
        <v>50</v>
      </c>
      <c r="AF114" s="47">
        <f>VLOOKUP(AE114,'Percentage Transformation scale'!$B$2:$C$102,2,TRUE)</f>
        <v>3</v>
      </c>
      <c r="AG114">
        <v>0</v>
      </c>
      <c r="AH114">
        <f t="shared" si="30"/>
        <v>0</v>
      </c>
      <c r="AI114" t="s">
        <v>178</v>
      </c>
      <c r="AJ114" s="1">
        <v>2</v>
      </c>
      <c r="AK114" s="1">
        <v>3</v>
      </c>
      <c r="AL114">
        <f t="shared" si="24"/>
        <v>2.5</v>
      </c>
      <c r="AM114" t="b">
        <v>0</v>
      </c>
      <c r="AN114" t="b">
        <v>0</v>
      </c>
      <c r="AO114" t="b">
        <v>0</v>
      </c>
      <c r="AP114" t="b">
        <v>1</v>
      </c>
      <c r="AQ114" s="1">
        <f t="shared" si="26"/>
        <v>1</v>
      </c>
      <c r="AR114" t="b">
        <v>0</v>
      </c>
      <c r="AS114" t="b">
        <v>0</v>
      </c>
      <c r="AT114" t="b">
        <v>0</v>
      </c>
      <c r="AU114" s="1">
        <f t="shared" si="25"/>
        <v>0</v>
      </c>
      <c r="AV114" s="1">
        <f t="shared" si="31"/>
        <v>3.5</v>
      </c>
      <c r="AW114">
        <v>2</v>
      </c>
    </row>
    <row r="115" spans="1:49" x14ac:dyDescent="0.25">
      <c r="A115">
        <v>112</v>
      </c>
      <c r="B115">
        <v>1</v>
      </c>
      <c r="C115">
        <v>3</v>
      </c>
      <c r="D115">
        <v>1</v>
      </c>
      <c r="E115" t="b">
        <v>1</v>
      </c>
      <c r="F115" t="b">
        <v>0</v>
      </c>
      <c r="G115" t="b">
        <v>1</v>
      </c>
      <c r="H115">
        <f t="shared" si="19"/>
        <v>2</v>
      </c>
      <c r="I115">
        <f t="shared" si="20"/>
        <v>3</v>
      </c>
      <c r="J115" s="1">
        <v>1</v>
      </c>
      <c r="K115" s="1">
        <v>2</v>
      </c>
      <c r="L115">
        <v>80</v>
      </c>
      <c r="M115">
        <v>90</v>
      </c>
      <c r="N115">
        <v>75</v>
      </c>
      <c r="O115">
        <v>70</v>
      </c>
      <c r="P115" s="1">
        <f t="shared" si="21"/>
        <v>78.75</v>
      </c>
      <c r="Q115" s="1">
        <f>VLOOKUP(P115,'Percentage Transformation scale'!$B$2:$C$102,2, TRUE)</f>
        <v>2</v>
      </c>
      <c r="R115">
        <v>80</v>
      </c>
      <c r="S115">
        <v>90</v>
      </c>
      <c r="T115">
        <v>80</v>
      </c>
      <c r="U115" s="49">
        <f t="shared" si="22"/>
        <v>83.333333333333329</v>
      </c>
      <c r="V115" s="49">
        <f>VLOOKUP(U115,'Percentage Transformation scale'!$B$2:$C$102,2,TRUE)</f>
        <v>1</v>
      </c>
      <c r="W115">
        <v>3</v>
      </c>
      <c r="X115">
        <v>6</v>
      </c>
      <c r="Y115">
        <v>2</v>
      </c>
      <c r="Z115">
        <v>8</v>
      </c>
      <c r="AA115">
        <v>2</v>
      </c>
      <c r="AB115">
        <v>4</v>
      </c>
      <c r="AC115">
        <v>0</v>
      </c>
      <c r="AD115">
        <f t="shared" si="23"/>
        <v>400</v>
      </c>
      <c r="AE115" s="47">
        <f t="shared" si="29"/>
        <v>33.333333333333336</v>
      </c>
      <c r="AF115" s="47">
        <f>VLOOKUP(AE115,'Percentage Transformation scale'!$B$2:$C$102,2,TRUE)</f>
        <v>4</v>
      </c>
      <c r="AG115">
        <v>0</v>
      </c>
      <c r="AH115">
        <f t="shared" si="30"/>
        <v>0</v>
      </c>
      <c r="AI115" t="s">
        <v>178</v>
      </c>
      <c r="AJ115" s="1">
        <v>2</v>
      </c>
      <c r="AK115" s="1">
        <v>3</v>
      </c>
      <c r="AL115">
        <f t="shared" si="24"/>
        <v>2.5</v>
      </c>
      <c r="AM115" t="b">
        <v>0</v>
      </c>
      <c r="AN115" t="b">
        <v>0</v>
      </c>
      <c r="AO115" t="b">
        <v>0</v>
      </c>
      <c r="AP115" t="b">
        <v>1</v>
      </c>
      <c r="AQ115" s="1">
        <f t="shared" si="26"/>
        <v>1</v>
      </c>
      <c r="AR115" t="b">
        <v>0</v>
      </c>
      <c r="AS115" t="b">
        <v>0</v>
      </c>
      <c r="AT115" t="b">
        <v>0</v>
      </c>
      <c r="AU115" s="1">
        <f t="shared" si="25"/>
        <v>0</v>
      </c>
      <c r="AV115" s="1">
        <f t="shared" si="31"/>
        <v>3.5</v>
      </c>
      <c r="AW115">
        <v>2</v>
      </c>
    </row>
    <row r="116" spans="1:49" x14ac:dyDescent="0.25">
      <c r="A116">
        <v>113</v>
      </c>
      <c r="B116">
        <v>1</v>
      </c>
      <c r="C116">
        <v>3</v>
      </c>
      <c r="D116">
        <v>1</v>
      </c>
      <c r="E116" t="b">
        <v>0</v>
      </c>
      <c r="F116" t="b">
        <v>0</v>
      </c>
      <c r="G116" t="b">
        <v>0</v>
      </c>
      <c r="H116">
        <f t="shared" si="19"/>
        <v>0</v>
      </c>
      <c r="I116">
        <f t="shared" si="20"/>
        <v>1</v>
      </c>
      <c r="J116" s="1">
        <v>2</v>
      </c>
      <c r="K116" s="1">
        <v>2</v>
      </c>
      <c r="L116">
        <v>70</v>
      </c>
      <c r="M116">
        <v>70</v>
      </c>
      <c r="N116">
        <v>50</v>
      </c>
      <c r="O116">
        <v>70</v>
      </c>
      <c r="P116" s="1">
        <f t="shared" si="21"/>
        <v>65</v>
      </c>
      <c r="Q116" s="1">
        <f>VLOOKUP(P116,'Percentage Transformation scale'!$B$2:$C$102,2, TRUE)</f>
        <v>2</v>
      </c>
      <c r="R116">
        <v>70</v>
      </c>
      <c r="S116">
        <v>70</v>
      </c>
      <c r="T116">
        <v>70</v>
      </c>
      <c r="U116" s="49">
        <f t="shared" si="22"/>
        <v>70</v>
      </c>
      <c r="V116" s="49">
        <f>VLOOKUP(U116,'Percentage Transformation scale'!$B$2:$C$102,2,TRUE)</f>
        <v>2</v>
      </c>
      <c r="W116">
        <v>3</v>
      </c>
      <c r="X116">
        <v>5</v>
      </c>
      <c r="Y116">
        <v>4</v>
      </c>
      <c r="Z116">
        <v>6</v>
      </c>
      <c r="AA116">
        <v>5</v>
      </c>
      <c r="AB116">
        <v>0</v>
      </c>
      <c r="AC116">
        <v>0</v>
      </c>
      <c r="AD116">
        <f t="shared" si="23"/>
        <v>500</v>
      </c>
      <c r="AE116" s="47">
        <f t="shared" si="29"/>
        <v>100</v>
      </c>
      <c r="AF116" s="47">
        <f>VLOOKUP(AE116,'Percentage Transformation scale'!$B$2:$C$102,2,TRUE)</f>
        <v>1</v>
      </c>
      <c r="AG116">
        <v>0</v>
      </c>
      <c r="AH116">
        <f t="shared" si="30"/>
        <v>0</v>
      </c>
      <c r="AI116" t="s">
        <v>178</v>
      </c>
      <c r="AJ116" s="1">
        <v>2</v>
      </c>
      <c r="AK116" s="1">
        <v>2</v>
      </c>
      <c r="AL116">
        <f t="shared" si="24"/>
        <v>2</v>
      </c>
      <c r="AM116" t="b">
        <v>0</v>
      </c>
      <c r="AN116" t="b">
        <v>0</v>
      </c>
      <c r="AO116" t="b">
        <v>0</v>
      </c>
      <c r="AP116" t="b">
        <v>0</v>
      </c>
      <c r="AQ116" s="1">
        <f t="shared" si="26"/>
        <v>0</v>
      </c>
      <c r="AR116" t="b">
        <v>0</v>
      </c>
      <c r="AS116" t="b">
        <v>0</v>
      </c>
      <c r="AT116" t="b">
        <v>0</v>
      </c>
      <c r="AU116" s="1">
        <f t="shared" si="25"/>
        <v>0</v>
      </c>
      <c r="AV116" s="1">
        <f t="shared" si="31"/>
        <v>2</v>
      </c>
      <c r="AW116">
        <v>4</v>
      </c>
    </row>
    <row r="117" spans="1:49" x14ac:dyDescent="0.25">
      <c r="A117">
        <v>114</v>
      </c>
      <c r="B117">
        <v>1</v>
      </c>
      <c r="C117">
        <v>3</v>
      </c>
      <c r="D117">
        <v>1</v>
      </c>
      <c r="E117" t="b">
        <v>0</v>
      </c>
      <c r="F117" t="b">
        <v>0</v>
      </c>
      <c r="G117" t="b">
        <v>0</v>
      </c>
      <c r="H117">
        <f t="shared" si="19"/>
        <v>0</v>
      </c>
      <c r="I117">
        <f t="shared" si="20"/>
        <v>1</v>
      </c>
      <c r="J117" s="1">
        <v>2</v>
      </c>
      <c r="K117" s="1">
        <v>2</v>
      </c>
      <c r="L117">
        <v>80</v>
      </c>
      <c r="M117">
        <v>80</v>
      </c>
      <c r="N117">
        <v>70</v>
      </c>
      <c r="O117">
        <v>80</v>
      </c>
      <c r="P117" s="1">
        <f t="shared" si="21"/>
        <v>77.5</v>
      </c>
      <c r="Q117" s="1">
        <f>VLOOKUP(P117,'Percentage Transformation scale'!$B$2:$C$102,2, TRUE)</f>
        <v>2</v>
      </c>
      <c r="R117">
        <v>90</v>
      </c>
      <c r="S117">
        <v>80</v>
      </c>
      <c r="T117">
        <v>80</v>
      </c>
      <c r="U117" s="49">
        <f t="shared" si="22"/>
        <v>83.333333333333329</v>
      </c>
      <c r="V117" s="49">
        <f>VLOOKUP(U117,'Percentage Transformation scale'!$B$2:$C$102,2,TRUE)</f>
        <v>1</v>
      </c>
      <c r="W117">
        <v>2</v>
      </c>
      <c r="X117">
        <v>5</v>
      </c>
      <c r="Y117">
        <v>0</v>
      </c>
      <c r="Z117">
        <v>9</v>
      </c>
      <c r="AA117">
        <v>5</v>
      </c>
      <c r="AB117">
        <v>0</v>
      </c>
      <c r="AC117">
        <v>0</v>
      </c>
      <c r="AD117">
        <f t="shared" si="23"/>
        <v>500</v>
      </c>
      <c r="AE117" s="47">
        <f t="shared" si="29"/>
        <v>100</v>
      </c>
      <c r="AF117" s="47">
        <f>VLOOKUP(AE117,'Percentage Transformation scale'!$B$2:$C$102,2,TRUE)</f>
        <v>1</v>
      </c>
      <c r="AG117">
        <v>1</v>
      </c>
      <c r="AH117">
        <f t="shared" si="30"/>
        <v>20</v>
      </c>
      <c r="AI117">
        <v>4</v>
      </c>
      <c r="AJ117" s="1">
        <v>2</v>
      </c>
      <c r="AK117" s="1">
        <v>2</v>
      </c>
      <c r="AL117">
        <f t="shared" si="24"/>
        <v>2</v>
      </c>
      <c r="AM117" t="b">
        <v>0</v>
      </c>
      <c r="AN117" t="b">
        <v>0</v>
      </c>
      <c r="AO117" t="b">
        <v>0</v>
      </c>
      <c r="AP117" t="b">
        <v>1</v>
      </c>
      <c r="AQ117" s="1">
        <f t="shared" si="26"/>
        <v>1</v>
      </c>
      <c r="AR117" t="b">
        <v>0</v>
      </c>
      <c r="AS117" t="b">
        <v>1</v>
      </c>
      <c r="AT117" t="b">
        <v>0</v>
      </c>
      <c r="AU117" s="1">
        <f t="shared" si="25"/>
        <v>1</v>
      </c>
      <c r="AV117" s="1">
        <f t="shared" si="31"/>
        <v>4</v>
      </c>
      <c r="AW117">
        <v>2</v>
      </c>
    </row>
    <row r="118" spans="1:49" x14ac:dyDescent="0.25">
      <c r="A118">
        <v>115</v>
      </c>
      <c r="B118">
        <v>2</v>
      </c>
      <c r="C118">
        <v>2</v>
      </c>
      <c r="D118">
        <v>1</v>
      </c>
      <c r="E118" t="b">
        <v>1</v>
      </c>
      <c r="F118" t="b">
        <v>0</v>
      </c>
      <c r="G118" t="b">
        <v>1</v>
      </c>
      <c r="H118">
        <f t="shared" si="19"/>
        <v>2</v>
      </c>
      <c r="I118">
        <f t="shared" si="20"/>
        <v>3</v>
      </c>
      <c r="J118" s="1">
        <v>3</v>
      </c>
      <c r="K118" s="1">
        <v>3</v>
      </c>
      <c r="L118">
        <v>30</v>
      </c>
      <c r="M118">
        <v>30</v>
      </c>
      <c r="N118">
        <v>30</v>
      </c>
      <c r="O118">
        <v>10</v>
      </c>
      <c r="P118" s="1">
        <f t="shared" si="21"/>
        <v>25</v>
      </c>
      <c r="Q118" s="1">
        <f>VLOOKUP(P118,'Percentage Transformation scale'!$B$2:$C$102,2, TRUE)</f>
        <v>4</v>
      </c>
      <c r="R118">
        <v>30</v>
      </c>
      <c r="S118">
        <v>20</v>
      </c>
      <c r="T118">
        <v>30</v>
      </c>
      <c r="U118" s="49">
        <f t="shared" si="22"/>
        <v>26.666666666666668</v>
      </c>
      <c r="V118" s="49">
        <f>VLOOKUP(U118,'Percentage Transformation scale'!$B$2:$C$102,2,TRUE)</f>
        <v>4</v>
      </c>
      <c r="W118">
        <v>3</v>
      </c>
      <c r="X118">
        <v>9</v>
      </c>
      <c r="Y118">
        <v>4</v>
      </c>
      <c r="Z118">
        <v>8</v>
      </c>
      <c r="AA118">
        <v>6</v>
      </c>
      <c r="AB118">
        <v>3</v>
      </c>
      <c r="AC118">
        <v>0</v>
      </c>
      <c r="AD118">
        <f t="shared" si="23"/>
        <v>750</v>
      </c>
      <c r="AE118" s="47">
        <f t="shared" si="29"/>
        <v>66.666666666666671</v>
      </c>
      <c r="AF118" s="47">
        <f>VLOOKUP(AE118,'Percentage Transformation scale'!$B$2:$C$102,2,TRUE)</f>
        <v>2</v>
      </c>
      <c r="AG118">
        <v>2</v>
      </c>
      <c r="AH118">
        <f t="shared" si="30"/>
        <v>22.222222222222221</v>
      </c>
      <c r="AI118">
        <v>4</v>
      </c>
      <c r="AJ118" s="1">
        <v>2</v>
      </c>
      <c r="AK118" s="1">
        <v>3</v>
      </c>
      <c r="AL118">
        <f t="shared" si="24"/>
        <v>2.5</v>
      </c>
      <c r="AM118" t="b">
        <v>0</v>
      </c>
      <c r="AN118" t="b">
        <v>0</v>
      </c>
      <c r="AO118" t="b">
        <v>0</v>
      </c>
      <c r="AP118" t="b">
        <v>1</v>
      </c>
      <c r="AQ118" s="1">
        <f t="shared" si="26"/>
        <v>1</v>
      </c>
      <c r="AR118" t="b">
        <v>0</v>
      </c>
      <c r="AS118" t="b">
        <v>0</v>
      </c>
      <c r="AT118" t="b">
        <v>0</v>
      </c>
      <c r="AU118" s="1">
        <f t="shared" si="25"/>
        <v>0</v>
      </c>
      <c r="AV118" s="1">
        <f t="shared" si="31"/>
        <v>3.5</v>
      </c>
      <c r="AW118">
        <v>4</v>
      </c>
    </row>
    <row r="119" spans="1:49" x14ac:dyDescent="0.25">
      <c r="A119">
        <v>116</v>
      </c>
      <c r="B119">
        <v>1</v>
      </c>
      <c r="C119">
        <v>2</v>
      </c>
      <c r="D119">
        <v>0</v>
      </c>
      <c r="E119" t="b">
        <v>0</v>
      </c>
      <c r="F119" t="b">
        <v>0</v>
      </c>
      <c r="G119" t="b">
        <v>0</v>
      </c>
      <c r="H119">
        <f t="shared" si="19"/>
        <v>0</v>
      </c>
      <c r="I119">
        <f t="shared" si="20"/>
        <v>1</v>
      </c>
      <c r="J119" s="1">
        <v>5</v>
      </c>
      <c r="K119" s="1">
        <v>3</v>
      </c>
      <c r="L119">
        <v>90</v>
      </c>
      <c r="M119">
        <v>90</v>
      </c>
      <c r="N119">
        <v>90</v>
      </c>
      <c r="O119">
        <v>90</v>
      </c>
      <c r="P119" s="1">
        <f t="shared" si="21"/>
        <v>90</v>
      </c>
      <c r="Q119" s="1">
        <f>VLOOKUP(P119,'Percentage Transformation scale'!$B$2:$C$102,2, TRUE)</f>
        <v>1</v>
      </c>
      <c r="R119">
        <v>90</v>
      </c>
      <c r="S119">
        <v>80</v>
      </c>
      <c r="T119">
        <v>80</v>
      </c>
      <c r="U119" s="49">
        <f t="shared" si="22"/>
        <v>83.333333333333329</v>
      </c>
      <c r="V119" s="49">
        <f>VLOOKUP(U119,'Percentage Transformation scale'!$B$2:$C$102,2,TRUE)</f>
        <v>1</v>
      </c>
      <c r="W119">
        <v>2</v>
      </c>
      <c r="X119">
        <v>2</v>
      </c>
      <c r="Y119">
        <v>1</v>
      </c>
      <c r="Z119">
        <v>8</v>
      </c>
      <c r="AA119">
        <v>2</v>
      </c>
      <c r="AB119">
        <v>0</v>
      </c>
      <c r="AC119">
        <v>0</v>
      </c>
      <c r="AD119">
        <f t="shared" si="23"/>
        <v>200</v>
      </c>
      <c r="AE119" s="47">
        <f t="shared" si="29"/>
        <v>100</v>
      </c>
      <c r="AF119" s="47">
        <f>VLOOKUP(AE119,'Percentage Transformation scale'!$B$2:$C$102,2,TRUE)</f>
        <v>1</v>
      </c>
      <c r="AG119">
        <v>0</v>
      </c>
      <c r="AH119">
        <f t="shared" si="30"/>
        <v>0</v>
      </c>
      <c r="AI119" t="s">
        <v>178</v>
      </c>
      <c r="AJ119" s="1">
        <v>1</v>
      </c>
      <c r="AK119" s="1">
        <v>2</v>
      </c>
      <c r="AL119">
        <f t="shared" si="24"/>
        <v>1.5</v>
      </c>
      <c r="AM119" t="b">
        <v>0</v>
      </c>
      <c r="AN119" t="b">
        <v>0</v>
      </c>
      <c r="AO119" t="b">
        <v>0</v>
      </c>
      <c r="AP119" t="b">
        <v>0</v>
      </c>
      <c r="AQ119" s="1">
        <f t="shared" si="26"/>
        <v>0</v>
      </c>
      <c r="AR119" t="b">
        <v>0</v>
      </c>
      <c r="AS119" t="b">
        <v>0</v>
      </c>
      <c r="AT119" t="b">
        <v>0</v>
      </c>
      <c r="AU119" s="1">
        <f t="shared" si="25"/>
        <v>0</v>
      </c>
      <c r="AV119" s="1">
        <f t="shared" si="31"/>
        <v>1.5</v>
      </c>
      <c r="AW119">
        <v>1</v>
      </c>
    </row>
    <row r="120" spans="1:49" x14ac:dyDescent="0.25">
      <c r="A120">
        <v>117</v>
      </c>
      <c r="B120">
        <v>3</v>
      </c>
      <c r="C120">
        <v>2</v>
      </c>
      <c r="D120">
        <v>1</v>
      </c>
      <c r="E120" t="b">
        <v>1</v>
      </c>
      <c r="F120" t="b">
        <v>1</v>
      </c>
      <c r="G120" t="b">
        <v>1</v>
      </c>
      <c r="H120">
        <f t="shared" si="19"/>
        <v>3</v>
      </c>
      <c r="I120">
        <f t="shared" si="20"/>
        <v>4</v>
      </c>
      <c r="J120" s="1">
        <v>5</v>
      </c>
      <c r="K120" s="1">
        <v>5</v>
      </c>
      <c r="L120">
        <v>100</v>
      </c>
      <c r="M120">
        <v>100</v>
      </c>
      <c r="N120">
        <v>80</v>
      </c>
      <c r="O120">
        <v>90</v>
      </c>
      <c r="P120" s="1">
        <f t="shared" si="21"/>
        <v>92.5</v>
      </c>
      <c r="Q120" s="1">
        <f>VLOOKUP(P120,'Percentage Transformation scale'!$B$2:$C$102,2, TRUE)</f>
        <v>1</v>
      </c>
      <c r="R120">
        <v>90</v>
      </c>
      <c r="S120">
        <v>60</v>
      </c>
      <c r="T120">
        <v>60</v>
      </c>
      <c r="U120" s="49">
        <f t="shared" si="22"/>
        <v>70</v>
      </c>
      <c r="V120" s="49">
        <f>VLOOKUP(U120,'Percentage Transformation scale'!$B$2:$C$102,2,TRUE)</f>
        <v>2</v>
      </c>
      <c r="W120">
        <v>3</v>
      </c>
      <c r="X120">
        <v>5</v>
      </c>
      <c r="Y120">
        <v>4</v>
      </c>
      <c r="Z120">
        <v>12</v>
      </c>
      <c r="AA120">
        <v>4</v>
      </c>
      <c r="AB120">
        <v>1</v>
      </c>
      <c r="AC120">
        <v>0</v>
      </c>
      <c r="AD120">
        <f t="shared" si="23"/>
        <v>450</v>
      </c>
      <c r="AE120" s="47">
        <f t="shared" si="29"/>
        <v>80</v>
      </c>
      <c r="AF120" s="47">
        <f>VLOOKUP(AE120,'Percentage Transformation scale'!$B$2:$C$102,2,TRUE)</f>
        <v>2</v>
      </c>
      <c r="AG120">
        <v>1</v>
      </c>
      <c r="AH120">
        <f t="shared" si="30"/>
        <v>20</v>
      </c>
      <c r="AI120">
        <v>4</v>
      </c>
      <c r="AJ120" s="1">
        <v>4</v>
      </c>
      <c r="AK120" s="1">
        <v>4</v>
      </c>
      <c r="AL120">
        <f t="shared" si="24"/>
        <v>4</v>
      </c>
      <c r="AM120" t="b">
        <v>0</v>
      </c>
      <c r="AN120" t="b">
        <v>0</v>
      </c>
      <c r="AO120" t="b">
        <v>1</v>
      </c>
      <c r="AP120" t="b">
        <v>1</v>
      </c>
      <c r="AQ120" s="1">
        <f t="shared" si="26"/>
        <v>2</v>
      </c>
      <c r="AR120" t="b">
        <v>0</v>
      </c>
      <c r="AS120" t="b">
        <v>0</v>
      </c>
      <c r="AT120" t="b">
        <v>0</v>
      </c>
      <c r="AU120" s="1">
        <f t="shared" si="25"/>
        <v>0</v>
      </c>
      <c r="AV120" s="1">
        <f t="shared" si="31"/>
        <v>6</v>
      </c>
      <c r="AW120">
        <v>3</v>
      </c>
    </row>
    <row r="121" spans="1:49" x14ac:dyDescent="0.25">
      <c r="A121">
        <v>118</v>
      </c>
      <c r="B121">
        <v>1</v>
      </c>
      <c r="C121">
        <v>3</v>
      </c>
      <c r="D121">
        <v>1</v>
      </c>
      <c r="E121" t="b">
        <v>0</v>
      </c>
      <c r="F121" t="b">
        <v>1</v>
      </c>
      <c r="G121" t="b">
        <v>0</v>
      </c>
      <c r="H121">
        <f t="shared" si="19"/>
        <v>1</v>
      </c>
      <c r="I121">
        <f t="shared" si="20"/>
        <v>2</v>
      </c>
      <c r="J121" s="1">
        <v>2</v>
      </c>
      <c r="K121" s="1">
        <v>2</v>
      </c>
      <c r="L121">
        <v>90</v>
      </c>
      <c r="M121">
        <v>90</v>
      </c>
      <c r="N121">
        <v>80</v>
      </c>
      <c r="O121">
        <v>80</v>
      </c>
      <c r="P121" s="1">
        <f t="shared" si="21"/>
        <v>85</v>
      </c>
      <c r="Q121" s="1">
        <f>VLOOKUP(P121,'Percentage Transformation scale'!$B$2:$C$102,2, TRUE)</f>
        <v>1</v>
      </c>
      <c r="R121">
        <v>80</v>
      </c>
      <c r="S121">
        <v>80</v>
      </c>
      <c r="T121">
        <v>80</v>
      </c>
      <c r="U121" s="49">
        <f t="shared" si="22"/>
        <v>80</v>
      </c>
      <c r="V121" s="49">
        <f>VLOOKUP(U121,'Percentage Transformation scale'!$B$2:$C$102,2,TRUE)</f>
        <v>2</v>
      </c>
      <c r="W121">
        <v>3</v>
      </c>
      <c r="X121">
        <v>2</v>
      </c>
      <c r="Y121">
        <v>0</v>
      </c>
      <c r="Z121">
        <v>8</v>
      </c>
      <c r="AA121">
        <v>2</v>
      </c>
      <c r="AB121">
        <v>0</v>
      </c>
      <c r="AC121">
        <v>0</v>
      </c>
      <c r="AD121">
        <f t="shared" si="23"/>
        <v>200</v>
      </c>
      <c r="AE121" s="47">
        <f t="shared" si="29"/>
        <v>100</v>
      </c>
      <c r="AF121" s="47">
        <f>VLOOKUP(AE121,'Percentage Transformation scale'!$B$2:$C$102,2,TRUE)</f>
        <v>1</v>
      </c>
      <c r="AG121">
        <v>0</v>
      </c>
      <c r="AH121">
        <f t="shared" si="30"/>
        <v>0</v>
      </c>
      <c r="AI121" t="s">
        <v>178</v>
      </c>
      <c r="AJ121" s="1">
        <v>2</v>
      </c>
      <c r="AK121" s="1">
        <v>2</v>
      </c>
      <c r="AL121">
        <f t="shared" si="24"/>
        <v>2</v>
      </c>
      <c r="AM121" t="b">
        <v>0</v>
      </c>
      <c r="AN121" t="b">
        <v>0</v>
      </c>
      <c r="AO121" t="b">
        <v>0</v>
      </c>
      <c r="AP121" t="b">
        <v>0</v>
      </c>
      <c r="AQ121" s="1">
        <f t="shared" si="26"/>
        <v>0</v>
      </c>
      <c r="AR121" t="b">
        <v>0</v>
      </c>
      <c r="AS121" t="b">
        <v>0</v>
      </c>
      <c r="AT121" t="b">
        <v>0</v>
      </c>
      <c r="AU121" s="1">
        <f t="shared" si="25"/>
        <v>0</v>
      </c>
      <c r="AV121" s="1">
        <f t="shared" si="31"/>
        <v>2</v>
      </c>
      <c r="AW121">
        <v>4</v>
      </c>
    </row>
    <row r="122" spans="1:49" x14ac:dyDescent="0.25">
      <c r="A122">
        <v>119</v>
      </c>
      <c r="B122">
        <v>1</v>
      </c>
      <c r="C122">
        <v>3</v>
      </c>
      <c r="D122">
        <v>1</v>
      </c>
      <c r="E122" t="b">
        <v>1</v>
      </c>
      <c r="F122" t="b">
        <v>0</v>
      </c>
      <c r="G122" t="b">
        <v>0</v>
      </c>
      <c r="H122">
        <f t="shared" si="19"/>
        <v>1</v>
      </c>
      <c r="I122">
        <f t="shared" si="20"/>
        <v>2</v>
      </c>
      <c r="J122" s="1">
        <v>5</v>
      </c>
      <c r="K122" s="1">
        <v>5</v>
      </c>
      <c r="L122">
        <v>70</v>
      </c>
      <c r="M122">
        <v>100</v>
      </c>
      <c r="N122">
        <v>80</v>
      </c>
      <c r="O122">
        <v>90</v>
      </c>
      <c r="P122" s="1">
        <f t="shared" si="21"/>
        <v>85</v>
      </c>
      <c r="Q122" s="1">
        <f>VLOOKUP(P122,'Percentage Transformation scale'!$B$2:$C$102,2, TRUE)</f>
        <v>1</v>
      </c>
      <c r="R122">
        <v>100</v>
      </c>
      <c r="S122">
        <v>100</v>
      </c>
      <c r="T122">
        <v>80</v>
      </c>
      <c r="U122" s="49">
        <f t="shared" si="22"/>
        <v>93.333333333333329</v>
      </c>
      <c r="V122" s="49">
        <f>VLOOKUP(U122,'Percentage Transformation scale'!$B$2:$C$102,2,TRUE)</f>
        <v>1</v>
      </c>
      <c r="W122">
        <v>3</v>
      </c>
      <c r="X122">
        <v>2</v>
      </c>
      <c r="Y122">
        <v>1</v>
      </c>
      <c r="Z122">
        <v>8</v>
      </c>
      <c r="AA122">
        <v>1</v>
      </c>
      <c r="AB122">
        <v>0</v>
      </c>
      <c r="AC122">
        <v>1</v>
      </c>
      <c r="AD122">
        <f t="shared" si="23"/>
        <v>200</v>
      </c>
      <c r="AE122" s="47">
        <f t="shared" si="29"/>
        <v>100</v>
      </c>
      <c r="AF122" s="47">
        <f>VLOOKUP(AE122,'Percentage Transformation scale'!$B$2:$C$102,2,TRUE)</f>
        <v>1</v>
      </c>
      <c r="AG122">
        <v>0</v>
      </c>
      <c r="AH122">
        <f t="shared" si="30"/>
        <v>0</v>
      </c>
      <c r="AI122" t="s">
        <v>178</v>
      </c>
      <c r="AJ122" s="1">
        <v>2</v>
      </c>
      <c r="AK122" s="1">
        <v>4</v>
      </c>
      <c r="AL122">
        <f t="shared" si="24"/>
        <v>3</v>
      </c>
      <c r="AM122" t="b">
        <v>0</v>
      </c>
      <c r="AN122" t="b">
        <v>0</v>
      </c>
      <c r="AO122" t="b">
        <v>0</v>
      </c>
      <c r="AP122" t="b">
        <v>0</v>
      </c>
      <c r="AQ122" s="1">
        <f t="shared" si="26"/>
        <v>0</v>
      </c>
      <c r="AR122" t="b">
        <v>0</v>
      </c>
      <c r="AS122" t="b">
        <v>0</v>
      </c>
      <c r="AT122" t="b">
        <v>0</v>
      </c>
      <c r="AU122" s="1">
        <f t="shared" si="25"/>
        <v>0</v>
      </c>
      <c r="AV122" s="1">
        <f t="shared" si="31"/>
        <v>3</v>
      </c>
      <c r="AW122">
        <v>4</v>
      </c>
    </row>
    <row r="123" spans="1:49" x14ac:dyDescent="0.25">
      <c r="A123">
        <v>120</v>
      </c>
      <c r="B123">
        <v>1</v>
      </c>
      <c r="C123">
        <v>3</v>
      </c>
      <c r="D123">
        <v>1</v>
      </c>
      <c r="E123" t="b">
        <v>1</v>
      </c>
      <c r="F123" t="b">
        <v>1</v>
      </c>
      <c r="G123" t="b">
        <v>0</v>
      </c>
      <c r="H123">
        <f t="shared" si="19"/>
        <v>2</v>
      </c>
      <c r="I123">
        <f t="shared" si="20"/>
        <v>3</v>
      </c>
      <c r="J123" s="1">
        <v>1</v>
      </c>
      <c r="K123" s="1">
        <v>1</v>
      </c>
      <c r="L123">
        <v>50</v>
      </c>
      <c r="M123">
        <v>40</v>
      </c>
      <c r="N123">
        <v>40</v>
      </c>
      <c r="O123">
        <v>40</v>
      </c>
      <c r="P123" s="1">
        <f t="shared" si="21"/>
        <v>42.5</v>
      </c>
      <c r="Q123" s="1">
        <f>VLOOKUP(P123,'Percentage Transformation scale'!$B$2:$C$102,2, TRUE)</f>
        <v>3</v>
      </c>
      <c r="R123">
        <v>60</v>
      </c>
      <c r="S123">
        <v>60</v>
      </c>
      <c r="T123">
        <v>30</v>
      </c>
      <c r="U123" s="49">
        <f t="shared" si="22"/>
        <v>50</v>
      </c>
      <c r="V123" s="49">
        <f>VLOOKUP(U123,'Percentage Transformation scale'!$B$2:$C$102,2,TRUE)</f>
        <v>3</v>
      </c>
      <c r="W123">
        <v>3</v>
      </c>
      <c r="X123">
        <v>3</v>
      </c>
      <c r="Y123">
        <v>3</v>
      </c>
      <c r="Z123">
        <v>8</v>
      </c>
      <c r="AA123">
        <v>3</v>
      </c>
      <c r="AB123">
        <v>0</v>
      </c>
      <c r="AC123">
        <v>0</v>
      </c>
      <c r="AD123">
        <f t="shared" si="23"/>
        <v>300</v>
      </c>
      <c r="AE123" s="47">
        <f t="shared" si="29"/>
        <v>100</v>
      </c>
      <c r="AF123" s="47">
        <f>VLOOKUP(AE123,'Percentage Transformation scale'!$B$2:$C$102,2,TRUE)</f>
        <v>1</v>
      </c>
      <c r="AG123">
        <v>0</v>
      </c>
      <c r="AH123">
        <f t="shared" si="30"/>
        <v>0</v>
      </c>
      <c r="AI123" t="s">
        <v>178</v>
      </c>
      <c r="AJ123" s="1">
        <v>3</v>
      </c>
      <c r="AK123" s="1">
        <v>3</v>
      </c>
      <c r="AL123">
        <f t="shared" si="24"/>
        <v>3</v>
      </c>
      <c r="AM123" t="b">
        <v>0</v>
      </c>
      <c r="AN123" t="b">
        <v>1</v>
      </c>
      <c r="AO123" t="b">
        <v>0</v>
      </c>
      <c r="AP123" t="b">
        <v>1</v>
      </c>
      <c r="AQ123" s="1">
        <f t="shared" si="26"/>
        <v>2</v>
      </c>
      <c r="AR123" t="b">
        <v>0</v>
      </c>
      <c r="AS123" t="b">
        <v>0</v>
      </c>
      <c r="AT123" t="b">
        <v>0</v>
      </c>
      <c r="AU123" s="1">
        <f t="shared" si="25"/>
        <v>0</v>
      </c>
      <c r="AV123" s="1">
        <f t="shared" si="31"/>
        <v>5</v>
      </c>
      <c r="AW123">
        <v>4</v>
      </c>
    </row>
  </sheetData>
  <mergeCells count="50">
    <mergeCell ref="Y1:Y3"/>
    <mergeCell ref="Z1:Z3"/>
    <mergeCell ref="R1:V1"/>
    <mergeCell ref="R2:R3"/>
    <mergeCell ref="S2:S3"/>
    <mergeCell ref="T2:T3"/>
    <mergeCell ref="V2:V3"/>
    <mergeCell ref="U2:U3"/>
    <mergeCell ref="H2:H3"/>
    <mergeCell ref="Q2:Q3"/>
    <mergeCell ref="I2:I3"/>
    <mergeCell ref="W1:W3"/>
    <mergeCell ref="X1:X3"/>
    <mergeCell ref="AW1:AW3"/>
    <mergeCell ref="AJ2:AJ3"/>
    <mergeCell ref="AK2:AK3"/>
    <mergeCell ref="AL2:AL3"/>
    <mergeCell ref="AJ1:AV1"/>
    <mergeCell ref="AU2:AU3"/>
    <mergeCell ref="AV2:AV3"/>
    <mergeCell ref="AA1:AF1"/>
    <mergeCell ref="AG1:AI1"/>
    <mergeCell ref="AM2:AP2"/>
    <mergeCell ref="AQ2:AQ3"/>
    <mergeCell ref="AR2:AT2"/>
    <mergeCell ref="AG2:AG3"/>
    <mergeCell ref="AI2:AI3"/>
    <mergeCell ref="AH2:AH3"/>
    <mergeCell ref="AA2:AA3"/>
    <mergeCell ref="AB2:AB3"/>
    <mergeCell ref="AC2:AC3"/>
    <mergeCell ref="AE2:AE3"/>
    <mergeCell ref="AF2:AF3"/>
    <mergeCell ref="AD2:AD3"/>
    <mergeCell ref="A1:A3"/>
    <mergeCell ref="E2:E3"/>
    <mergeCell ref="F2:F3"/>
    <mergeCell ref="G2:G3"/>
    <mergeCell ref="L1:Q1"/>
    <mergeCell ref="L2:L3"/>
    <mergeCell ref="M2:M3"/>
    <mergeCell ref="N2:N3"/>
    <mergeCell ref="O2:O3"/>
    <mergeCell ref="P2:P3"/>
    <mergeCell ref="K1:K3"/>
    <mergeCell ref="J1:J3"/>
    <mergeCell ref="C1:C3"/>
    <mergeCell ref="D1:D3"/>
    <mergeCell ref="B1:B3"/>
    <mergeCell ref="E1:I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2"/>
  <sheetViews>
    <sheetView tabSelected="1" topLeftCell="P98" workbookViewId="0">
      <selection activeCell="S3" sqref="S3:S122"/>
    </sheetView>
  </sheetViews>
  <sheetFormatPr defaultRowHeight="15" x14ac:dyDescent="0.25"/>
  <cols>
    <col min="2" max="2" width="18.5703125" customWidth="1"/>
    <col min="3" max="3" width="19.28515625" customWidth="1"/>
    <col min="4" max="4" width="15.140625" customWidth="1"/>
    <col min="5" max="5" width="15" customWidth="1"/>
    <col min="6" max="7" width="18.140625" customWidth="1"/>
    <col min="8" max="8" width="18.7109375" customWidth="1"/>
    <col min="9" max="9" width="21.42578125" customWidth="1"/>
    <col min="10" max="10" width="21.140625" customWidth="1"/>
    <col min="11" max="11" width="17.85546875" customWidth="1"/>
    <col min="12" max="12" width="20.7109375" customWidth="1"/>
    <col min="13" max="13" width="21.5703125" customWidth="1"/>
    <col min="14" max="14" width="19.7109375" customWidth="1"/>
    <col min="15" max="16" width="21.5703125" style="1" customWidth="1"/>
    <col min="17" max="17" width="31.140625" customWidth="1"/>
    <col min="18" max="18" width="22.140625" customWidth="1"/>
    <col min="19" max="19" width="28.28515625" customWidth="1"/>
    <col min="20" max="20" width="24.28515625" customWidth="1"/>
    <col min="21" max="21" width="26.7109375" style="1" customWidth="1"/>
    <col min="22" max="22" width="20" customWidth="1"/>
    <col min="23" max="23" width="22.28515625" customWidth="1"/>
    <col min="24" max="24" width="25.85546875" customWidth="1"/>
    <col min="25" max="25" width="24.42578125" customWidth="1"/>
    <col min="26" max="26" width="18.140625" customWidth="1"/>
    <col min="27" max="27" width="16.28515625" customWidth="1"/>
    <col min="28" max="28" width="27.28515625" customWidth="1"/>
    <col min="30" max="30" width="14.42578125" customWidth="1"/>
    <col min="31" max="32" width="19" style="1" customWidth="1"/>
    <col min="33" max="33" width="14.140625" customWidth="1"/>
    <col min="34" max="34" width="14.28515625" customWidth="1"/>
    <col min="35" max="35" width="17.5703125" customWidth="1"/>
    <col min="36" max="36" width="31" customWidth="1"/>
    <col min="42" max="43" width="15.42578125" customWidth="1"/>
    <col min="44" max="44" width="15.28515625" customWidth="1"/>
    <col min="45" max="45" width="20.28515625" customWidth="1"/>
    <col min="46" max="46" width="21.140625" customWidth="1"/>
    <col min="47" max="47" width="21.85546875" style="7" customWidth="1"/>
    <col min="48" max="48" width="13.7109375" style="1" customWidth="1"/>
    <col min="50" max="50" width="21.85546875" customWidth="1"/>
    <col min="53" max="53" width="16" customWidth="1"/>
    <col min="54" max="54" width="9.140625" style="1"/>
    <col min="55" max="55" width="15.85546875" customWidth="1"/>
    <col min="56" max="56" width="19.140625" customWidth="1"/>
    <col min="57" max="58" width="31.140625" customWidth="1"/>
  </cols>
  <sheetData>
    <row r="1" spans="1:58" s="31" customFormat="1" ht="21" customHeight="1" x14ac:dyDescent="0.25">
      <c r="A1" s="114" t="s">
        <v>0</v>
      </c>
      <c r="B1" s="114" t="s">
        <v>234</v>
      </c>
      <c r="C1" s="118" t="s">
        <v>235</v>
      </c>
      <c r="D1" s="118"/>
      <c r="E1" s="118"/>
      <c r="F1" s="118"/>
      <c r="G1" s="118"/>
      <c r="H1" s="119" t="s">
        <v>315</v>
      </c>
      <c r="I1" s="119"/>
      <c r="J1" s="119"/>
      <c r="K1" s="119"/>
      <c r="L1" s="119"/>
      <c r="M1" s="119"/>
      <c r="N1" s="119"/>
      <c r="O1" s="119"/>
      <c r="P1" s="119"/>
      <c r="Q1" s="115" t="s">
        <v>6</v>
      </c>
      <c r="R1" s="116" t="s">
        <v>399</v>
      </c>
      <c r="S1" s="117" t="s">
        <v>240</v>
      </c>
      <c r="T1" s="114" t="s">
        <v>241</v>
      </c>
      <c r="U1" s="120" t="s">
        <v>242</v>
      </c>
      <c r="V1" s="120"/>
      <c r="W1" s="120"/>
      <c r="X1" s="114" t="s">
        <v>316</v>
      </c>
      <c r="Y1" s="115" t="s">
        <v>192</v>
      </c>
      <c r="Z1" s="119" t="s">
        <v>317</v>
      </c>
      <c r="AA1" s="119"/>
      <c r="AB1" s="115" t="s">
        <v>276</v>
      </c>
      <c r="AC1" s="119" t="s">
        <v>244</v>
      </c>
      <c r="AD1" s="119"/>
      <c r="AE1" s="119"/>
      <c r="AF1" s="119"/>
      <c r="AG1" s="119"/>
      <c r="AH1" s="119"/>
      <c r="AI1" s="115" t="s">
        <v>277</v>
      </c>
      <c r="AJ1" s="119" t="s">
        <v>247</v>
      </c>
      <c r="AK1" s="119"/>
      <c r="AL1" s="119"/>
      <c r="AM1" s="119"/>
      <c r="AN1" s="119"/>
      <c r="AO1" s="119"/>
      <c r="AP1" s="119"/>
      <c r="AQ1" s="119"/>
      <c r="AR1" s="72" t="s">
        <v>248</v>
      </c>
      <c r="AS1" s="73"/>
      <c r="AT1" s="73"/>
      <c r="AV1" s="32"/>
      <c r="BB1" s="32"/>
    </row>
    <row r="2" spans="1:58" s="21" customFormat="1" ht="18.75" customHeight="1" x14ac:dyDescent="0.25">
      <c r="A2" s="114"/>
      <c r="B2" s="114"/>
      <c r="C2" s="21" t="s">
        <v>236</v>
      </c>
      <c r="D2" s="21" t="s">
        <v>237</v>
      </c>
      <c r="E2" s="21" t="s">
        <v>238</v>
      </c>
      <c r="F2" s="23" t="s">
        <v>235</v>
      </c>
      <c r="G2" s="23" t="s">
        <v>420</v>
      </c>
      <c r="H2" s="25" t="s">
        <v>269</v>
      </c>
      <c r="I2" s="25" t="s">
        <v>270</v>
      </c>
      <c r="J2" s="25" t="s">
        <v>271</v>
      </c>
      <c r="K2" s="25" t="s">
        <v>272</v>
      </c>
      <c r="L2" s="25" t="s">
        <v>273</v>
      </c>
      <c r="M2" s="25" t="s">
        <v>274</v>
      </c>
      <c r="N2" s="25" t="s">
        <v>275</v>
      </c>
      <c r="O2" s="25" t="s">
        <v>314</v>
      </c>
      <c r="P2" s="25" t="s">
        <v>421</v>
      </c>
      <c r="Q2" s="115"/>
      <c r="R2" s="116"/>
      <c r="S2" s="117"/>
      <c r="T2" s="114"/>
      <c r="U2" s="23" t="s">
        <v>422</v>
      </c>
      <c r="V2" s="21" t="s">
        <v>360</v>
      </c>
      <c r="W2" s="21" t="s">
        <v>361</v>
      </c>
      <c r="X2" s="114"/>
      <c r="Y2" s="115"/>
      <c r="Z2" s="25" t="s">
        <v>423</v>
      </c>
      <c r="AA2" s="25" t="s">
        <v>243</v>
      </c>
      <c r="AB2" s="115"/>
      <c r="AC2" s="25" t="s">
        <v>245</v>
      </c>
      <c r="AD2" s="25" t="s">
        <v>246</v>
      </c>
      <c r="AE2" s="25" t="s">
        <v>244</v>
      </c>
      <c r="AF2" s="25" t="s">
        <v>430</v>
      </c>
      <c r="AG2" s="25" t="s">
        <v>351</v>
      </c>
      <c r="AH2" s="25" t="s">
        <v>352</v>
      </c>
      <c r="AI2" s="115"/>
      <c r="AJ2" s="25" t="s">
        <v>289</v>
      </c>
      <c r="AK2" s="25" t="s">
        <v>290</v>
      </c>
      <c r="AL2" s="25" t="s">
        <v>291</v>
      </c>
      <c r="AM2" s="25" t="s">
        <v>292</v>
      </c>
      <c r="AN2" s="25" t="s">
        <v>293</v>
      </c>
      <c r="AO2" s="25" t="s">
        <v>294</v>
      </c>
      <c r="AP2" s="25" t="s">
        <v>247</v>
      </c>
      <c r="AQ2" s="25" t="s">
        <v>424</v>
      </c>
      <c r="AR2" s="21" t="s">
        <v>8</v>
      </c>
      <c r="AS2" s="21" t="s">
        <v>218</v>
      </c>
      <c r="AT2" s="23" t="s">
        <v>248</v>
      </c>
      <c r="AU2" s="28" t="s">
        <v>425</v>
      </c>
      <c r="AV2" s="23"/>
      <c r="AY2" s="29"/>
      <c r="AZ2" s="29"/>
      <c r="BA2" s="29"/>
      <c r="BB2" s="29"/>
      <c r="BC2" s="29"/>
      <c r="BD2" s="29"/>
      <c r="BE2" s="29"/>
      <c r="BF2" s="30"/>
    </row>
    <row r="3" spans="1:58" x14ac:dyDescent="0.25">
      <c r="A3">
        <v>1</v>
      </c>
      <c r="B3">
        <v>2</v>
      </c>
      <c r="C3" t="b">
        <v>1</v>
      </c>
      <c r="D3" t="b">
        <v>1</v>
      </c>
      <c r="E3" t="b">
        <v>1</v>
      </c>
      <c r="F3">
        <f>COUNTIF(C3:E3,TRUE)</f>
        <v>3</v>
      </c>
      <c r="G3">
        <f>VLOOKUP(F3,'Percentage Transformation scale'!$N$2:$O$5,2,TRUE)</f>
        <v>1</v>
      </c>
      <c r="H3" t="b">
        <v>0</v>
      </c>
      <c r="I3" t="b">
        <v>1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s="1">
        <f>COUNTIF(H3:N3,TRUE)</f>
        <v>1</v>
      </c>
      <c r="P3" s="1">
        <f>VLOOKUP(O3,'Percentage Transformation scale'!$E$2:$F$9,2,TRUE)</f>
        <v>7</v>
      </c>
      <c r="Q3">
        <v>2</v>
      </c>
      <c r="R3">
        <v>1</v>
      </c>
      <c r="S3">
        <v>1</v>
      </c>
      <c r="T3">
        <v>1</v>
      </c>
      <c r="U3" s="1">
        <v>1</v>
      </c>
      <c r="V3" t="s">
        <v>178</v>
      </c>
      <c r="W3">
        <v>3</v>
      </c>
      <c r="X3">
        <v>1</v>
      </c>
      <c r="Y3">
        <v>3</v>
      </c>
      <c r="Z3" t="s">
        <v>178</v>
      </c>
      <c r="AA3" t="s">
        <v>178</v>
      </c>
      <c r="AB3">
        <v>5</v>
      </c>
      <c r="AC3">
        <v>0</v>
      </c>
      <c r="AD3">
        <v>0</v>
      </c>
      <c r="AE3" s="1">
        <f>COUNTIF(AC3:AD3,1)</f>
        <v>0</v>
      </c>
      <c r="AF3" s="1">
        <f>VLOOKUP(AE3,'Percentage Transformation scale'!$Q$2:$R$4,2,TRUE)</f>
        <v>3</v>
      </c>
      <c r="AG3">
        <v>0</v>
      </c>
      <c r="AH3" t="s">
        <v>178</v>
      </c>
      <c r="AI3">
        <v>3</v>
      </c>
      <c r="AJ3" t="s">
        <v>178</v>
      </c>
      <c r="AK3" t="s">
        <v>178</v>
      </c>
      <c r="AL3" t="s">
        <v>178</v>
      </c>
      <c r="AM3" t="s">
        <v>178</v>
      </c>
      <c r="AN3" t="s">
        <v>178</v>
      </c>
      <c r="AO3" t="s">
        <v>178</v>
      </c>
      <c r="AP3" t="s">
        <v>178</v>
      </c>
      <c r="AQ3" t="s">
        <v>178</v>
      </c>
      <c r="AR3">
        <v>1</v>
      </c>
      <c r="AS3">
        <v>3</v>
      </c>
      <c r="AT3">
        <f t="shared" ref="AT3:AT29" si="0" xml:space="preserve"> IF(AR3 = 1, AR3 *AS3, (AR3+AS3)+ 5)</f>
        <v>3</v>
      </c>
      <c r="AU3" s="7">
        <f xml:space="preserve"> ((5-1)*(AT3-1)/(10 - 1))+1</f>
        <v>1.8888888888888888</v>
      </c>
    </row>
    <row r="4" spans="1:58" x14ac:dyDescent="0.25">
      <c r="A4">
        <v>2</v>
      </c>
      <c r="B4">
        <v>2</v>
      </c>
      <c r="C4" t="b">
        <v>1</v>
      </c>
      <c r="D4" t="b">
        <v>1</v>
      </c>
      <c r="E4" t="b">
        <v>1</v>
      </c>
      <c r="F4">
        <f t="shared" ref="F4:F67" si="1">COUNTIF(C4:E4,TRUE)</f>
        <v>3</v>
      </c>
      <c r="G4">
        <f>VLOOKUP(F4,'Percentage Transformation scale'!$N$2:$O$5,2,TRUE)</f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s="1">
        <f>COUNTIF(H4:N4,TRUE)</f>
        <v>0</v>
      </c>
      <c r="P4" s="1">
        <f>VLOOKUP(O4,'Percentage Transformation scale'!$E$2:$F$9,2,TRUE)</f>
        <v>8</v>
      </c>
      <c r="Q4">
        <v>1</v>
      </c>
      <c r="R4">
        <v>2</v>
      </c>
      <c r="S4">
        <v>5</v>
      </c>
      <c r="T4">
        <v>1</v>
      </c>
      <c r="U4" s="1">
        <v>1</v>
      </c>
      <c r="V4" t="s">
        <v>178</v>
      </c>
      <c r="W4">
        <v>3</v>
      </c>
      <c r="X4">
        <v>1</v>
      </c>
      <c r="Y4">
        <v>3</v>
      </c>
      <c r="Z4" t="s">
        <v>178</v>
      </c>
      <c r="AA4" t="s">
        <v>178</v>
      </c>
      <c r="AB4">
        <v>5</v>
      </c>
      <c r="AC4">
        <v>0</v>
      </c>
      <c r="AD4">
        <v>0</v>
      </c>
      <c r="AE4" s="1">
        <f t="shared" ref="AE4:AE67" si="2">COUNTIF(AC4:AD4,1)</f>
        <v>0</v>
      </c>
      <c r="AF4" s="1">
        <f>VLOOKUP(AE4,'Percentage Transformation scale'!$Q$2:$R$4,2,TRUE)</f>
        <v>3</v>
      </c>
      <c r="AG4">
        <v>2</v>
      </c>
      <c r="AH4">
        <v>3</v>
      </c>
      <c r="AI4">
        <v>3</v>
      </c>
      <c r="AJ4" t="s">
        <v>178</v>
      </c>
      <c r="AK4" t="s">
        <v>178</v>
      </c>
      <c r="AL4" t="s">
        <v>178</v>
      </c>
      <c r="AM4" t="s">
        <v>178</v>
      </c>
      <c r="AN4" t="s">
        <v>178</v>
      </c>
      <c r="AO4" t="s">
        <v>178</v>
      </c>
      <c r="AP4" t="s">
        <v>178</v>
      </c>
      <c r="AQ4" t="s">
        <v>178</v>
      </c>
      <c r="AR4">
        <v>0</v>
      </c>
      <c r="AS4">
        <v>4</v>
      </c>
      <c r="AT4">
        <f t="shared" si="0"/>
        <v>9</v>
      </c>
      <c r="AU4" s="7">
        <f t="shared" ref="AU4:AU67" si="3" xml:space="preserve"> ((5-1)*(AT4-1)/(10 - 1))+1</f>
        <v>4.5555555555555554</v>
      </c>
    </row>
    <row r="5" spans="1:58" x14ac:dyDescent="0.25">
      <c r="A5">
        <v>3</v>
      </c>
      <c r="B5">
        <v>1</v>
      </c>
      <c r="C5" t="b">
        <v>1</v>
      </c>
      <c r="D5" t="b">
        <v>1</v>
      </c>
      <c r="E5" t="b">
        <v>1</v>
      </c>
      <c r="F5">
        <f t="shared" si="1"/>
        <v>3</v>
      </c>
      <c r="G5">
        <f>VLOOKUP(F5,'Percentage Transformation scale'!$N$2:$O$5,2,TRUE)</f>
        <v>1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s="1">
        <f t="shared" ref="O5:O68" si="4">COUNTIF(H5:N5,TRUE)</f>
        <v>0</v>
      </c>
      <c r="P5" s="1">
        <f>VLOOKUP(O5,'Percentage Transformation scale'!$E$2:$F$9,2,TRUE)</f>
        <v>8</v>
      </c>
      <c r="Q5">
        <v>3</v>
      </c>
      <c r="R5">
        <v>1</v>
      </c>
      <c r="S5">
        <v>3</v>
      </c>
      <c r="T5">
        <v>1</v>
      </c>
      <c r="U5" s="1">
        <v>1</v>
      </c>
      <c r="V5" t="s">
        <v>178</v>
      </c>
      <c r="W5">
        <v>2</v>
      </c>
      <c r="X5">
        <v>0</v>
      </c>
      <c r="Y5">
        <v>3</v>
      </c>
      <c r="Z5" t="s">
        <v>178</v>
      </c>
      <c r="AA5" t="s">
        <v>178</v>
      </c>
      <c r="AB5">
        <v>5</v>
      </c>
      <c r="AC5">
        <v>1</v>
      </c>
      <c r="AD5">
        <v>0</v>
      </c>
      <c r="AE5" s="1">
        <f t="shared" si="2"/>
        <v>1</v>
      </c>
      <c r="AF5" s="1">
        <f>VLOOKUP(AE5,'Percentage Transformation scale'!$Q$2:$R$4,2,TRUE)</f>
        <v>2</v>
      </c>
      <c r="AG5">
        <v>1</v>
      </c>
      <c r="AH5">
        <v>3</v>
      </c>
      <c r="AI5">
        <v>3</v>
      </c>
      <c r="AJ5" t="s">
        <v>178</v>
      </c>
      <c r="AK5" t="s">
        <v>178</v>
      </c>
      <c r="AL5" t="s">
        <v>178</v>
      </c>
      <c r="AM5" t="s">
        <v>178</v>
      </c>
      <c r="AN5" t="s">
        <v>178</v>
      </c>
      <c r="AO5" t="s">
        <v>178</v>
      </c>
      <c r="AP5" t="s">
        <v>178</v>
      </c>
      <c r="AQ5" t="s">
        <v>178</v>
      </c>
      <c r="AR5">
        <v>1</v>
      </c>
      <c r="AS5">
        <v>2</v>
      </c>
      <c r="AT5">
        <f t="shared" si="0"/>
        <v>2</v>
      </c>
      <c r="AU5" s="7">
        <f t="shared" si="3"/>
        <v>1.4444444444444444</v>
      </c>
    </row>
    <row r="6" spans="1:58" x14ac:dyDescent="0.25">
      <c r="A6">
        <v>4</v>
      </c>
      <c r="B6">
        <v>1</v>
      </c>
      <c r="C6" t="b">
        <v>1</v>
      </c>
      <c r="D6" t="b">
        <v>1</v>
      </c>
      <c r="E6" t="b">
        <v>1</v>
      </c>
      <c r="F6">
        <f t="shared" si="1"/>
        <v>3</v>
      </c>
      <c r="G6">
        <f>VLOOKUP(F6,'Percentage Transformation scale'!$N$2:$O$5,2,TRUE)</f>
        <v>1</v>
      </c>
      <c r="H6" t="b">
        <v>0</v>
      </c>
      <c r="I6" t="b">
        <v>1</v>
      </c>
      <c r="J6" t="b">
        <v>1</v>
      </c>
      <c r="K6" t="b">
        <v>1</v>
      </c>
      <c r="L6" t="b">
        <v>0</v>
      </c>
      <c r="M6" t="b">
        <v>1</v>
      </c>
      <c r="N6" t="b">
        <v>0</v>
      </c>
      <c r="O6" s="1">
        <f t="shared" si="4"/>
        <v>4</v>
      </c>
      <c r="P6" s="1">
        <f>VLOOKUP(O6,'Percentage Transformation scale'!$E$2:$F$9,2,TRUE)</f>
        <v>4</v>
      </c>
      <c r="Q6">
        <v>2</v>
      </c>
      <c r="R6">
        <v>1</v>
      </c>
      <c r="S6">
        <v>4</v>
      </c>
      <c r="T6">
        <v>2</v>
      </c>
      <c r="U6" s="1">
        <v>2</v>
      </c>
      <c r="V6" t="s">
        <v>9</v>
      </c>
      <c r="W6">
        <v>3</v>
      </c>
      <c r="X6">
        <v>0</v>
      </c>
      <c r="Y6">
        <v>1</v>
      </c>
      <c r="Z6">
        <v>1</v>
      </c>
      <c r="AA6" t="s">
        <v>36</v>
      </c>
      <c r="AB6">
        <v>3</v>
      </c>
      <c r="AC6">
        <v>1</v>
      </c>
      <c r="AD6">
        <v>1</v>
      </c>
      <c r="AE6" s="1">
        <f t="shared" si="2"/>
        <v>2</v>
      </c>
      <c r="AF6" s="1">
        <f>VLOOKUP(AE6,'Percentage Transformation scale'!$Q$2:$R$4,2,TRUE)</f>
        <v>1</v>
      </c>
      <c r="AG6">
        <v>7</v>
      </c>
      <c r="AH6">
        <v>4</v>
      </c>
      <c r="AI6">
        <v>2</v>
      </c>
      <c r="AJ6" t="s">
        <v>10</v>
      </c>
      <c r="AK6" t="s">
        <v>178</v>
      </c>
      <c r="AL6" t="s">
        <v>178</v>
      </c>
      <c r="AM6" t="s">
        <v>178</v>
      </c>
      <c r="AN6" t="s">
        <v>178</v>
      </c>
      <c r="AO6" t="s">
        <v>178</v>
      </c>
      <c r="AP6">
        <f>COUNTIF(AJ6:AO6,"N/A")</f>
        <v>5</v>
      </c>
      <c r="AQ6">
        <f>(6-1)*((AP6-0)/(6-1))+1</f>
        <v>6</v>
      </c>
      <c r="AR6">
        <v>1</v>
      </c>
      <c r="AS6">
        <v>2</v>
      </c>
      <c r="AT6">
        <f t="shared" si="0"/>
        <v>2</v>
      </c>
      <c r="AU6" s="7">
        <f t="shared" si="3"/>
        <v>1.4444444444444444</v>
      </c>
    </row>
    <row r="7" spans="1:58" x14ac:dyDescent="0.25">
      <c r="A7">
        <v>5</v>
      </c>
      <c r="B7">
        <v>1</v>
      </c>
      <c r="C7" t="b">
        <v>1</v>
      </c>
      <c r="D7" t="b">
        <v>1</v>
      </c>
      <c r="E7" t="b">
        <v>1</v>
      </c>
      <c r="F7">
        <f t="shared" si="1"/>
        <v>3</v>
      </c>
      <c r="G7">
        <f>VLOOKUP(F7,'Percentage Transformation scale'!$N$2:$O$5,2,TRUE)</f>
        <v>1</v>
      </c>
      <c r="H7" t="b">
        <v>0</v>
      </c>
      <c r="I7" t="b">
        <v>1</v>
      </c>
      <c r="J7" t="b">
        <v>1</v>
      </c>
      <c r="K7" t="b">
        <v>1</v>
      </c>
      <c r="L7" t="b">
        <v>0</v>
      </c>
      <c r="M7" t="b">
        <v>1</v>
      </c>
      <c r="N7" t="b">
        <v>0</v>
      </c>
      <c r="O7" s="1">
        <f t="shared" si="4"/>
        <v>4</v>
      </c>
      <c r="P7" s="1">
        <f>VLOOKUP(O7,'Percentage Transformation scale'!$E$2:$F$9,2,TRUE)</f>
        <v>4</v>
      </c>
      <c r="Q7">
        <v>2</v>
      </c>
      <c r="R7">
        <v>3</v>
      </c>
      <c r="S7">
        <v>24</v>
      </c>
      <c r="T7">
        <v>2</v>
      </c>
      <c r="U7" s="1">
        <v>1</v>
      </c>
      <c r="V7" t="s">
        <v>178</v>
      </c>
      <c r="W7">
        <v>3</v>
      </c>
      <c r="X7">
        <v>0</v>
      </c>
      <c r="Y7">
        <v>3</v>
      </c>
      <c r="Z7" t="s">
        <v>178</v>
      </c>
      <c r="AA7" t="s">
        <v>178</v>
      </c>
      <c r="AB7">
        <v>3</v>
      </c>
      <c r="AC7">
        <v>1</v>
      </c>
      <c r="AD7">
        <v>1</v>
      </c>
      <c r="AE7" s="1">
        <f t="shared" si="2"/>
        <v>2</v>
      </c>
      <c r="AF7" s="1">
        <f>VLOOKUP(AE7,'Percentage Transformation scale'!$Q$2:$R$4,2,TRUE)</f>
        <v>1</v>
      </c>
      <c r="AG7">
        <v>15</v>
      </c>
      <c r="AH7">
        <v>5</v>
      </c>
      <c r="AI7">
        <v>3</v>
      </c>
      <c r="AJ7" t="s">
        <v>178</v>
      </c>
      <c r="AK7" t="s">
        <v>178</v>
      </c>
      <c r="AL7" t="s">
        <v>178</v>
      </c>
      <c r="AM7" t="s">
        <v>178</v>
      </c>
      <c r="AN7" t="s">
        <v>178</v>
      </c>
      <c r="AO7" t="s">
        <v>178</v>
      </c>
      <c r="AP7" t="s">
        <v>178</v>
      </c>
      <c r="AQ7" t="s">
        <v>178</v>
      </c>
      <c r="AR7">
        <v>1</v>
      </c>
      <c r="AS7">
        <v>1</v>
      </c>
      <c r="AT7">
        <f t="shared" si="0"/>
        <v>1</v>
      </c>
      <c r="AU7" s="7">
        <f t="shared" si="3"/>
        <v>1</v>
      </c>
    </row>
    <row r="8" spans="1:58" x14ac:dyDescent="0.25">
      <c r="A8">
        <v>6</v>
      </c>
      <c r="B8">
        <v>1</v>
      </c>
      <c r="C8" t="b">
        <v>1</v>
      </c>
      <c r="D8" t="b">
        <v>1</v>
      </c>
      <c r="E8" t="b">
        <v>1</v>
      </c>
      <c r="F8">
        <f t="shared" si="1"/>
        <v>3</v>
      </c>
      <c r="G8">
        <f>VLOOKUP(F8,'Percentage Transformation scale'!$N$2:$O$5,2,TRUE)</f>
        <v>1</v>
      </c>
      <c r="H8" t="b">
        <v>0</v>
      </c>
      <c r="I8" t="b">
        <v>1</v>
      </c>
      <c r="J8" t="b">
        <v>1</v>
      </c>
      <c r="K8" t="b">
        <v>1</v>
      </c>
      <c r="L8" t="b">
        <v>0</v>
      </c>
      <c r="M8" t="b">
        <v>1</v>
      </c>
      <c r="N8" t="b">
        <v>0</v>
      </c>
      <c r="O8" s="1">
        <f t="shared" si="4"/>
        <v>4</v>
      </c>
      <c r="P8" s="1">
        <f>VLOOKUP(O8,'Percentage Transformation scale'!$E$2:$F$9,2,TRUE)</f>
        <v>4</v>
      </c>
      <c r="Q8">
        <v>2</v>
      </c>
      <c r="R8">
        <v>1</v>
      </c>
      <c r="S8">
        <v>4</v>
      </c>
      <c r="T8">
        <v>3</v>
      </c>
      <c r="U8" s="1">
        <v>1</v>
      </c>
      <c r="V8" t="s">
        <v>178</v>
      </c>
      <c r="W8">
        <v>3</v>
      </c>
      <c r="X8">
        <v>0</v>
      </c>
      <c r="Y8">
        <v>3</v>
      </c>
      <c r="Z8" t="s">
        <v>178</v>
      </c>
      <c r="AA8" t="s">
        <v>178</v>
      </c>
      <c r="AB8">
        <v>3</v>
      </c>
      <c r="AC8">
        <v>1</v>
      </c>
      <c r="AD8">
        <v>1</v>
      </c>
      <c r="AE8" s="1">
        <f t="shared" si="2"/>
        <v>2</v>
      </c>
      <c r="AF8" s="1">
        <f>VLOOKUP(AE8,'Percentage Transformation scale'!$Q$2:$R$4,2,TRUE)</f>
        <v>1</v>
      </c>
      <c r="AG8">
        <v>10</v>
      </c>
      <c r="AH8">
        <v>3</v>
      </c>
      <c r="AI8">
        <v>3</v>
      </c>
      <c r="AJ8" t="s">
        <v>178</v>
      </c>
      <c r="AK8" t="s">
        <v>178</v>
      </c>
      <c r="AL8" t="s">
        <v>178</v>
      </c>
      <c r="AM8" t="s">
        <v>178</v>
      </c>
      <c r="AN8" t="s">
        <v>178</v>
      </c>
      <c r="AO8" t="s">
        <v>178</v>
      </c>
      <c r="AP8" t="s">
        <v>178</v>
      </c>
      <c r="AQ8" t="s">
        <v>178</v>
      </c>
      <c r="AR8">
        <v>1</v>
      </c>
      <c r="AS8">
        <v>1</v>
      </c>
      <c r="AT8">
        <f t="shared" si="0"/>
        <v>1</v>
      </c>
      <c r="AU8" s="7">
        <f t="shared" si="3"/>
        <v>1</v>
      </c>
    </row>
    <row r="9" spans="1:58" x14ac:dyDescent="0.25">
      <c r="A9">
        <v>7</v>
      </c>
      <c r="B9">
        <v>1</v>
      </c>
      <c r="C9" t="b">
        <v>1</v>
      </c>
      <c r="D9" t="b">
        <v>1</v>
      </c>
      <c r="E9" t="b">
        <v>1</v>
      </c>
      <c r="F9">
        <f t="shared" si="1"/>
        <v>3</v>
      </c>
      <c r="G9">
        <f>VLOOKUP(F9,'Percentage Transformation scale'!$N$2:$O$5,2,TRUE)</f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 t="b">
        <v>1</v>
      </c>
      <c r="N9" t="b">
        <v>0</v>
      </c>
      <c r="O9" s="1">
        <f t="shared" si="4"/>
        <v>4</v>
      </c>
      <c r="P9" s="1">
        <f>VLOOKUP(O9,'Percentage Transformation scale'!$E$2:$F$9,2,TRUE)</f>
        <v>4</v>
      </c>
      <c r="Q9">
        <v>2</v>
      </c>
      <c r="R9">
        <v>1</v>
      </c>
      <c r="S9">
        <v>6</v>
      </c>
      <c r="T9">
        <v>3</v>
      </c>
      <c r="U9" s="1">
        <v>1</v>
      </c>
      <c r="V9" t="s">
        <v>178</v>
      </c>
      <c r="W9">
        <v>3</v>
      </c>
      <c r="X9">
        <v>0</v>
      </c>
      <c r="Y9">
        <v>1</v>
      </c>
      <c r="Z9">
        <v>1</v>
      </c>
      <c r="AA9" t="s">
        <v>37</v>
      </c>
      <c r="AB9">
        <v>5</v>
      </c>
      <c r="AC9">
        <v>1</v>
      </c>
      <c r="AD9">
        <v>1</v>
      </c>
      <c r="AE9" s="1">
        <f t="shared" si="2"/>
        <v>2</v>
      </c>
      <c r="AF9" s="1">
        <f>VLOOKUP(AE9,'Percentage Transformation scale'!$Q$2:$R$4,2,TRUE)</f>
        <v>1</v>
      </c>
      <c r="AG9">
        <v>2</v>
      </c>
      <c r="AH9">
        <v>5</v>
      </c>
      <c r="AI9">
        <v>3</v>
      </c>
      <c r="AJ9" t="s">
        <v>178</v>
      </c>
      <c r="AK9" t="s">
        <v>178</v>
      </c>
      <c r="AL9" t="s">
        <v>178</v>
      </c>
      <c r="AM9" t="s">
        <v>178</v>
      </c>
      <c r="AN9" t="s">
        <v>178</v>
      </c>
      <c r="AO9" t="s">
        <v>178</v>
      </c>
      <c r="AP9" t="s">
        <v>178</v>
      </c>
      <c r="AQ9" t="s">
        <v>178</v>
      </c>
      <c r="AR9">
        <v>1</v>
      </c>
      <c r="AS9">
        <v>1</v>
      </c>
      <c r="AT9">
        <f t="shared" si="0"/>
        <v>1</v>
      </c>
      <c r="AU9" s="7">
        <f t="shared" si="3"/>
        <v>1</v>
      </c>
    </row>
    <row r="10" spans="1:58" x14ac:dyDescent="0.25">
      <c r="A10">
        <v>8</v>
      </c>
      <c r="B10">
        <v>1</v>
      </c>
      <c r="C10" t="b">
        <v>1</v>
      </c>
      <c r="D10" t="b">
        <v>1</v>
      </c>
      <c r="E10" t="b">
        <v>1</v>
      </c>
      <c r="F10">
        <f t="shared" si="1"/>
        <v>3</v>
      </c>
      <c r="G10">
        <f>VLOOKUP(F10,'Percentage Transformation scale'!$N$2:$O$5,2,TRUE)</f>
        <v>1</v>
      </c>
      <c r="H10" t="b">
        <v>0</v>
      </c>
      <c r="I10" t="b">
        <v>1</v>
      </c>
      <c r="J10" t="b">
        <v>1</v>
      </c>
      <c r="K10" t="b">
        <v>1</v>
      </c>
      <c r="L10" t="b">
        <v>0</v>
      </c>
      <c r="M10" t="b">
        <v>1</v>
      </c>
      <c r="N10" t="b">
        <v>0</v>
      </c>
      <c r="O10" s="1">
        <f t="shared" si="4"/>
        <v>4</v>
      </c>
      <c r="P10" s="1">
        <f>VLOOKUP(O10,'Percentage Transformation scale'!$E$2:$F$9,2,TRUE)</f>
        <v>4</v>
      </c>
      <c r="Q10">
        <v>3</v>
      </c>
      <c r="R10">
        <v>3</v>
      </c>
      <c r="S10">
        <v>25</v>
      </c>
      <c r="T10">
        <v>3</v>
      </c>
      <c r="U10" s="1">
        <v>3</v>
      </c>
      <c r="V10" t="s">
        <v>11</v>
      </c>
      <c r="W10">
        <v>4</v>
      </c>
      <c r="X10">
        <v>0</v>
      </c>
      <c r="Y10">
        <v>3</v>
      </c>
      <c r="Z10" t="s">
        <v>178</v>
      </c>
      <c r="AA10" t="s">
        <v>178</v>
      </c>
      <c r="AB10">
        <v>2</v>
      </c>
      <c r="AC10">
        <v>1</v>
      </c>
      <c r="AD10">
        <v>1</v>
      </c>
      <c r="AE10" s="1">
        <f t="shared" si="2"/>
        <v>2</v>
      </c>
      <c r="AF10" s="1">
        <f>VLOOKUP(AE10,'Percentage Transformation scale'!$Q$2:$R$4,2,TRUE)</f>
        <v>1</v>
      </c>
      <c r="AG10">
        <v>3</v>
      </c>
      <c r="AH10">
        <v>5</v>
      </c>
      <c r="AI10">
        <v>3</v>
      </c>
      <c r="AJ10" t="s">
        <v>178</v>
      </c>
      <c r="AK10" t="s">
        <v>178</v>
      </c>
      <c r="AL10" t="s">
        <v>178</v>
      </c>
      <c r="AM10" t="s">
        <v>178</v>
      </c>
      <c r="AN10" t="s">
        <v>178</v>
      </c>
      <c r="AO10" t="s">
        <v>178</v>
      </c>
      <c r="AP10" t="s">
        <v>178</v>
      </c>
      <c r="AQ10" t="s">
        <v>178</v>
      </c>
      <c r="AR10">
        <v>1</v>
      </c>
      <c r="AS10">
        <v>1</v>
      </c>
      <c r="AT10">
        <f t="shared" si="0"/>
        <v>1</v>
      </c>
      <c r="AU10" s="7">
        <f t="shared" si="3"/>
        <v>1</v>
      </c>
    </row>
    <row r="11" spans="1:58" x14ac:dyDescent="0.25">
      <c r="A11">
        <v>9</v>
      </c>
      <c r="B11">
        <v>1</v>
      </c>
      <c r="C11" t="b">
        <v>1</v>
      </c>
      <c r="D11" t="b">
        <v>1</v>
      </c>
      <c r="E11" t="b">
        <v>1</v>
      </c>
      <c r="F11">
        <f t="shared" si="1"/>
        <v>3</v>
      </c>
      <c r="G11">
        <f>VLOOKUP(F11,'Percentage Transformation scale'!$N$2:$O$5,2,TRUE)</f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s="1">
        <f t="shared" si="4"/>
        <v>0</v>
      </c>
      <c r="P11" s="1">
        <f>VLOOKUP(O11,'Percentage Transformation scale'!$E$2:$F$9,2,TRUE)</f>
        <v>8</v>
      </c>
      <c r="Q11">
        <v>2</v>
      </c>
      <c r="R11">
        <v>1</v>
      </c>
      <c r="S11">
        <v>2</v>
      </c>
      <c r="T11">
        <v>3</v>
      </c>
      <c r="U11" s="1">
        <v>1</v>
      </c>
      <c r="V11" t="s">
        <v>178</v>
      </c>
      <c r="W11">
        <v>3</v>
      </c>
      <c r="X11">
        <v>0</v>
      </c>
      <c r="Y11">
        <v>3</v>
      </c>
      <c r="Z11" t="s">
        <v>178</v>
      </c>
      <c r="AA11" t="s">
        <v>178</v>
      </c>
      <c r="AB11">
        <v>3</v>
      </c>
      <c r="AC11">
        <v>1</v>
      </c>
      <c r="AD11">
        <v>1</v>
      </c>
      <c r="AE11" s="1">
        <f t="shared" si="2"/>
        <v>2</v>
      </c>
      <c r="AF11" s="1">
        <f>VLOOKUP(AE11,'Percentage Transformation scale'!$Q$2:$R$4,2,TRUE)</f>
        <v>1</v>
      </c>
      <c r="AG11">
        <v>3</v>
      </c>
      <c r="AH11">
        <v>3</v>
      </c>
      <c r="AI11">
        <v>3</v>
      </c>
      <c r="AJ11" t="s">
        <v>178</v>
      </c>
      <c r="AK11" t="s">
        <v>178</v>
      </c>
      <c r="AL11" t="s">
        <v>178</v>
      </c>
      <c r="AM11" t="s">
        <v>178</v>
      </c>
      <c r="AN11" t="s">
        <v>178</v>
      </c>
      <c r="AO11" t="s">
        <v>178</v>
      </c>
      <c r="AP11" t="s">
        <v>178</v>
      </c>
      <c r="AQ11" t="s">
        <v>178</v>
      </c>
      <c r="AR11">
        <v>1</v>
      </c>
      <c r="AS11">
        <v>2</v>
      </c>
      <c r="AT11">
        <f t="shared" si="0"/>
        <v>2</v>
      </c>
      <c r="AU11" s="7">
        <f t="shared" si="3"/>
        <v>1.4444444444444444</v>
      </c>
    </row>
    <row r="12" spans="1:58" x14ac:dyDescent="0.25">
      <c r="A12">
        <v>10</v>
      </c>
      <c r="B12">
        <v>3</v>
      </c>
      <c r="C12" t="b">
        <v>1</v>
      </c>
      <c r="D12" t="b">
        <v>1</v>
      </c>
      <c r="E12" t="b">
        <v>1</v>
      </c>
      <c r="F12">
        <f t="shared" si="1"/>
        <v>3</v>
      </c>
      <c r="G12">
        <f>VLOOKUP(F12,'Percentage Transformation scale'!$N$2:$O$5,2,TRUE)</f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s="1">
        <f t="shared" si="4"/>
        <v>0</v>
      </c>
      <c r="P12" s="1">
        <f>VLOOKUP(O12,'Percentage Transformation scale'!$E$2:$F$9,2,TRUE)</f>
        <v>8</v>
      </c>
      <c r="Q12">
        <v>3</v>
      </c>
      <c r="R12">
        <v>1</v>
      </c>
      <c r="S12">
        <v>4</v>
      </c>
      <c r="T12">
        <v>2</v>
      </c>
      <c r="U12" s="1">
        <v>1</v>
      </c>
      <c r="V12" t="s">
        <v>178</v>
      </c>
      <c r="W12">
        <v>3</v>
      </c>
      <c r="X12">
        <v>0</v>
      </c>
      <c r="Y12">
        <v>3</v>
      </c>
      <c r="Z12" t="s">
        <v>178</v>
      </c>
      <c r="AA12" t="s">
        <v>178</v>
      </c>
      <c r="AB12">
        <v>5</v>
      </c>
      <c r="AC12">
        <v>0</v>
      </c>
      <c r="AD12">
        <v>0</v>
      </c>
      <c r="AE12" s="1">
        <f t="shared" si="2"/>
        <v>0</v>
      </c>
      <c r="AF12" s="1">
        <f>VLOOKUP(AE12,'Percentage Transformation scale'!$Q$2:$R$4,2,TRUE)</f>
        <v>3</v>
      </c>
      <c r="AG12">
        <v>0</v>
      </c>
      <c r="AH12" t="s">
        <v>178</v>
      </c>
      <c r="AI12">
        <v>3</v>
      </c>
      <c r="AJ12" t="s">
        <v>178</v>
      </c>
      <c r="AK12" t="s">
        <v>178</v>
      </c>
      <c r="AL12" t="s">
        <v>178</v>
      </c>
      <c r="AM12" t="s">
        <v>178</v>
      </c>
      <c r="AN12" t="s">
        <v>178</v>
      </c>
      <c r="AO12" t="s">
        <v>178</v>
      </c>
      <c r="AP12" t="s">
        <v>178</v>
      </c>
      <c r="AQ12" t="s">
        <v>178</v>
      </c>
      <c r="AR12">
        <v>1</v>
      </c>
      <c r="AS12">
        <v>2</v>
      </c>
      <c r="AT12">
        <f t="shared" si="0"/>
        <v>2</v>
      </c>
      <c r="AU12" s="7">
        <f t="shared" si="3"/>
        <v>1.4444444444444444</v>
      </c>
    </row>
    <row r="13" spans="1:58" x14ac:dyDescent="0.25">
      <c r="A13">
        <v>11</v>
      </c>
      <c r="B13">
        <v>2</v>
      </c>
      <c r="C13" t="b">
        <v>1</v>
      </c>
      <c r="D13" t="b">
        <v>1</v>
      </c>
      <c r="E13" t="b">
        <v>1</v>
      </c>
      <c r="F13">
        <f t="shared" si="1"/>
        <v>3</v>
      </c>
      <c r="G13">
        <f>VLOOKUP(F13,'Percentage Transformation scale'!$N$2:$O$5,2,TRUE)</f>
        <v>1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s="1">
        <f t="shared" si="4"/>
        <v>0</v>
      </c>
      <c r="P13" s="1">
        <f>VLOOKUP(O13,'Percentage Transformation scale'!$E$2:$F$9,2,TRUE)</f>
        <v>8</v>
      </c>
      <c r="Q13">
        <v>3</v>
      </c>
      <c r="R13">
        <v>1</v>
      </c>
      <c r="S13">
        <v>7</v>
      </c>
      <c r="T13">
        <v>2</v>
      </c>
      <c r="U13" s="1">
        <v>1</v>
      </c>
      <c r="V13" t="s">
        <v>178</v>
      </c>
      <c r="W13">
        <v>3</v>
      </c>
      <c r="X13">
        <v>0</v>
      </c>
      <c r="Y13">
        <v>1</v>
      </c>
      <c r="Z13">
        <v>3</v>
      </c>
      <c r="AA13" t="s">
        <v>38</v>
      </c>
      <c r="AB13">
        <v>5</v>
      </c>
      <c r="AC13">
        <v>0</v>
      </c>
      <c r="AD13">
        <v>0</v>
      </c>
      <c r="AE13" s="1">
        <f t="shared" si="2"/>
        <v>0</v>
      </c>
      <c r="AF13" s="1">
        <f>VLOOKUP(AE13,'Percentage Transformation scale'!$Q$2:$R$4,2,TRUE)</f>
        <v>3</v>
      </c>
      <c r="AG13">
        <v>1</v>
      </c>
      <c r="AH13">
        <v>3</v>
      </c>
      <c r="AI13">
        <v>3</v>
      </c>
      <c r="AJ13" t="s">
        <v>178</v>
      </c>
      <c r="AK13" t="s">
        <v>178</v>
      </c>
      <c r="AL13" t="s">
        <v>178</v>
      </c>
      <c r="AM13" t="s">
        <v>178</v>
      </c>
      <c r="AN13" t="s">
        <v>178</v>
      </c>
      <c r="AO13" t="s">
        <v>178</v>
      </c>
      <c r="AP13" t="s">
        <v>178</v>
      </c>
      <c r="AQ13" t="s">
        <v>178</v>
      </c>
      <c r="AR13">
        <v>1</v>
      </c>
      <c r="AS13">
        <v>1</v>
      </c>
      <c r="AT13">
        <f t="shared" si="0"/>
        <v>1</v>
      </c>
      <c r="AU13" s="7">
        <f t="shared" si="3"/>
        <v>1</v>
      </c>
    </row>
    <row r="14" spans="1:58" x14ac:dyDescent="0.25">
      <c r="A14">
        <v>12</v>
      </c>
      <c r="B14">
        <v>1</v>
      </c>
      <c r="C14" t="b">
        <v>1</v>
      </c>
      <c r="D14" t="b">
        <v>1</v>
      </c>
      <c r="E14" t="b">
        <v>1</v>
      </c>
      <c r="F14">
        <f t="shared" si="1"/>
        <v>3</v>
      </c>
      <c r="G14">
        <f>VLOOKUP(F14,'Percentage Transformation scale'!$N$2:$O$5,2,TRUE)</f>
        <v>1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s="1">
        <f t="shared" si="4"/>
        <v>0</v>
      </c>
      <c r="P14" s="1">
        <f>VLOOKUP(O14,'Percentage Transformation scale'!$E$2:$F$9,2,TRUE)</f>
        <v>8</v>
      </c>
      <c r="Q14">
        <v>1</v>
      </c>
      <c r="R14">
        <v>1</v>
      </c>
      <c r="S14">
        <v>8</v>
      </c>
      <c r="T14">
        <v>3</v>
      </c>
      <c r="U14" s="1">
        <v>2</v>
      </c>
      <c r="V14" t="s">
        <v>12</v>
      </c>
      <c r="W14">
        <v>4</v>
      </c>
      <c r="X14">
        <v>0</v>
      </c>
      <c r="Y14">
        <v>3</v>
      </c>
      <c r="Z14" t="s">
        <v>178</v>
      </c>
      <c r="AA14" t="s">
        <v>178</v>
      </c>
      <c r="AB14">
        <v>5</v>
      </c>
      <c r="AC14">
        <v>0</v>
      </c>
      <c r="AD14">
        <v>0</v>
      </c>
      <c r="AE14" s="1">
        <f t="shared" si="2"/>
        <v>0</v>
      </c>
      <c r="AF14" s="1">
        <f>VLOOKUP(AE14,'Percentage Transformation scale'!$Q$2:$R$4,2,TRUE)</f>
        <v>3</v>
      </c>
      <c r="AG14">
        <v>1</v>
      </c>
      <c r="AH14">
        <v>3</v>
      </c>
      <c r="AI14">
        <v>3</v>
      </c>
      <c r="AJ14" t="s">
        <v>178</v>
      </c>
      <c r="AK14" t="s">
        <v>178</v>
      </c>
      <c r="AL14" t="s">
        <v>178</v>
      </c>
      <c r="AM14" t="s">
        <v>178</v>
      </c>
      <c r="AN14" t="s">
        <v>178</v>
      </c>
      <c r="AO14" t="s">
        <v>178</v>
      </c>
      <c r="AP14" t="s">
        <v>178</v>
      </c>
      <c r="AQ14" t="s">
        <v>178</v>
      </c>
      <c r="AR14">
        <v>0</v>
      </c>
      <c r="AS14">
        <v>3</v>
      </c>
      <c r="AT14">
        <f t="shared" si="0"/>
        <v>8</v>
      </c>
      <c r="AU14" s="7">
        <f t="shared" si="3"/>
        <v>4.1111111111111107</v>
      </c>
    </row>
    <row r="15" spans="1:58" x14ac:dyDescent="0.25">
      <c r="A15">
        <v>13</v>
      </c>
      <c r="B15">
        <v>2</v>
      </c>
      <c r="C15" t="b">
        <v>1</v>
      </c>
      <c r="D15" t="b">
        <v>1</v>
      </c>
      <c r="E15" t="b">
        <v>1</v>
      </c>
      <c r="F15">
        <f t="shared" si="1"/>
        <v>3</v>
      </c>
      <c r="G15">
        <f>VLOOKUP(F15,'Percentage Transformation scale'!$N$2:$O$5,2,TRUE)</f>
        <v>1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s="1">
        <f t="shared" si="4"/>
        <v>0</v>
      </c>
      <c r="P15" s="1">
        <f>VLOOKUP(O15,'Percentage Transformation scale'!$E$2:$F$9,2,TRUE)</f>
        <v>8</v>
      </c>
      <c r="Q15">
        <v>2</v>
      </c>
      <c r="R15">
        <v>1</v>
      </c>
      <c r="S15">
        <v>7</v>
      </c>
      <c r="T15">
        <v>2</v>
      </c>
      <c r="U15" s="1">
        <v>1</v>
      </c>
      <c r="V15" t="s">
        <v>178</v>
      </c>
      <c r="W15">
        <v>3</v>
      </c>
      <c r="X15">
        <v>0</v>
      </c>
      <c r="Y15">
        <v>3</v>
      </c>
      <c r="Z15" t="s">
        <v>178</v>
      </c>
      <c r="AA15" t="s">
        <v>178</v>
      </c>
      <c r="AB15">
        <v>4</v>
      </c>
      <c r="AC15">
        <v>0</v>
      </c>
      <c r="AD15">
        <v>0</v>
      </c>
      <c r="AE15" s="1">
        <f t="shared" si="2"/>
        <v>0</v>
      </c>
      <c r="AF15" s="1">
        <f>VLOOKUP(AE15,'Percentage Transformation scale'!$Q$2:$R$4,2,TRUE)</f>
        <v>3</v>
      </c>
      <c r="AG15">
        <v>0</v>
      </c>
      <c r="AH15" t="s">
        <v>178</v>
      </c>
      <c r="AI15">
        <v>3</v>
      </c>
      <c r="AJ15" t="s">
        <v>178</v>
      </c>
      <c r="AK15" t="s">
        <v>178</v>
      </c>
      <c r="AL15" t="s">
        <v>178</v>
      </c>
      <c r="AM15" t="s">
        <v>178</v>
      </c>
      <c r="AN15" t="s">
        <v>178</v>
      </c>
      <c r="AO15" t="s">
        <v>178</v>
      </c>
      <c r="AP15" t="s">
        <v>178</v>
      </c>
      <c r="AQ15" t="s">
        <v>178</v>
      </c>
      <c r="AR15">
        <v>1</v>
      </c>
      <c r="AS15">
        <v>2</v>
      </c>
      <c r="AT15">
        <f t="shared" si="0"/>
        <v>2</v>
      </c>
      <c r="AU15" s="7">
        <f t="shared" si="3"/>
        <v>1.4444444444444444</v>
      </c>
    </row>
    <row r="16" spans="1:58" x14ac:dyDescent="0.25">
      <c r="A16">
        <v>14</v>
      </c>
      <c r="B16">
        <v>1</v>
      </c>
      <c r="C16" t="b">
        <v>1</v>
      </c>
      <c r="D16" t="b">
        <v>1</v>
      </c>
      <c r="E16" t="b">
        <v>1</v>
      </c>
      <c r="F16">
        <f t="shared" si="1"/>
        <v>3</v>
      </c>
      <c r="G16">
        <f>VLOOKUP(F16,'Percentage Transformation scale'!$N$2:$O$5,2,TRUE)</f>
        <v>1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s="1">
        <f t="shared" si="4"/>
        <v>0</v>
      </c>
      <c r="P16" s="1">
        <f>VLOOKUP(O16,'Percentage Transformation scale'!$E$2:$F$9,2,TRUE)</f>
        <v>8</v>
      </c>
      <c r="Q16">
        <v>6</v>
      </c>
      <c r="R16">
        <v>1</v>
      </c>
      <c r="S16">
        <v>7</v>
      </c>
      <c r="T16">
        <v>2</v>
      </c>
      <c r="U16" s="1">
        <v>1</v>
      </c>
      <c r="V16" t="s">
        <v>178</v>
      </c>
      <c r="W16">
        <v>1</v>
      </c>
      <c r="X16">
        <v>0</v>
      </c>
      <c r="Y16">
        <v>3</v>
      </c>
      <c r="Z16" t="s">
        <v>178</v>
      </c>
      <c r="AA16" t="s">
        <v>178</v>
      </c>
      <c r="AB16">
        <v>4</v>
      </c>
      <c r="AC16">
        <v>0</v>
      </c>
      <c r="AD16">
        <v>0</v>
      </c>
      <c r="AE16" s="1">
        <f t="shared" si="2"/>
        <v>0</v>
      </c>
      <c r="AF16" s="1">
        <f>VLOOKUP(AE16,'Percentage Transformation scale'!$Q$2:$R$4,2,TRUE)</f>
        <v>3</v>
      </c>
      <c r="AG16">
        <v>0</v>
      </c>
      <c r="AH16" t="s">
        <v>178</v>
      </c>
      <c r="AI16">
        <v>3</v>
      </c>
      <c r="AJ16" t="s">
        <v>178</v>
      </c>
      <c r="AK16" t="s">
        <v>178</v>
      </c>
      <c r="AL16" t="s">
        <v>178</v>
      </c>
      <c r="AM16" t="s">
        <v>178</v>
      </c>
      <c r="AN16" t="s">
        <v>178</v>
      </c>
      <c r="AO16" t="s">
        <v>178</v>
      </c>
      <c r="AP16" t="s">
        <v>178</v>
      </c>
      <c r="AQ16" t="s">
        <v>178</v>
      </c>
      <c r="AR16">
        <v>1</v>
      </c>
      <c r="AS16">
        <v>2</v>
      </c>
      <c r="AT16">
        <f t="shared" si="0"/>
        <v>2</v>
      </c>
      <c r="AU16" s="7">
        <f t="shared" si="3"/>
        <v>1.4444444444444444</v>
      </c>
    </row>
    <row r="17" spans="1:47" x14ac:dyDescent="0.25">
      <c r="A17">
        <v>15</v>
      </c>
      <c r="B17">
        <v>1</v>
      </c>
      <c r="C17" t="b">
        <v>1</v>
      </c>
      <c r="D17" t="b">
        <v>1</v>
      </c>
      <c r="E17" t="b">
        <v>1</v>
      </c>
      <c r="F17">
        <f t="shared" si="1"/>
        <v>3</v>
      </c>
      <c r="G17">
        <f>VLOOKUP(F17,'Percentage Transformation scale'!$N$2:$O$5,2,TRUE)</f>
        <v>1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s="1">
        <f t="shared" si="4"/>
        <v>0</v>
      </c>
      <c r="P17" s="1">
        <f>VLOOKUP(O17,'Percentage Transformation scale'!$E$2:$F$9,2,TRUE)</f>
        <v>8</v>
      </c>
      <c r="Q17">
        <v>6</v>
      </c>
      <c r="R17">
        <v>1</v>
      </c>
      <c r="S17">
        <v>7</v>
      </c>
      <c r="T17">
        <v>2</v>
      </c>
      <c r="U17" s="1">
        <v>1</v>
      </c>
      <c r="V17" t="s">
        <v>178</v>
      </c>
      <c r="W17">
        <v>3</v>
      </c>
      <c r="X17">
        <v>0</v>
      </c>
      <c r="Y17">
        <v>3</v>
      </c>
      <c r="Z17" t="s">
        <v>178</v>
      </c>
      <c r="AA17" t="s">
        <v>178</v>
      </c>
      <c r="AB17">
        <v>4</v>
      </c>
      <c r="AC17">
        <v>0</v>
      </c>
      <c r="AD17">
        <v>0</v>
      </c>
      <c r="AE17" s="1">
        <f t="shared" si="2"/>
        <v>0</v>
      </c>
      <c r="AF17" s="1">
        <f>VLOOKUP(AE17,'Percentage Transformation scale'!$Q$2:$R$4,2,TRUE)</f>
        <v>3</v>
      </c>
      <c r="AG17">
        <v>0</v>
      </c>
      <c r="AH17" t="s">
        <v>178</v>
      </c>
      <c r="AI17">
        <v>3</v>
      </c>
      <c r="AJ17" t="s">
        <v>178</v>
      </c>
      <c r="AK17" t="s">
        <v>178</v>
      </c>
      <c r="AL17" t="s">
        <v>178</v>
      </c>
      <c r="AM17" t="s">
        <v>178</v>
      </c>
      <c r="AN17" t="s">
        <v>178</v>
      </c>
      <c r="AO17" t="s">
        <v>178</v>
      </c>
      <c r="AP17" t="s">
        <v>178</v>
      </c>
      <c r="AQ17" t="s">
        <v>178</v>
      </c>
      <c r="AR17">
        <v>1</v>
      </c>
      <c r="AS17">
        <v>2</v>
      </c>
      <c r="AT17">
        <f t="shared" si="0"/>
        <v>2</v>
      </c>
      <c r="AU17" s="7">
        <f t="shared" si="3"/>
        <v>1.4444444444444444</v>
      </c>
    </row>
    <row r="18" spans="1:47" x14ac:dyDescent="0.25">
      <c r="A18">
        <v>16</v>
      </c>
      <c r="B18">
        <v>1</v>
      </c>
      <c r="C18" t="b">
        <v>1</v>
      </c>
      <c r="D18" t="b">
        <v>1</v>
      </c>
      <c r="E18" t="b">
        <v>1</v>
      </c>
      <c r="F18">
        <f t="shared" si="1"/>
        <v>3</v>
      </c>
      <c r="G18">
        <f>VLOOKUP(F18,'Percentage Transformation scale'!$N$2:$O$5,2,TRUE)</f>
        <v>1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s="1">
        <f t="shared" si="4"/>
        <v>0</v>
      </c>
      <c r="P18" s="1">
        <f>VLOOKUP(O18,'Percentage Transformation scale'!$E$2:$F$9,2,TRUE)</f>
        <v>8</v>
      </c>
      <c r="Q18">
        <v>2</v>
      </c>
      <c r="R18">
        <v>1</v>
      </c>
      <c r="S18">
        <v>7</v>
      </c>
      <c r="T18">
        <v>2</v>
      </c>
      <c r="U18" s="1">
        <v>1</v>
      </c>
      <c r="V18" t="s">
        <v>178</v>
      </c>
      <c r="W18">
        <v>3</v>
      </c>
      <c r="X18">
        <v>0</v>
      </c>
      <c r="Y18">
        <v>3</v>
      </c>
      <c r="Z18" t="s">
        <v>178</v>
      </c>
      <c r="AA18" t="s">
        <v>178</v>
      </c>
      <c r="AB18">
        <v>3</v>
      </c>
      <c r="AC18">
        <v>0</v>
      </c>
      <c r="AD18">
        <v>0</v>
      </c>
      <c r="AE18" s="1">
        <f t="shared" si="2"/>
        <v>0</v>
      </c>
      <c r="AF18" s="1">
        <f>VLOOKUP(AE18,'Percentage Transformation scale'!$Q$2:$R$4,2,TRUE)</f>
        <v>3</v>
      </c>
      <c r="AG18">
        <v>0</v>
      </c>
      <c r="AH18" t="s">
        <v>178</v>
      </c>
      <c r="AI18">
        <v>3</v>
      </c>
      <c r="AJ18" t="s">
        <v>178</v>
      </c>
      <c r="AK18" t="s">
        <v>178</v>
      </c>
      <c r="AL18" t="s">
        <v>178</v>
      </c>
      <c r="AM18" t="s">
        <v>178</v>
      </c>
      <c r="AN18" t="s">
        <v>178</v>
      </c>
      <c r="AO18" t="s">
        <v>178</v>
      </c>
      <c r="AP18" t="s">
        <v>178</v>
      </c>
      <c r="AQ18" t="s">
        <v>178</v>
      </c>
      <c r="AR18">
        <v>1</v>
      </c>
      <c r="AS18">
        <v>3</v>
      </c>
      <c r="AT18">
        <f t="shared" si="0"/>
        <v>3</v>
      </c>
      <c r="AU18" s="7">
        <f t="shared" si="3"/>
        <v>1.8888888888888888</v>
      </c>
    </row>
    <row r="19" spans="1:47" x14ac:dyDescent="0.25">
      <c r="A19">
        <v>17</v>
      </c>
      <c r="B19">
        <v>2</v>
      </c>
      <c r="C19" t="b">
        <v>1</v>
      </c>
      <c r="D19" t="b">
        <v>1</v>
      </c>
      <c r="E19" t="b">
        <v>1</v>
      </c>
      <c r="F19">
        <f t="shared" si="1"/>
        <v>3</v>
      </c>
      <c r="G19">
        <f>VLOOKUP(F19,'Percentage Transformation scale'!$N$2:$O$5,2,TRUE)</f>
        <v>1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s="1">
        <f t="shared" si="4"/>
        <v>0</v>
      </c>
      <c r="P19" s="1">
        <f>VLOOKUP(O19,'Percentage Transformation scale'!$E$2:$F$9,2,TRUE)</f>
        <v>8</v>
      </c>
      <c r="Q19">
        <v>6</v>
      </c>
      <c r="R19">
        <v>1</v>
      </c>
      <c r="S19">
        <v>7</v>
      </c>
      <c r="T19">
        <v>2</v>
      </c>
      <c r="U19" s="1">
        <v>1</v>
      </c>
      <c r="V19" t="s">
        <v>178</v>
      </c>
      <c r="W19">
        <v>3</v>
      </c>
      <c r="X19">
        <v>0</v>
      </c>
      <c r="Y19">
        <v>3</v>
      </c>
      <c r="Z19" t="s">
        <v>178</v>
      </c>
      <c r="AA19" t="s">
        <v>178</v>
      </c>
      <c r="AB19">
        <v>3</v>
      </c>
      <c r="AC19">
        <v>0</v>
      </c>
      <c r="AD19">
        <v>0</v>
      </c>
      <c r="AE19" s="1">
        <f t="shared" si="2"/>
        <v>0</v>
      </c>
      <c r="AF19" s="1">
        <f>VLOOKUP(AE19,'Percentage Transformation scale'!$Q$2:$R$4,2,TRUE)</f>
        <v>3</v>
      </c>
      <c r="AG19">
        <v>0</v>
      </c>
      <c r="AH19" t="s">
        <v>178</v>
      </c>
      <c r="AI19">
        <v>3</v>
      </c>
      <c r="AJ19" t="s">
        <v>178</v>
      </c>
      <c r="AK19" t="s">
        <v>178</v>
      </c>
      <c r="AL19" t="s">
        <v>178</v>
      </c>
      <c r="AM19" t="s">
        <v>178</v>
      </c>
      <c r="AN19" t="s">
        <v>178</v>
      </c>
      <c r="AO19" t="s">
        <v>178</v>
      </c>
      <c r="AP19" t="s">
        <v>178</v>
      </c>
      <c r="AQ19" t="s">
        <v>178</v>
      </c>
      <c r="AR19">
        <v>0</v>
      </c>
      <c r="AS19">
        <v>3</v>
      </c>
      <c r="AT19">
        <f t="shared" si="0"/>
        <v>8</v>
      </c>
      <c r="AU19" s="7">
        <f t="shared" si="3"/>
        <v>4.1111111111111107</v>
      </c>
    </row>
    <row r="20" spans="1:47" x14ac:dyDescent="0.25">
      <c r="A20">
        <v>18</v>
      </c>
      <c r="B20">
        <v>1</v>
      </c>
      <c r="C20" t="b">
        <v>1</v>
      </c>
      <c r="D20" t="b">
        <v>1</v>
      </c>
      <c r="E20" t="b">
        <v>1</v>
      </c>
      <c r="F20">
        <f t="shared" si="1"/>
        <v>3</v>
      </c>
      <c r="G20">
        <f>VLOOKUP(F20,'Percentage Transformation scale'!$N$2:$O$5,2,TRUE)</f>
        <v>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s="1">
        <f t="shared" si="4"/>
        <v>0</v>
      </c>
      <c r="P20" s="1">
        <f>VLOOKUP(O20,'Percentage Transformation scale'!$E$2:$F$9,2,TRUE)</f>
        <v>8</v>
      </c>
      <c r="Q20">
        <v>6</v>
      </c>
      <c r="R20">
        <v>1</v>
      </c>
      <c r="S20">
        <v>7</v>
      </c>
      <c r="T20">
        <v>2</v>
      </c>
      <c r="U20" s="1">
        <v>1</v>
      </c>
      <c r="V20" t="s">
        <v>178</v>
      </c>
      <c r="W20">
        <v>3</v>
      </c>
      <c r="X20">
        <v>0</v>
      </c>
      <c r="Y20">
        <v>3</v>
      </c>
      <c r="Z20" t="s">
        <v>178</v>
      </c>
      <c r="AA20" t="s">
        <v>178</v>
      </c>
      <c r="AB20">
        <v>3</v>
      </c>
      <c r="AC20">
        <v>0</v>
      </c>
      <c r="AD20">
        <v>0</v>
      </c>
      <c r="AE20" s="1">
        <f t="shared" si="2"/>
        <v>0</v>
      </c>
      <c r="AF20" s="1">
        <f>VLOOKUP(AE20,'Percentage Transformation scale'!$Q$2:$R$4,2,TRUE)</f>
        <v>3</v>
      </c>
      <c r="AG20">
        <v>0</v>
      </c>
      <c r="AH20" t="s">
        <v>178</v>
      </c>
      <c r="AI20">
        <v>3</v>
      </c>
      <c r="AJ20" t="s">
        <v>178</v>
      </c>
      <c r="AK20" t="s">
        <v>178</v>
      </c>
      <c r="AL20" t="s">
        <v>178</v>
      </c>
      <c r="AM20" t="s">
        <v>178</v>
      </c>
      <c r="AN20" t="s">
        <v>178</v>
      </c>
      <c r="AO20" t="s">
        <v>178</v>
      </c>
      <c r="AP20" t="s">
        <v>178</v>
      </c>
      <c r="AQ20" t="s">
        <v>178</v>
      </c>
      <c r="AR20">
        <v>0</v>
      </c>
      <c r="AS20">
        <v>3</v>
      </c>
      <c r="AT20">
        <f t="shared" si="0"/>
        <v>8</v>
      </c>
      <c r="AU20" s="7">
        <f t="shared" si="3"/>
        <v>4.1111111111111107</v>
      </c>
    </row>
    <row r="21" spans="1:47" x14ac:dyDescent="0.25">
      <c r="A21">
        <v>19</v>
      </c>
      <c r="B21">
        <v>1</v>
      </c>
      <c r="C21" t="b">
        <v>1</v>
      </c>
      <c r="D21" t="b">
        <v>1</v>
      </c>
      <c r="E21" t="b">
        <v>1</v>
      </c>
      <c r="F21">
        <f t="shared" si="1"/>
        <v>3</v>
      </c>
      <c r="G21">
        <f>VLOOKUP(F21,'Percentage Transformation scale'!$N$2:$O$5,2,TRUE)</f>
        <v>1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s="1">
        <f t="shared" si="4"/>
        <v>0</v>
      </c>
      <c r="P21" s="1">
        <f>VLOOKUP(O21,'Percentage Transformation scale'!$E$2:$F$9,2,TRUE)</f>
        <v>8</v>
      </c>
      <c r="Q21">
        <v>6</v>
      </c>
      <c r="R21">
        <v>1</v>
      </c>
      <c r="S21">
        <v>7</v>
      </c>
      <c r="T21">
        <v>2</v>
      </c>
      <c r="U21" s="1">
        <v>1</v>
      </c>
      <c r="V21" t="s">
        <v>178</v>
      </c>
      <c r="W21">
        <v>3</v>
      </c>
      <c r="X21">
        <v>0</v>
      </c>
      <c r="Y21">
        <v>1</v>
      </c>
      <c r="Z21">
        <v>1</v>
      </c>
      <c r="AA21" t="s">
        <v>5</v>
      </c>
      <c r="AB21">
        <v>4</v>
      </c>
      <c r="AC21">
        <v>0</v>
      </c>
      <c r="AD21">
        <v>0</v>
      </c>
      <c r="AE21" s="1">
        <f t="shared" si="2"/>
        <v>0</v>
      </c>
      <c r="AF21" s="1">
        <f>VLOOKUP(AE21,'Percentage Transformation scale'!$Q$2:$R$4,2,TRUE)</f>
        <v>3</v>
      </c>
      <c r="AG21">
        <v>0</v>
      </c>
      <c r="AH21" t="s">
        <v>178</v>
      </c>
      <c r="AI21">
        <v>3</v>
      </c>
      <c r="AJ21" t="s">
        <v>178</v>
      </c>
      <c r="AK21" t="s">
        <v>178</v>
      </c>
      <c r="AL21" t="s">
        <v>178</v>
      </c>
      <c r="AM21" t="s">
        <v>178</v>
      </c>
      <c r="AN21" t="s">
        <v>178</v>
      </c>
      <c r="AO21" t="s">
        <v>178</v>
      </c>
      <c r="AP21" t="s">
        <v>178</v>
      </c>
      <c r="AQ21" t="s">
        <v>178</v>
      </c>
      <c r="AR21">
        <v>1</v>
      </c>
      <c r="AS21">
        <v>2</v>
      </c>
      <c r="AT21">
        <f t="shared" si="0"/>
        <v>2</v>
      </c>
      <c r="AU21" s="7">
        <f t="shared" si="3"/>
        <v>1.4444444444444444</v>
      </c>
    </row>
    <row r="22" spans="1:47" x14ac:dyDescent="0.25">
      <c r="A22">
        <v>20</v>
      </c>
      <c r="B22">
        <v>3</v>
      </c>
      <c r="C22" t="b">
        <v>1</v>
      </c>
      <c r="D22" t="b">
        <v>1</v>
      </c>
      <c r="E22" t="b">
        <v>1</v>
      </c>
      <c r="F22">
        <f t="shared" si="1"/>
        <v>3</v>
      </c>
      <c r="G22">
        <f>VLOOKUP(F22,'Percentage Transformation scale'!$N$2:$O$5,2,TRUE)</f>
        <v>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s="1">
        <f t="shared" si="4"/>
        <v>0</v>
      </c>
      <c r="P22" s="1">
        <f>VLOOKUP(O22,'Percentage Transformation scale'!$E$2:$F$9,2,TRUE)</f>
        <v>8</v>
      </c>
      <c r="Q22">
        <v>3</v>
      </c>
      <c r="R22">
        <v>1</v>
      </c>
      <c r="S22">
        <v>7</v>
      </c>
      <c r="T22">
        <v>2</v>
      </c>
      <c r="U22" s="1">
        <v>1</v>
      </c>
      <c r="V22" t="s">
        <v>178</v>
      </c>
      <c r="W22">
        <v>3</v>
      </c>
      <c r="X22">
        <v>0</v>
      </c>
      <c r="Y22">
        <v>3</v>
      </c>
      <c r="Z22" t="s">
        <v>178</v>
      </c>
      <c r="AA22" t="s">
        <v>178</v>
      </c>
      <c r="AB22">
        <v>2</v>
      </c>
      <c r="AC22">
        <v>0</v>
      </c>
      <c r="AD22">
        <v>0</v>
      </c>
      <c r="AE22" s="1">
        <f t="shared" si="2"/>
        <v>0</v>
      </c>
      <c r="AF22" s="1">
        <f>VLOOKUP(AE22,'Percentage Transformation scale'!$Q$2:$R$4,2,TRUE)</f>
        <v>3</v>
      </c>
      <c r="AG22">
        <v>0</v>
      </c>
      <c r="AH22" t="s">
        <v>178</v>
      </c>
      <c r="AI22">
        <v>3</v>
      </c>
      <c r="AJ22" t="s">
        <v>178</v>
      </c>
      <c r="AK22" t="s">
        <v>178</v>
      </c>
      <c r="AL22" t="s">
        <v>178</v>
      </c>
      <c r="AM22" t="s">
        <v>178</v>
      </c>
      <c r="AN22" t="s">
        <v>178</v>
      </c>
      <c r="AO22" t="s">
        <v>178</v>
      </c>
      <c r="AP22" t="s">
        <v>178</v>
      </c>
      <c r="AQ22" t="s">
        <v>178</v>
      </c>
      <c r="AR22">
        <v>1</v>
      </c>
      <c r="AS22">
        <v>1</v>
      </c>
      <c r="AT22">
        <f t="shared" si="0"/>
        <v>1</v>
      </c>
      <c r="AU22" s="7">
        <f t="shared" si="3"/>
        <v>1</v>
      </c>
    </row>
    <row r="23" spans="1:47" x14ac:dyDescent="0.25">
      <c r="A23">
        <v>21</v>
      </c>
      <c r="B23">
        <v>3</v>
      </c>
      <c r="C23" t="b">
        <v>1</v>
      </c>
      <c r="D23" t="b">
        <v>1</v>
      </c>
      <c r="E23" t="b">
        <v>1</v>
      </c>
      <c r="F23">
        <f t="shared" si="1"/>
        <v>3</v>
      </c>
      <c r="G23">
        <f>VLOOKUP(F23,'Percentage Transformation scale'!$N$2:$O$5,2,TRUE)</f>
        <v>1</v>
      </c>
      <c r="H23" t="b">
        <v>0</v>
      </c>
      <c r="I23" t="b">
        <v>1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s="1">
        <f t="shared" si="4"/>
        <v>1</v>
      </c>
      <c r="P23" s="1">
        <f>VLOOKUP(O23,'Percentage Transformation scale'!$E$2:$F$9,2,TRUE)</f>
        <v>7</v>
      </c>
      <c r="Q23">
        <v>2</v>
      </c>
      <c r="R23">
        <v>2</v>
      </c>
      <c r="S23">
        <v>9</v>
      </c>
      <c r="T23">
        <v>5</v>
      </c>
      <c r="U23" s="1">
        <v>1</v>
      </c>
      <c r="V23" t="s">
        <v>178</v>
      </c>
      <c r="W23">
        <v>3</v>
      </c>
      <c r="X23">
        <v>1</v>
      </c>
      <c r="Y23">
        <v>3</v>
      </c>
      <c r="Z23" t="s">
        <v>178</v>
      </c>
      <c r="AA23" t="s">
        <v>178</v>
      </c>
      <c r="AB23">
        <v>5</v>
      </c>
      <c r="AC23">
        <v>0</v>
      </c>
      <c r="AD23">
        <v>0</v>
      </c>
      <c r="AE23" s="1">
        <f t="shared" si="2"/>
        <v>0</v>
      </c>
      <c r="AF23" s="1">
        <f>VLOOKUP(AE23,'Percentage Transformation scale'!$Q$2:$R$4,2,TRUE)</f>
        <v>3</v>
      </c>
      <c r="AG23">
        <v>0</v>
      </c>
      <c r="AH23" t="s">
        <v>178</v>
      </c>
      <c r="AI23">
        <v>3</v>
      </c>
      <c r="AJ23" t="s">
        <v>178</v>
      </c>
      <c r="AK23" t="s">
        <v>178</v>
      </c>
      <c r="AL23" t="s">
        <v>178</v>
      </c>
      <c r="AM23" t="s">
        <v>178</v>
      </c>
      <c r="AN23" t="s">
        <v>178</v>
      </c>
      <c r="AO23" t="s">
        <v>178</v>
      </c>
      <c r="AP23" t="s">
        <v>178</v>
      </c>
      <c r="AQ23" t="s">
        <v>178</v>
      </c>
      <c r="AR23">
        <v>1</v>
      </c>
      <c r="AS23">
        <v>3</v>
      </c>
      <c r="AT23">
        <f t="shared" si="0"/>
        <v>3</v>
      </c>
      <c r="AU23" s="7">
        <f t="shared" si="3"/>
        <v>1.8888888888888888</v>
      </c>
    </row>
    <row r="24" spans="1:47" x14ac:dyDescent="0.25">
      <c r="A24">
        <v>22</v>
      </c>
      <c r="B24">
        <v>4</v>
      </c>
      <c r="C24" t="b">
        <v>1</v>
      </c>
      <c r="D24" t="b">
        <v>1</v>
      </c>
      <c r="E24" t="b">
        <v>1</v>
      </c>
      <c r="F24">
        <f t="shared" si="1"/>
        <v>3</v>
      </c>
      <c r="G24">
        <f>VLOOKUP(F24,'Percentage Transformation scale'!$N$2:$O$5,2,TRUE)</f>
        <v>1</v>
      </c>
      <c r="H24" t="b">
        <v>1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s="1">
        <f t="shared" si="4"/>
        <v>1</v>
      </c>
      <c r="P24" s="1">
        <f>VLOOKUP(O24,'Percentage Transformation scale'!$E$2:$F$9,2,TRUE)</f>
        <v>7</v>
      </c>
      <c r="Q24">
        <v>3</v>
      </c>
      <c r="R24">
        <v>1</v>
      </c>
      <c r="S24">
        <v>8</v>
      </c>
      <c r="T24">
        <v>2</v>
      </c>
      <c r="U24" s="1">
        <v>1</v>
      </c>
      <c r="V24" t="s">
        <v>178</v>
      </c>
      <c r="W24">
        <v>3</v>
      </c>
      <c r="X24">
        <v>0</v>
      </c>
      <c r="Y24">
        <v>3</v>
      </c>
      <c r="Z24" t="s">
        <v>178</v>
      </c>
      <c r="AA24" t="s">
        <v>178</v>
      </c>
      <c r="AB24">
        <v>4</v>
      </c>
      <c r="AC24">
        <v>0</v>
      </c>
      <c r="AD24">
        <v>0</v>
      </c>
      <c r="AE24" s="1">
        <f t="shared" si="2"/>
        <v>0</v>
      </c>
      <c r="AF24" s="1">
        <f>VLOOKUP(AE24,'Percentage Transformation scale'!$Q$2:$R$4,2,TRUE)</f>
        <v>3</v>
      </c>
      <c r="AG24">
        <v>0</v>
      </c>
      <c r="AH24" t="s">
        <v>178</v>
      </c>
      <c r="AI24">
        <v>2</v>
      </c>
      <c r="AJ24" t="s">
        <v>178</v>
      </c>
      <c r="AK24" t="s">
        <v>5</v>
      </c>
      <c r="AL24" t="s">
        <v>5</v>
      </c>
      <c r="AM24" t="s">
        <v>5</v>
      </c>
      <c r="AN24" t="s">
        <v>178</v>
      </c>
      <c r="AO24" t="s">
        <v>178</v>
      </c>
      <c r="AP24">
        <f t="shared" ref="AP24:AP60" si="5">COUNTIF(AJ24:AO24,"N/A")</f>
        <v>3</v>
      </c>
      <c r="AQ24">
        <f t="shared" ref="AQ24:AQ60" si="6">(6-1)*((AP24-0)/(6-1))+1</f>
        <v>4</v>
      </c>
      <c r="AR24">
        <v>1</v>
      </c>
      <c r="AS24">
        <v>2</v>
      </c>
      <c r="AT24">
        <f t="shared" si="0"/>
        <v>2</v>
      </c>
      <c r="AU24" s="7">
        <f t="shared" si="3"/>
        <v>1.4444444444444444</v>
      </c>
    </row>
    <row r="25" spans="1:47" x14ac:dyDescent="0.25">
      <c r="A25">
        <v>23</v>
      </c>
      <c r="B25">
        <v>2</v>
      </c>
      <c r="C25" t="b">
        <v>1</v>
      </c>
      <c r="D25" t="b">
        <v>1</v>
      </c>
      <c r="E25" t="b">
        <v>1</v>
      </c>
      <c r="F25">
        <f t="shared" si="1"/>
        <v>3</v>
      </c>
      <c r="G25">
        <f>VLOOKUP(F25,'Percentage Transformation scale'!$N$2:$O$5,2,TRUE)</f>
        <v>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s="1">
        <f t="shared" si="4"/>
        <v>0</v>
      </c>
      <c r="P25" s="1">
        <f>VLOOKUP(O25,'Percentage Transformation scale'!$E$2:$F$9,2,TRUE)</f>
        <v>8</v>
      </c>
      <c r="Q25">
        <v>1</v>
      </c>
      <c r="R25">
        <v>1</v>
      </c>
      <c r="S25">
        <v>1</v>
      </c>
      <c r="T25">
        <v>1</v>
      </c>
      <c r="U25" s="1">
        <v>1</v>
      </c>
      <c r="V25" t="s">
        <v>178</v>
      </c>
      <c r="W25">
        <v>3</v>
      </c>
      <c r="X25">
        <v>1</v>
      </c>
      <c r="Y25">
        <v>3</v>
      </c>
      <c r="Z25" t="s">
        <v>178</v>
      </c>
      <c r="AA25" t="s">
        <v>178</v>
      </c>
      <c r="AB25">
        <v>5</v>
      </c>
      <c r="AC25">
        <v>0</v>
      </c>
      <c r="AD25">
        <v>0</v>
      </c>
      <c r="AE25" s="1">
        <f t="shared" si="2"/>
        <v>0</v>
      </c>
      <c r="AF25" s="1">
        <f>VLOOKUP(AE25,'Percentage Transformation scale'!$Q$2:$R$4,2,TRUE)</f>
        <v>3</v>
      </c>
      <c r="AG25">
        <v>0</v>
      </c>
      <c r="AH25" t="s">
        <v>178</v>
      </c>
      <c r="AI25">
        <v>3</v>
      </c>
      <c r="AJ25" t="s">
        <v>178</v>
      </c>
      <c r="AK25" t="s">
        <v>178</v>
      </c>
      <c r="AL25" t="s">
        <v>178</v>
      </c>
      <c r="AM25" t="s">
        <v>178</v>
      </c>
      <c r="AN25" t="s">
        <v>178</v>
      </c>
      <c r="AO25" t="s">
        <v>178</v>
      </c>
      <c r="AP25" t="s">
        <v>178</v>
      </c>
      <c r="AQ25" t="s">
        <v>178</v>
      </c>
      <c r="AR25">
        <v>1</v>
      </c>
      <c r="AS25">
        <v>2</v>
      </c>
      <c r="AT25">
        <f t="shared" si="0"/>
        <v>2</v>
      </c>
      <c r="AU25" s="7">
        <f t="shared" si="3"/>
        <v>1.4444444444444444</v>
      </c>
    </row>
    <row r="26" spans="1:47" x14ac:dyDescent="0.25">
      <c r="A26">
        <v>24</v>
      </c>
      <c r="B26">
        <v>1</v>
      </c>
      <c r="C26" t="b">
        <v>1</v>
      </c>
      <c r="D26" t="b">
        <v>1</v>
      </c>
      <c r="E26" t="b">
        <v>1</v>
      </c>
      <c r="F26">
        <f t="shared" si="1"/>
        <v>3</v>
      </c>
      <c r="G26">
        <f>VLOOKUP(F26,'Percentage Transformation scale'!$N$2:$O$5,2,TRUE)</f>
        <v>1</v>
      </c>
      <c r="H26" t="b">
        <v>1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s="1">
        <f t="shared" si="4"/>
        <v>1</v>
      </c>
      <c r="P26" s="1">
        <f>VLOOKUP(O26,'Percentage Transformation scale'!$E$2:$F$9,2,TRUE)</f>
        <v>7</v>
      </c>
      <c r="Q26">
        <v>3</v>
      </c>
      <c r="R26">
        <v>1</v>
      </c>
      <c r="S26">
        <v>8</v>
      </c>
      <c r="T26">
        <v>2</v>
      </c>
      <c r="U26" s="1">
        <v>1</v>
      </c>
      <c r="V26" t="s">
        <v>178</v>
      </c>
      <c r="W26">
        <v>3</v>
      </c>
      <c r="X26">
        <v>0</v>
      </c>
      <c r="Y26">
        <v>3</v>
      </c>
      <c r="Z26" t="s">
        <v>178</v>
      </c>
      <c r="AA26" t="s">
        <v>178</v>
      </c>
      <c r="AB26">
        <v>3</v>
      </c>
      <c r="AC26">
        <v>0</v>
      </c>
      <c r="AD26">
        <v>0</v>
      </c>
      <c r="AE26" s="1">
        <f t="shared" si="2"/>
        <v>0</v>
      </c>
      <c r="AF26" s="1">
        <f>VLOOKUP(AE26,'Percentage Transformation scale'!$Q$2:$R$4,2,TRUE)</f>
        <v>3</v>
      </c>
      <c r="AG26">
        <v>0</v>
      </c>
      <c r="AH26" t="s">
        <v>178</v>
      </c>
      <c r="AI26">
        <v>3</v>
      </c>
      <c r="AJ26" t="s">
        <v>178</v>
      </c>
      <c r="AK26" t="s">
        <v>178</v>
      </c>
      <c r="AL26" t="s">
        <v>178</v>
      </c>
      <c r="AM26" t="s">
        <v>178</v>
      </c>
      <c r="AN26" t="s">
        <v>178</v>
      </c>
      <c r="AO26" t="s">
        <v>178</v>
      </c>
      <c r="AP26" t="s">
        <v>178</v>
      </c>
      <c r="AQ26" t="s">
        <v>178</v>
      </c>
      <c r="AR26">
        <v>1</v>
      </c>
      <c r="AS26">
        <v>2</v>
      </c>
      <c r="AT26">
        <f t="shared" si="0"/>
        <v>2</v>
      </c>
      <c r="AU26" s="7">
        <f t="shared" si="3"/>
        <v>1.4444444444444444</v>
      </c>
    </row>
    <row r="27" spans="1:47" x14ac:dyDescent="0.25">
      <c r="A27">
        <v>25</v>
      </c>
      <c r="B27">
        <v>2</v>
      </c>
      <c r="C27" t="b">
        <v>0</v>
      </c>
      <c r="D27" t="b">
        <v>1</v>
      </c>
      <c r="E27" t="b">
        <v>1</v>
      </c>
      <c r="F27">
        <f t="shared" si="1"/>
        <v>2</v>
      </c>
      <c r="G27">
        <f>VLOOKUP(F27,'Percentage Transformation scale'!$N$2:$O$5,2,TRUE)</f>
        <v>2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s="1">
        <f t="shared" si="4"/>
        <v>0</v>
      </c>
      <c r="P27" s="1">
        <f>VLOOKUP(O27,'Percentage Transformation scale'!$E$2:$F$9,2,TRUE)</f>
        <v>8</v>
      </c>
      <c r="Q27">
        <v>4</v>
      </c>
      <c r="R27">
        <v>1</v>
      </c>
      <c r="S27">
        <v>7</v>
      </c>
      <c r="T27">
        <v>2</v>
      </c>
      <c r="U27" s="1">
        <v>1</v>
      </c>
      <c r="V27" t="s">
        <v>178</v>
      </c>
      <c r="W27">
        <v>3</v>
      </c>
      <c r="X27">
        <v>0</v>
      </c>
      <c r="Y27">
        <v>3</v>
      </c>
      <c r="Z27" t="s">
        <v>178</v>
      </c>
      <c r="AA27" t="s">
        <v>178</v>
      </c>
      <c r="AB27">
        <v>3</v>
      </c>
      <c r="AC27">
        <v>0</v>
      </c>
      <c r="AD27">
        <v>0</v>
      </c>
      <c r="AE27" s="1">
        <f t="shared" si="2"/>
        <v>0</v>
      </c>
      <c r="AF27" s="1">
        <f>VLOOKUP(AE27,'Percentage Transformation scale'!$Q$2:$R$4,2,TRUE)</f>
        <v>3</v>
      </c>
      <c r="AG27">
        <v>2</v>
      </c>
      <c r="AH27">
        <v>3</v>
      </c>
      <c r="AI27">
        <v>3</v>
      </c>
      <c r="AJ27" t="s">
        <v>178</v>
      </c>
      <c r="AK27" t="s">
        <v>178</v>
      </c>
      <c r="AL27" t="s">
        <v>178</v>
      </c>
      <c r="AM27" t="s">
        <v>178</v>
      </c>
      <c r="AN27" t="s">
        <v>178</v>
      </c>
      <c r="AO27" t="s">
        <v>178</v>
      </c>
      <c r="AP27" t="s">
        <v>178</v>
      </c>
      <c r="AQ27" t="s">
        <v>178</v>
      </c>
      <c r="AR27">
        <v>1</v>
      </c>
      <c r="AS27">
        <v>2</v>
      </c>
      <c r="AT27">
        <f t="shared" si="0"/>
        <v>2</v>
      </c>
      <c r="AU27" s="7">
        <f t="shared" si="3"/>
        <v>1.4444444444444444</v>
      </c>
    </row>
    <row r="28" spans="1:47" x14ac:dyDescent="0.25">
      <c r="A28">
        <v>26</v>
      </c>
      <c r="B28">
        <v>1</v>
      </c>
      <c r="C28" t="b">
        <v>1</v>
      </c>
      <c r="D28" t="b">
        <v>1</v>
      </c>
      <c r="E28" t="b">
        <v>1</v>
      </c>
      <c r="F28">
        <f t="shared" si="1"/>
        <v>3</v>
      </c>
      <c r="G28">
        <f>VLOOKUP(F28,'Percentage Transformation scale'!$N$2:$O$5,2,TRUE)</f>
        <v>1</v>
      </c>
      <c r="H28" t="b">
        <v>1</v>
      </c>
      <c r="I28" t="b">
        <v>1</v>
      </c>
      <c r="J28" t="b">
        <v>0</v>
      </c>
      <c r="K28" t="b">
        <v>1</v>
      </c>
      <c r="L28" t="b">
        <v>0</v>
      </c>
      <c r="M28" t="b">
        <v>0</v>
      </c>
      <c r="N28" t="b">
        <v>0</v>
      </c>
      <c r="O28" s="1">
        <f t="shared" si="4"/>
        <v>3</v>
      </c>
      <c r="P28" s="1">
        <f>VLOOKUP(O28,'Percentage Transformation scale'!$E$2:$F$9,2,TRUE)</f>
        <v>5</v>
      </c>
      <c r="Q28">
        <v>1</v>
      </c>
      <c r="R28">
        <v>2</v>
      </c>
      <c r="S28">
        <v>9</v>
      </c>
      <c r="T28">
        <v>5</v>
      </c>
      <c r="U28" s="1">
        <v>1</v>
      </c>
      <c r="V28" t="s">
        <v>178</v>
      </c>
      <c r="W28">
        <v>3</v>
      </c>
      <c r="X28">
        <v>1</v>
      </c>
      <c r="Y28">
        <v>3</v>
      </c>
      <c r="Z28" t="s">
        <v>178</v>
      </c>
      <c r="AA28" t="s">
        <v>178</v>
      </c>
      <c r="AB28">
        <v>3</v>
      </c>
      <c r="AC28">
        <v>1</v>
      </c>
      <c r="AD28">
        <v>0</v>
      </c>
      <c r="AE28" s="1">
        <f t="shared" si="2"/>
        <v>1</v>
      </c>
      <c r="AF28" s="1">
        <f>VLOOKUP(AE28,'Percentage Transformation scale'!$Q$2:$R$4,2,TRUE)</f>
        <v>2</v>
      </c>
      <c r="AG28">
        <v>0</v>
      </c>
      <c r="AH28" t="s">
        <v>178</v>
      </c>
      <c r="AI28">
        <v>2</v>
      </c>
      <c r="AJ28" t="s">
        <v>178</v>
      </c>
      <c r="AK28" t="s">
        <v>178</v>
      </c>
      <c r="AL28" t="s">
        <v>178</v>
      </c>
      <c r="AM28" t="s">
        <v>15</v>
      </c>
      <c r="AN28" t="s">
        <v>16</v>
      </c>
      <c r="AO28" t="s">
        <v>178</v>
      </c>
      <c r="AP28">
        <f t="shared" si="5"/>
        <v>4</v>
      </c>
      <c r="AQ28">
        <f t="shared" si="6"/>
        <v>5</v>
      </c>
      <c r="AR28">
        <v>1</v>
      </c>
      <c r="AS28">
        <v>2</v>
      </c>
      <c r="AT28">
        <f t="shared" si="0"/>
        <v>2</v>
      </c>
      <c r="AU28" s="7">
        <f t="shared" si="3"/>
        <v>1.4444444444444444</v>
      </c>
    </row>
    <row r="29" spans="1:47" x14ac:dyDescent="0.25">
      <c r="A29">
        <v>27</v>
      </c>
      <c r="B29">
        <v>1</v>
      </c>
      <c r="C29" t="b">
        <v>1</v>
      </c>
      <c r="D29" t="b">
        <v>1</v>
      </c>
      <c r="E29" t="b">
        <v>1</v>
      </c>
      <c r="F29">
        <f t="shared" si="1"/>
        <v>3</v>
      </c>
      <c r="G29">
        <f>VLOOKUP(F29,'Percentage Transformation scale'!$N$2:$O$5,2,TRUE)</f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s="1">
        <f t="shared" si="4"/>
        <v>0</v>
      </c>
      <c r="P29" s="1">
        <f>VLOOKUP(O29,'Percentage Transformation scale'!$E$2:$F$9,2,TRUE)</f>
        <v>8</v>
      </c>
      <c r="Q29">
        <v>3</v>
      </c>
      <c r="R29">
        <v>1</v>
      </c>
      <c r="S29">
        <v>7</v>
      </c>
      <c r="T29">
        <v>2</v>
      </c>
      <c r="U29" s="1">
        <v>1</v>
      </c>
      <c r="V29" t="s">
        <v>178</v>
      </c>
      <c r="W29">
        <v>3</v>
      </c>
      <c r="X29">
        <v>0</v>
      </c>
      <c r="Y29">
        <v>3</v>
      </c>
      <c r="Z29" t="s">
        <v>178</v>
      </c>
      <c r="AA29" t="s">
        <v>178</v>
      </c>
      <c r="AB29">
        <v>5</v>
      </c>
      <c r="AC29">
        <v>1</v>
      </c>
      <c r="AD29">
        <v>0</v>
      </c>
      <c r="AE29" s="1">
        <f t="shared" si="2"/>
        <v>1</v>
      </c>
      <c r="AF29" s="1">
        <f>VLOOKUP(AE29,'Percentage Transformation scale'!$Q$2:$R$4,2,TRUE)</f>
        <v>2</v>
      </c>
      <c r="AG29">
        <v>0</v>
      </c>
      <c r="AH29">
        <v>1</v>
      </c>
      <c r="AI29">
        <v>3</v>
      </c>
      <c r="AJ29" t="s">
        <v>178</v>
      </c>
      <c r="AK29" t="s">
        <v>178</v>
      </c>
      <c r="AL29" t="s">
        <v>178</v>
      </c>
      <c r="AM29" t="s">
        <v>178</v>
      </c>
      <c r="AN29" t="s">
        <v>178</v>
      </c>
      <c r="AO29" t="s">
        <v>178</v>
      </c>
      <c r="AP29" t="s">
        <v>178</v>
      </c>
      <c r="AQ29" t="s">
        <v>178</v>
      </c>
      <c r="AR29">
        <v>1</v>
      </c>
      <c r="AS29">
        <v>2</v>
      </c>
      <c r="AT29">
        <f t="shared" si="0"/>
        <v>2</v>
      </c>
      <c r="AU29" s="7">
        <f t="shared" si="3"/>
        <v>1.4444444444444444</v>
      </c>
    </row>
    <row r="30" spans="1:47" x14ac:dyDescent="0.25">
      <c r="A30">
        <v>28</v>
      </c>
      <c r="B30">
        <v>1</v>
      </c>
      <c r="C30" t="b">
        <v>1</v>
      </c>
      <c r="D30" t="b">
        <v>1</v>
      </c>
      <c r="E30" t="b">
        <v>1</v>
      </c>
      <c r="F30">
        <f t="shared" si="1"/>
        <v>3</v>
      </c>
      <c r="G30">
        <f>VLOOKUP(F30,'Percentage Transformation scale'!$N$2:$O$5,2,TRUE)</f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s="1">
        <f t="shared" si="4"/>
        <v>0</v>
      </c>
      <c r="P30" s="1">
        <f>VLOOKUP(O30,'Percentage Transformation scale'!$E$2:$F$9,2,TRUE)</f>
        <v>8</v>
      </c>
      <c r="Q30">
        <v>3</v>
      </c>
      <c r="R30">
        <v>1</v>
      </c>
      <c r="S30">
        <v>7</v>
      </c>
      <c r="T30">
        <v>2</v>
      </c>
      <c r="U30" s="1">
        <v>1</v>
      </c>
      <c r="V30" t="s">
        <v>178</v>
      </c>
      <c r="W30">
        <v>3</v>
      </c>
      <c r="X30">
        <v>0</v>
      </c>
      <c r="Y30">
        <v>3</v>
      </c>
      <c r="Z30" t="s">
        <v>178</v>
      </c>
      <c r="AA30" t="s">
        <v>178</v>
      </c>
      <c r="AB30">
        <v>5</v>
      </c>
      <c r="AC30">
        <v>1</v>
      </c>
      <c r="AD30">
        <v>1</v>
      </c>
      <c r="AE30" s="1">
        <f t="shared" si="2"/>
        <v>2</v>
      </c>
      <c r="AF30" s="1">
        <f>VLOOKUP(AE30,'Percentage Transformation scale'!$Q$2:$R$4,2,TRUE)</f>
        <v>1</v>
      </c>
      <c r="AG30">
        <v>1</v>
      </c>
      <c r="AH30">
        <v>1</v>
      </c>
      <c r="AI30">
        <v>3</v>
      </c>
      <c r="AJ30" t="s">
        <v>178</v>
      </c>
      <c r="AK30" t="s">
        <v>178</v>
      </c>
      <c r="AL30" t="s">
        <v>178</v>
      </c>
      <c r="AM30" t="s">
        <v>178</v>
      </c>
      <c r="AN30" t="s">
        <v>178</v>
      </c>
      <c r="AO30" t="s">
        <v>178</v>
      </c>
      <c r="AP30" t="s">
        <v>178</v>
      </c>
      <c r="AQ30" t="s">
        <v>178</v>
      </c>
      <c r="AR30" t="s">
        <v>5</v>
      </c>
      <c r="AS30" t="s">
        <v>5</v>
      </c>
      <c r="AT30" t="s">
        <v>5</v>
      </c>
      <c r="AU30" s="7" t="s">
        <v>5</v>
      </c>
    </row>
    <row r="31" spans="1:47" x14ac:dyDescent="0.25">
      <c r="A31">
        <v>29</v>
      </c>
      <c r="B31">
        <v>2</v>
      </c>
      <c r="C31" t="b">
        <v>1</v>
      </c>
      <c r="D31" t="b">
        <v>1</v>
      </c>
      <c r="E31" t="b">
        <v>1</v>
      </c>
      <c r="F31">
        <f t="shared" si="1"/>
        <v>3</v>
      </c>
      <c r="G31">
        <f>VLOOKUP(F31,'Percentage Transformation scale'!$N$2:$O$5,2,TRUE)</f>
        <v>1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s="1">
        <f t="shared" si="4"/>
        <v>0</v>
      </c>
      <c r="P31" s="1">
        <f>VLOOKUP(O31,'Percentage Transformation scale'!$E$2:$F$9,2,TRUE)</f>
        <v>8</v>
      </c>
      <c r="Q31">
        <v>3</v>
      </c>
      <c r="R31">
        <v>1</v>
      </c>
      <c r="S31">
        <v>7</v>
      </c>
      <c r="T31">
        <v>2</v>
      </c>
      <c r="U31" s="1">
        <v>1</v>
      </c>
      <c r="V31" t="s">
        <v>178</v>
      </c>
      <c r="W31">
        <v>3</v>
      </c>
      <c r="X31">
        <v>0</v>
      </c>
      <c r="Y31">
        <v>3</v>
      </c>
      <c r="Z31" t="s">
        <v>178</v>
      </c>
      <c r="AA31" t="s">
        <v>178</v>
      </c>
      <c r="AB31">
        <v>4</v>
      </c>
      <c r="AC31">
        <v>0</v>
      </c>
      <c r="AD31">
        <v>0</v>
      </c>
      <c r="AE31" s="1">
        <f t="shared" si="2"/>
        <v>0</v>
      </c>
      <c r="AF31" s="1">
        <f>VLOOKUP(AE31,'Percentage Transformation scale'!$Q$2:$R$4,2,TRUE)</f>
        <v>3</v>
      </c>
      <c r="AG31">
        <v>0</v>
      </c>
      <c r="AH31" t="s">
        <v>178</v>
      </c>
      <c r="AI31">
        <v>3</v>
      </c>
      <c r="AJ31" t="s">
        <v>178</v>
      </c>
      <c r="AK31" t="s">
        <v>178</v>
      </c>
      <c r="AL31" t="s">
        <v>178</v>
      </c>
      <c r="AM31" t="s">
        <v>178</v>
      </c>
      <c r="AN31" t="s">
        <v>178</v>
      </c>
      <c r="AO31" t="s">
        <v>178</v>
      </c>
      <c r="AP31" t="s">
        <v>178</v>
      </c>
      <c r="AQ31" t="s">
        <v>178</v>
      </c>
      <c r="AR31">
        <v>1</v>
      </c>
      <c r="AS31">
        <v>2</v>
      </c>
      <c r="AT31">
        <f t="shared" ref="AT31:AT52" si="7" xml:space="preserve"> IF(AR31 = 1, AR31 *AS31, (AR31+AS31)+ 5)</f>
        <v>2</v>
      </c>
      <c r="AU31" s="7">
        <f t="shared" si="3"/>
        <v>1.4444444444444444</v>
      </c>
    </row>
    <row r="32" spans="1:47" x14ac:dyDescent="0.25">
      <c r="A32">
        <v>30</v>
      </c>
      <c r="B32">
        <v>1</v>
      </c>
      <c r="C32" t="b">
        <v>1</v>
      </c>
      <c r="D32" t="b">
        <v>1</v>
      </c>
      <c r="E32" t="b">
        <v>1</v>
      </c>
      <c r="F32">
        <f t="shared" si="1"/>
        <v>3</v>
      </c>
      <c r="G32">
        <f>VLOOKUP(F32,'Percentage Transformation scale'!$N$2:$O$5,2,TRUE)</f>
        <v>1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s="1">
        <f t="shared" si="4"/>
        <v>0</v>
      </c>
      <c r="P32" s="1">
        <f>VLOOKUP(O32,'Percentage Transformation scale'!$E$2:$F$9,2,TRUE)</f>
        <v>8</v>
      </c>
      <c r="Q32">
        <v>1</v>
      </c>
      <c r="R32">
        <v>1</v>
      </c>
      <c r="S32">
        <v>8</v>
      </c>
      <c r="T32">
        <v>3</v>
      </c>
      <c r="U32" s="1">
        <v>1</v>
      </c>
      <c r="V32" t="s">
        <v>178</v>
      </c>
      <c r="W32">
        <v>3</v>
      </c>
      <c r="X32">
        <v>0</v>
      </c>
      <c r="Y32">
        <v>3</v>
      </c>
      <c r="Z32" t="s">
        <v>178</v>
      </c>
      <c r="AA32" t="s">
        <v>178</v>
      </c>
      <c r="AB32">
        <v>3</v>
      </c>
      <c r="AC32">
        <v>0</v>
      </c>
      <c r="AD32">
        <v>0</v>
      </c>
      <c r="AE32" s="1">
        <f t="shared" si="2"/>
        <v>0</v>
      </c>
      <c r="AF32" s="1">
        <f>VLOOKUP(AE32,'Percentage Transformation scale'!$Q$2:$R$4,2,TRUE)</f>
        <v>3</v>
      </c>
      <c r="AG32">
        <v>0</v>
      </c>
      <c r="AH32" t="s">
        <v>178</v>
      </c>
      <c r="AI32">
        <v>3</v>
      </c>
      <c r="AJ32" t="s">
        <v>178</v>
      </c>
      <c r="AK32" t="s">
        <v>178</v>
      </c>
      <c r="AL32" t="s">
        <v>178</v>
      </c>
      <c r="AM32" t="s">
        <v>178</v>
      </c>
      <c r="AN32" t="s">
        <v>178</v>
      </c>
      <c r="AO32" t="s">
        <v>178</v>
      </c>
      <c r="AP32" t="s">
        <v>178</v>
      </c>
      <c r="AQ32" t="s">
        <v>178</v>
      </c>
      <c r="AR32">
        <v>1</v>
      </c>
      <c r="AS32">
        <v>2</v>
      </c>
      <c r="AT32">
        <f t="shared" si="7"/>
        <v>2</v>
      </c>
      <c r="AU32" s="7">
        <f t="shared" si="3"/>
        <v>1.4444444444444444</v>
      </c>
    </row>
    <row r="33" spans="1:56" x14ac:dyDescent="0.25">
      <c r="A33">
        <v>31</v>
      </c>
      <c r="B33">
        <v>3</v>
      </c>
      <c r="C33" t="b">
        <v>0</v>
      </c>
      <c r="D33" t="b">
        <v>1</v>
      </c>
      <c r="E33" t="b">
        <v>1</v>
      </c>
      <c r="F33">
        <f t="shared" si="1"/>
        <v>2</v>
      </c>
      <c r="G33">
        <f>VLOOKUP(F33,'Percentage Transformation scale'!$N$2:$O$5,2,TRUE)</f>
        <v>2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s="1">
        <f t="shared" si="4"/>
        <v>0</v>
      </c>
      <c r="P33" s="1">
        <f>VLOOKUP(O33,'Percentage Transformation scale'!$E$2:$F$9,2,TRUE)</f>
        <v>8</v>
      </c>
      <c r="Q33">
        <v>1</v>
      </c>
      <c r="R33">
        <v>1</v>
      </c>
      <c r="S33">
        <v>8</v>
      </c>
      <c r="T33">
        <v>3</v>
      </c>
      <c r="U33" s="1">
        <v>1</v>
      </c>
      <c r="V33" t="s">
        <v>178</v>
      </c>
      <c r="W33">
        <v>3</v>
      </c>
      <c r="X33">
        <v>0</v>
      </c>
      <c r="Y33">
        <v>3</v>
      </c>
      <c r="Z33" t="s">
        <v>178</v>
      </c>
      <c r="AA33" t="s">
        <v>178</v>
      </c>
      <c r="AB33">
        <v>3</v>
      </c>
      <c r="AC33">
        <v>1</v>
      </c>
      <c r="AD33">
        <v>1</v>
      </c>
      <c r="AE33" s="1">
        <f t="shared" si="2"/>
        <v>2</v>
      </c>
      <c r="AF33" s="1">
        <f>VLOOKUP(AE33,'Percentage Transformation scale'!$Q$2:$R$4,2,TRUE)</f>
        <v>1</v>
      </c>
      <c r="AG33">
        <v>3</v>
      </c>
      <c r="AH33">
        <v>3</v>
      </c>
      <c r="AI33">
        <v>3</v>
      </c>
      <c r="AJ33" t="s">
        <v>178</v>
      </c>
      <c r="AK33" t="s">
        <v>178</v>
      </c>
      <c r="AL33" t="s">
        <v>178</v>
      </c>
      <c r="AM33" t="s">
        <v>178</v>
      </c>
      <c r="AN33" t="s">
        <v>178</v>
      </c>
      <c r="AO33" t="s">
        <v>178</v>
      </c>
      <c r="AP33" t="s">
        <v>178</v>
      </c>
      <c r="AQ33" t="s">
        <v>178</v>
      </c>
      <c r="AR33">
        <v>0</v>
      </c>
      <c r="AS33">
        <v>3</v>
      </c>
      <c r="AT33">
        <f t="shared" si="7"/>
        <v>8</v>
      </c>
      <c r="AU33" s="7">
        <f t="shared" si="3"/>
        <v>4.1111111111111107</v>
      </c>
    </row>
    <row r="34" spans="1:56" x14ac:dyDescent="0.25">
      <c r="A34">
        <v>32</v>
      </c>
      <c r="B34">
        <v>2</v>
      </c>
      <c r="C34" t="b">
        <v>1</v>
      </c>
      <c r="D34" t="b">
        <v>1</v>
      </c>
      <c r="E34" t="b">
        <v>1</v>
      </c>
      <c r="F34">
        <f t="shared" si="1"/>
        <v>3</v>
      </c>
      <c r="G34">
        <f>VLOOKUP(F34,'Percentage Transformation scale'!$N$2:$O$5,2,TRUE)</f>
        <v>1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s="1">
        <f t="shared" si="4"/>
        <v>0</v>
      </c>
      <c r="P34" s="1">
        <f>VLOOKUP(O34,'Percentage Transformation scale'!$E$2:$F$9,2,TRUE)</f>
        <v>8</v>
      </c>
      <c r="Q34">
        <v>3</v>
      </c>
      <c r="R34">
        <v>1</v>
      </c>
      <c r="S34">
        <v>8</v>
      </c>
      <c r="T34">
        <v>3</v>
      </c>
      <c r="U34" s="1">
        <v>3</v>
      </c>
      <c r="V34" t="s">
        <v>13</v>
      </c>
      <c r="W34">
        <v>4</v>
      </c>
      <c r="X34">
        <v>0</v>
      </c>
      <c r="Y34">
        <v>3</v>
      </c>
      <c r="Z34" t="s">
        <v>178</v>
      </c>
      <c r="AA34" t="s">
        <v>178</v>
      </c>
      <c r="AB34">
        <v>3</v>
      </c>
      <c r="AC34">
        <v>0</v>
      </c>
      <c r="AD34">
        <v>0</v>
      </c>
      <c r="AE34" s="1">
        <f t="shared" si="2"/>
        <v>0</v>
      </c>
      <c r="AF34" s="1">
        <f>VLOOKUP(AE34,'Percentage Transformation scale'!$Q$2:$R$4,2,TRUE)</f>
        <v>3</v>
      </c>
      <c r="AG34">
        <v>0</v>
      </c>
      <c r="AH34" t="s">
        <v>178</v>
      </c>
      <c r="AI34">
        <v>3</v>
      </c>
      <c r="AJ34" t="s">
        <v>178</v>
      </c>
      <c r="AK34" t="s">
        <v>178</v>
      </c>
      <c r="AL34" t="s">
        <v>178</v>
      </c>
      <c r="AM34" t="s">
        <v>178</v>
      </c>
      <c r="AN34" t="s">
        <v>178</v>
      </c>
      <c r="AO34" t="s">
        <v>178</v>
      </c>
      <c r="AP34" t="s">
        <v>178</v>
      </c>
      <c r="AQ34" t="s">
        <v>178</v>
      </c>
      <c r="AR34">
        <v>0</v>
      </c>
      <c r="AS34">
        <v>3</v>
      </c>
      <c r="AT34">
        <f t="shared" si="7"/>
        <v>8</v>
      </c>
      <c r="AU34" s="7">
        <f t="shared" si="3"/>
        <v>4.1111111111111107</v>
      </c>
    </row>
    <row r="35" spans="1:56" x14ac:dyDescent="0.25">
      <c r="A35">
        <v>33</v>
      </c>
      <c r="B35">
        <v>1</v>
      </c>
      <c r="C35" t="b">
        <v>0</v>
      </c>
      <c r="D35" t="b">
        <v>0</v>
      </c>
      <c r="E35" t="b">
        <v>0</v>
      </c>
      <c r="F35">
        <f t="shared" si="1"/>
        <v>0</v>
      </c>
      <c r="G35">
        <f>VLOOKUP(F35,'Percentage Transformation scale'!$N$2:$O$5,2,TRUE)</f>
        <v>4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1</v>
      </c>
      <c r="N35" t="b">
        <v>0</v>
      </c>
      <c r="O35" s="1">
        <f t="shared" si="4"/>
        <v>1</v>
      </c>
      <c r="P35" s="1">
        <f>VLOOKUP(O35,'Percentage Transformation scale'!$E$2:$F$9,2,TRUE)</f>
        <v>7</v>
      </c>
      <c r="Q35">
        <v>1</v>
      </c>
      <c r="R35">
        <v>2</v>
      </c>
      <c r="S35">
        <v>9</v>
      </c>
      <c r="T35">
        <v>5</v>
      </c>
      <c r="U35" s="1">
        <v>1</v>
      </c>
      <c r="V35" t="s">
        <v>178</v>
      </c>
      <c r="W35">
        <v>3</v>
      </c>
      <c r="X35">
        <v>1</v>
      </c>
      <c r="Y35">
        <v>3</v>
      </c>
      <c r="Z35" t="s">
        <v>178</v>
      </c>
      <c r="AA35" t="s">
        <v>178</v>
      </c>
      <c r="AB35">
        <v>2</v>
      </c>
      <c r="AC35">
        <v>0</v>
      </c>
      <c r="AD35">
        <v>0</v>
      </c>
      <c r="AE35" s="1">
        <f t="shared" si="2"/>
        <v>0</v>
      </c>
      <c r="AF35" s="1">
        <f>VLOOKUP(AE35,'Percentage Transformation scale'!$Q$2:$R$4,2,TRUE)</f>
        <v>3</v>
      </c>
      <c r="AG35">
        <v>0</v>
      </c>
      <c r="AH35" t="s">
        <v>178</v>
      </c>
      <c r="AI35">
        <v>3</v>
      </c>
      <c r="AJ35" t="s">
        <v>178</v>
      </c>
      <c r="AK35" t="s">
        <v>178</v>
      </c>
      <c r="AL35" t="s">
        <v>178</v>
      </c>
      <c r="AM35" t="s">
        <v>178</v>
      </c>
      <c r="AN35" t="s">
        <v>178</v>
      </c>
      <c r="AO35" t="s">
        <v>178</v>
      </c>
      <c r="AP35" t="s">
        <v>178</v>
      </c>
      <c r="AQ35" t="s">
        <v>178</v>
      </c>
      <c r="AR35">
        <v>0</v>
      </c>
      <c r="AS35">
        <v>3</v>
      </c>
      <c r="AT35">
        <f t="shared" si="7"/>
        <v>8</v>
      </c>
      <c r="AU35" s="7">
        <f t="shared" si="3"/>
        <v>4.1111111111111107</v>
      </c>
      <c r="BC35" s="1"/>
      <c r="BD35" s="1"/>
    </row>
    <row r="36" spans="1:56" x14ac:dyDescent="0.25">
      <c r="A36">
        <v>34</v>
      </c>
      <c r="B36">
        <v>2</v>
      </c>
      <c r="C36" t="b">
        <v>1</v>
      </c>
      <c r="D36" t="b">
        <v>1</v>
      </c>
      <c r="E36" t="b">
        <v>1</v>
      </c>
      <c r="F36">
        <f t="shared" si="1"/>
        <v>3</v>
      </c>
      <c r="G36">
        <f>VLOOKUP(F36,'Percentage Transformation scale'!$N$2:$O$5,2,TRUE)</f>
        <v>1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s="1">
        <f t="shared" si="4"/>
        <v>0</v>
      </c>
      <c r="P36" s="1">
        <f>VLOOKUP(O36,'Percentage Transformation scale'!$E$2:$F$9,2,TRUE)</f>
        <v>8</v>
      </c>
      <c r="Q36">
        <v>1</v>
      </c>
      <c r="R36">
        <v>1</v>
      </c>
      <c r="S36">
        <v>3</v>
      </c>
      <c r="T36">
        <v>2</v>
      </c>
      <c r="U36" s="1">
        <v>2</v>
      </c>
      <c r="V36" t="s">
        <v>14</v>
      </c>
      <c r="W36">
        <v>5</v>
      </c>
      <c r="X36">
        <v>1</v>
      </c>
      <c r="Y36">
        <v>1</v>
      </c>
      <c r="Z36">
        <v>3</v>
      </c>
      <c r="AA36" t="s">
        <v>40</v>
      </c>
      <c r="AB36">
        <v>4</v>
      </c>
      <c r="AC36">
        <v>0</v>
      </c>
      <c r="AD36">
        <v>0</v>
      </c>
      <c r="AE36" s="1">
        <f t="shared" si="2"/>
        <v>0</v>
      </c>
      <c r="AF36" s="1">
        <f>VLOOKUP(AE36,'Percentage Transformation scale'!$Q$2:$R$4,2,TRUE)</f>
        <v>3</v>
      </c>
      <c r="AG36">
        <v>3</v>
      </c>
      <c r="AH36">
        <v>5</v>
      </c>
      <c r="AI36">
        <v>3</v>
      </c>
      <c r="AJ36" t="s">
        <v>178</v>
      </c>
      <c r="AK36" t="s">
        <v>178</v>
      </c>
      <c r="AL36" t="s">
        <v>178</v>
      </c>
      <c r="AM36" t="s">
        <v>178</v>
      </c>
      <c r="AN36" t="s">
        <v>178</v>
      </c>
      <c r="AO36" t="s">
        <v>178</v>
      </c>
      <c r="AP36" t="s">
        <v>178</v>
      </c>
      <c r="AQ36" t="s">
        <v>178</v>
      </c>
      <c r="AR36">
        <v>1</v>
      </c>
      <c r="AS36">
        <v>2</v>
      </c>
      <c r="AT36">
        <f t="shared" si="7"/>
        <v>2</v>
      </c>
      <c r="AU36" s="7">
        <f t="shared" si="3"/>
        <v>1.4444444444444444</v>
      </c>
    </row>
    <row r="37" spans="1:56" x14ac:dyDescent="0.25">
      <c r="A37">
        <v>35</v>
      </c>
      <c r="B37">
        <v>2</v>
      </c>
      <c r="C37" t="b">
        <v>1</v>
      </c>
      <c r="D37" t="b">
        <v>0</v>
      </c>
      <c r="E37" t="b">
        <v>1</v>
      </c>
      <c r="F37">
        <f t="shared" si="1"/>
        <v>2</v>
      </c>
      <c r="G37">
        <f>VLOOKUP(F37,'Percentage Transformation scale'!$N$2:$O$5,2,TRUE)</f>
        <v>2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b">
        <v>0</v>
      </c>
      <c r="N37" t="b">
        <v>0</v>
      </c>
      <c r="O37" s="1">
        <f t="shared" si="4"/>
        <v>1</v>
      </c>
      <c r="P37" s="1">
        <f>VLOOKUP(O37,'Percentage Transformation scale'!$E$2:$F$9,2,TRUE)</f>
        <v>7</v>
      </c>
      <c r="Q37">
        <v>1</v>
      </c>
      <c r="R37">
        <v>1</v>
      </c>
      <c r="S37">
        <v>2</v>
      </c>
      <c r="T37">
        <v>3</v>
      </c>
      <c r="U37" s="1">
        <v>1</v>
      </c>
      <c r="V37" t="s">
        <v>178</v>
      </c>
      <c r="W37">
        <v>3</v>
      </c>
      <c r="X37">
        <v>1</v>
      </c>
      <c r="Y37">
        <v>3</v>
      </c>
      <c r="Z37" t="s">
        <v>178</v>
      </c>
      <c r="AA37" t="s">
        <v>178</v>
      </c>
      <c r="AB37">
        <v>5</v>
      </c>
      <c r="AC37">
        <v>0</v>
      </c>
      <c r="AD37">
        <v>0</v>
      </c>
      <c r="AE37" s="1">
        <f t="shared" si="2"/>
        <v>0</v>
      </c>
      <c r="AF37" s="1">
        <f>VLOOKUP(AE37,'Percentage Transformation scale'!$Q$2:$R$4,2,TRUE)</f>
        <v>3</v>
      </c>
      <c r="AG37">
        <v>3</v>
      </c>
      <c r="AH37">
        <v>3</v>
      </c>
      <c r="AI37">
        <v>3</v>
      </c>
      <c r="AJ37" t="s">
        <v>178</v>
      </c>
      <c r="AK37" t="s">
        <v>178</v>
      </c>
      <c r="AL37" t="s">
        <v>178</v>
      </c>
      <c r="AM37" t="s">
        <v>178</v>
      </c>
      <c r="AN37" t="s">
        <v>178</v>
      </c>
      <c r="AO37" t="s">
        <v>178</v>
      </c>
      <c r="AP37" t="s">
        <v>178</v>
      </c>
      <c r="AQ37" t="s">
        <v>178</v>
      </c>
      <c r="AR37">
        <v>1</v>
      </c>
      <c r="AS37">
        <v>4</v>
      </c>
      <c r="AT37">
        <f t="shared" si="7"/>
        <v>4</v>
      </c>
      <c r="AU37" s="7">
        <f t="shared" si="3"/>
        <v>2.333333333333333</v>
      </c>
    </row>
    <row r="38" spans="1:56" x14ac:dyDescent="0.25">
      <c r="A38">
        <v>36</v>
      </c>
      <c r="B38">
        <v>1</v>
      </c>
      <c r="C38" t="b">
        <v>1</v>
      </c>
      <c r="D38" t="b">
        <v>1</v>
      </c>
      <c r="E38" t="b">
        <v>1</v>
      </c>
      <c r="F38">
        <f t="shared" si="1"/>
        <v>3</v>
      </c>
      <c r="G38">
        <f>VLOOKUP(F38,'Percentage Transformation scale'!$N$2:$O$5,2,TRUE)</f>
        <v>1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s="1">
        <f t="shared" si="4"/>
        <v>0</v>
      </c>
      <c r="P38" s="1">
        <f>VLOOKUP(O38,'Percentage Transformation scale'!$E$2:$F$9,2,TRUE)</f>
        <v>8</v>
      </c>
      <c r="Q38">
        <v>4</v>
      </c>
      <c r="R38">
        <v>1</v>
      </c>
      <c r="S38">
        <v>6</v>
      </c>
      <c r="T38">
        <v>1</v>
      </c>
      <c r="U38" s="1">
        <v>1</v>
      </c>
      <c r="V38" t="s">
        <v>178</v>
      </c>
      <c r="W38">
        <v>3</v>
      </c>
      <c r="X38">
        <v>1</v>
      </c>
      <c r="Y38">
        <v>3</v>
      </c>
      <c r="Z38" t="s">
        <v>178</v>
      </c>
      <c r="AA38" t="s">
        <v>178</v>
      </c>
      <c r="AB38">
        <v>4</v>
      </c>
      <c r="AC38">
        <v>1</v>
      </c>
      <c r="AD38">
        <v>1</v>
      </c>
      <c r="AE38" s="1">
        <f t="shared" si="2"/>
        <v>2</v>
      </c>
      <c r="AF38" s="1">
        <f>VLOOKUP(AE38,'Percentage Transformation scale'!$Q$2:$R$4,2,TRUE)</f>
        <v>1</v>
      </c>
      <c r="AG38">
        <v>4</v>
      </c>
      <c r="AH38">
        <v>4</v>
      </c>
      <c r="AI38">
        <v>1</v>
      </c>
      <c r="AJ38" t="s">
        <v>178</v>
      </c>
      <c r="AK38" t="s">
        <v>178</v>
      </c>
      <c r="AL38" t="s">
        <v>5</v>
      </c>
      <c r="AM38" t="s">
        <v>5</v>
      </c>
      <c r="AN38" t="s">
        <v>178</v>
      </c>
      <c r="AO38" t="s">
        <v>178</v>
      </c>
      <c r="AP38">
        <f t="shared" si="5"/>
        <v>4</v>
      </c>
      <c r="AQ38">
        <f t="shared" si="6"/>
        <v>5</v>
      </c>
      <c r="AR38">
        <v>0</v>
      </c>
      <c r="AS38">
        <v>3</v>
      </c>
      <c r="AT38">
        <f t="shared" si="7"/>
        <v>8</v>
      </c>
      <c r="AU38" s="7">
        <f t="shared" si="3"/>
        <v>4.1111111111111107</v>
      </c>
      <c r="BB38"/>
    </row>
    <row r="39" spans="1:56" x14ac:dyDescent="0.25">
      <c r="A39">
        <v>37</v>
      </c>
      <c r="B39">
        <v>1</v>
      </c>
      <c r="C39" t="b">
        <v>1</v>
      </c>
      <c r="D39" t="b">
        <v>1</v>
      </c>
      <c r="E39" t="b">
        <v>1</v>
      </c>
      <c r="F39">
        <f t="shared" si="1"/>
        <v>3</v>
      </c>
      <c r="G39">
        <f>VLOOKUP(F39,'Percentage Transformation scale'!$N$2:$O$5,2,TRUE)</f>
        <v>1</v>
      </c>
      <c r="H39" t="b">
        <v>1</v>
      </c>
      <c r="I39" t="b">
        <v>1</v>
      </c>
      <c r="J39" t="b">
        <v>0</v>
      </c>
      <c r="K39" t="b">
        <v>1</v>
      </c>
      <c r="L39" t="b">
        <v>0</v>
      </c>
      <c r="M39" t="b">
        <v>0</v>
      </c>
      <c r="N39" t="b">
        <v>0</v>
      </c>
      <c r="O39" s="1">
        <f t="shared" si="4"/>
        <v>3</v>
      </c>
      <c r="P39" s="1">
        <f>VLOOKUP(O39,'Percentage Transformation scale'!$E$2:$F$9,2,TRUE)</f>
        <v>5</v>
      </c>
      <c r="Q39">
        <v>3</v>
      </c>
      <c r="R39">
        <v>2</v>
      </c>
      <c r="S39">
        <v>9</v>
      </c>
      <c r="T39">
        <v>5</v>
      </c>
      <c r="U39" s="1">
        <v>1</v>
      </c>
      <c r="V39" t="s">
        <v>178</v>
      </c>
      <c r="W39">
        <v>3</v>
      </c>
      <c r="X39">
        <v>1</v>
      </c>
      <c r="Y39">
        <v>3</v>
      </c>
      <c r="Z39" t="s">
        <v>178</v>
      </c>
      <c r="AA39" t="s">
        <v>178</v>
      </c>
      <c r="AB39">
        <v>3</v>
      </c>
      <c r="AC39">
        <v>1</v>
      </c>
      <c r="AD39">
        <v>1</v>
      </c>
      <c r="AE39" s="1">
        <f t="shared" si="2"/>
        <v>2</v>
      </c>
      <c r="AF39" s="1">
        <f>VLOOKUP(AE39,'Percentage Transformation scale'!$Q$2:$R$4,2,TRUE)</f>
        <v>1</v>
      </c>
      <c r="AG39">
        <v>15</v>
      </c>
      <c r="AH39">
        <v>3</v>
      </c>
      <c r="AI39">
        <v>2</v>
      </c>
      <c r="AJ39" t="s">
        <v>178</v>
      </c>
      <c r="AK39" t="s">
        <v>178</v>
      </c>
      <c r="AL39" t="s">
        <v>178</v>
      </c>
      <c r="AM39" t="s">
        <v>15</v>
      </c>
      <c r="AN39" t="s">
        <v>16</v>
      </c>
      <c r="AO39" t="s">
        <v>178</v>
      </c>
      <c r="AP39">
        <f t="shared" si="5"/>
        <v>4</v>
      </c>
      <c r="AQ39">
        <f t="shared" si="6"/>
        <v>5</v>
      </c>
      <c r="AR39">
        <v>1</v>
      </c>
      <c r="AS39">
        <v>4</v>
      </c>
      <c r="AT39">
        <f t="shared" si="7"/>
        <v>4</v>
      </c>
      <c r="AU39" s="7">
        <f t="shared" si="3"/>
        <v>2.333333333333333</v>
      </c>
      <c r="BB39"/>
    </row>
    <row r="40" spans="1:56" x14ac:dyDescent="0.25">
      <c r="A40">
        <v>38</v>
      </c>
      <c r="B40">
        <v>1</v>
      </c>
      <c r="C40" t="b">
        <v>1</v>
      </c>
      <c r="D40" t="b">
        <v>1</v>
      </c>
      <c r="E40" t="b">
        <v>1</v>
      </c>
      <c r="F40">
        <f t="shared" si="1"/>
        <v>3</v>
      </c>
      <c r="G40">
        <f>VLOOKUP(F40,'Percentage Transformation scale'!$N$2:$O$5,2,TRUE)</f>
        <v>1</v>
      </c>
      <c r="H40" t="b">
        <v>1</v>
      </c>
      <c r="I40" t="b">
        <v>1</v>
      </c>
      <c r="J40" t="b">
        <v>0</v>
      </c>
      <c r="K40" t="b">
        <v>1</v>
      </c>
      <c r="L40" t="b">
        <v>0</v>
      </c>
      <c r="M40" t="b">
        <v>0</v>
      </c>
      <c r="N40" t="b">
        <v>0</v>
      </c>
      <c r="O40" s="1">
        <f t="shared" si="4"/>
        <v>3</v>
      </c>
      <c r="P40" s="1">
        <f>VLOOKUP(O40,'Percentage Transformation scale'!$E$2:$F$9,2,TRUE)</f>
        <v>5</v>
      </c>
      <c r="Q40">
        <v>2</v>
      </c>
      <c r="R40">
        <v>2</v>
      </c>
      <c r="S40">
        <v>9</v>
      </c>
      <c r="T40">
        <v>5</v>
      </c>
      <c r="U40" s="1">
        <v>1</v>
      </c>
      <c r="V40" t="s">
        <v>178</v>
      </c>
      <c r="W40">
        <v>3</v>
      </c>
      <c r="X40">
        <v>1</v>
      </c>
      <c r="Y40">
        <v>2</v>
      </c>
      <c r="Z40">
        <v>2</v>
      </c>
      <c r="AA40" t="s">
        <v>39</v>
      </c>
      <c r="AB40">
        <v>3</v>
      </c>
      <c r="AC40">
        <v>1</v>
      </c>
      <c r="AD40">
        <v>1</v>
      </c>
      <c r="AE40" s="1">
        <f t="shared" si="2"/>
        <v>2</v>
      </c>
      <c r="AF40" s="1">
        <f>VLOOKUP(AE40,'Percentage Transformation scale'!$Q$2:$R$4,2,TRUE)</f>
        <v>1</v>
      </c>
      <c r="AG40">
        <v>20</v>
      </c>
      <c r="AH40">
        <v>3</v>
      </c>
      <c r="AI40">
        <v>2</v>
      </c>
      <c r="AJ40" t="s">
        <v>178</v>
      </c>
      <c r="AK40" t="s">
        <v>178</v>
      </c>
      <c r="AL40" t="s">
        <v>178</v>
      </c>
      <c r="AM40" t="s">
        <v>15</v>
      </c>
      <c r="AN40" t="s">
        <v>16</v>
      </c>
      <c r="AO40" t="s">
        <v>178</v>
      </c>
      <c r="AP40">
        <f t="shared" si="5"/>
        <v>4</v>
      </c>
      <c r="AQ40">
        <f t="shared" si="6"/>
        <v>5</v>
      </c>
      <c r="AR40">
        <v>1</v>
      </c>
      <c r="AS40">
        <v>2</v>
      </c>
      <c r="AT40">
        <f t="shared" si="7"/>
        <v>2</v>
      </c>
      <c r="AU40" s="7">
        <f t="shared" si="3"/>
        <v>1.4444444444444444</v>
      </c>
    </row>
    <row r="41" spans="1:56" x14ac:dyDescent="0.25">
      <c r="A41">
        <v>39</v>
      </c>
      <c r="B41">
        <v>1</v>
      </c>
      <c r="C41" t="b">
        <v>1</v>
      </c>
      <c r="D41" t="b">
        <v>1</v>
      </c>
      <c r="E41" t="b">
        <v>1</v>
      </c>
      <c r="F41">
        <f t="shared" si="1"/>
        <v>3</v>
      </c>
      <c r="G41">
        <f>VLOOKUP(F41,'Percentage Transformation scale'!$N$2:$O$5,2,TRUE)</f>
        <v>1</v>
      </c>
      <c r="H41" t="b">
        <v>1</v>
      </c>
      <c r="I41" t="b">
        <v>1</v>
      </c>
      <c r="J41" t="b">
        <v>0</v>
      </c>
      <c r="K41" t="b">
        <v>1</v>
      </c>
      <c r="L41" t="b">
        <v>0</v>
      </c>
      <c r="M41" t="b">
        <v>0</v>
      </c>
      <c r="N41" t="b">
        <v>0</v>
      </c>
      <c r="O41" s="1">
        <f t="shared" si="4"/>
        <v>3</v>
      </c>
      <c r="P41" s="1">
        <f>VLOOKUP(O41,'Percentage Transformation scale'!$E$2:$F$9,2,TRUE)</f>
        <v>5</v>
      </c>
      <c r="Q41">
        <v>3</v>
      </c>
      <c r="R41">
        <v>2</v>
      </c>
      <c r="S41">
        <v>9</v>
      </c>
      <c r="T41">
        <v>5</v>
      </c>
      <c r="U41" s="1">
        <v>1</v>
      </c>
      <c r="V41" t="s">
        <v>178</v>
      </c>
      <c r="W41">
        <v>3</v>
      </c>
      <c r="X41">
        <v>1</v>
      </c>
      <c r="Y41">
        <v>3</v>
      </c>
      <c r="Z41" t="s">
        <v>178</v>
      </c>
      <c r="AA41" t="s">
        <v>178</v>
      </c>
      <c r="AB41">
        <v>3</v>
      </c>
      <c r="AC41">
        <v>1</v>
      </c>
      <c r="AD41">
        <v>1</v>
      </c>
      <c r="AE41" s="1">
        <f t="shared" si="2"/>
        <v>2</v>
      </c>
      <c r="AF41" s="1">
        <f>VLOOKUP(AE41,'Percentage Transformation scale'!$Q$2:$R$4,2,TRUE)</f>
        <v>1</v>
      </c>
      <c r="AG41">
        <v>15</v>
      </c>
      <c r="AH41">
        <v>3</v>
      </c>
      <c r="AI41">
        <v>2</v>
      </c>
      <c r="AJ41" t="s">
        <v>178</v>
      </c>
      <c r="AK41" t="s">
        <v>178</v>
      </c>
      <c r="AL41" t="s">
        <v>178</v>
      </c>
      <c r="AM41" t="s">
        <v>17</v>
      </c>
      <c r="AN41" t="s">
        <v>16</v>
      </c>
      <c r="AO41" t="s">
        <v>178</v>
      </c>
      <c r="AP41">
        <f t="shared" si="5"/>
        <v>4</v>
      </c>
      <c r="AQ41">
        <f t="shared" si="6"/>
        <v>5</v>
      </c>
      <c r="AR41">
        <v>1</v>
      </c>
      <c r="AS41">
        <v>2</v>
      </c>
      <c r="AT41">
        <f t="shared" si="7"/>
        <v>2</v>
      </c>
      <c r="AU41" s="7">
        <f t="shared" si="3"/>
        <v>1.4444444444444444</v>
      </c>
    </row>
    <row r="42" spans="1:56" x14ac:dyDescent="0.25">
      <c r="A42">
        <v>40</v>
      </c>
      <c r="B42">
        <v>4</v>
      </c>
      <c r="C42" t="b">
        <v>1</v>
      </c>
      <c r="D42" t="b">
        <v>1</v>
      </c>
      <c r="E42" t="b">
        <v>1</v>
      </c>
      <c r="F42">
        <f t="shared" si="1"/>
        <v>3</v>
      </c>
      <c r="G42">
        <f>VLOOKUP(F42,'Percentage Transformation scale'!$N$2:$O$5,2,TRUE)</f>
        <v>1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s="1">
        <f t="shared" si="4"/>
        <v>0</v>
      </c>
      <c r="P42" s="1">
        <f>VLOOKUP(O42,'Percentage Transformation scale'!$E$2:$F$9,2,TRUE)</f>
        <v>8</v>
      </c>
      <c r="Q42">
        <v>1</v>
      </c>
      <c r="R42">
        <v>1</v>
      </c>
      <c r="S42">
        <v>7</v>
      </c>
      <c r="T42">
        <v>2</v>
      </c>
      <c r="U42" s="1">
        <v>1</v>
      </c>
      <c r="V42" t="s">
        <v>178</v>
      </c>
      <c r="W42">
        <v>3</v>
      </c>
      <c r="X42">
        <v>0</v>
      </c>
      <c r="Y42">
        <v>3</v>
      </c>
      <c r="Z42" t="s">
        <v>178</v>
      </c>
      <c r="AA42" t="s">
        <v>178</v>
      </c>
      <c r="AB42">
        <v>5</v>
      </c>
      <c r="AC42">
        <v>0</v>
      </c>
      <c r="AD42">
        <v>0</v>
      </c>
      <c r="AE42" s="1">
        <f t="shared" si="2"/>
        <v>0</v>
      </c>
      <c r="AF42" s="1">
        <f>VLOOKUP(AE42,'Percentage Transformation scale'!$Q$2:$R$4,2,TRUE)</f>
        <v>3</v>
      </c>
      <c r="AG42">
        <v>0</v>
      </c>
      <c r="AH42" t="s">
        <v>178</v>
      </c>
      <c r="AI42">
        <v>3</v>
      </c>
      <c r="AJ42" t="s">
        <v>178</v>
      </c>
      <c r="AK42" t="s">
        <v>178</v>
      </c>
      <c r="AL42" t="s">
        <v>178</v>
      </c>
      <c r="AM42" t="s">
        <v>178</v>
      </c>
      <c r="AN42" t="s">
        <v>178</v>
      </c>
      <c r="AO42" t="s">
        <v>178</v>
      </c>
      <c r="AP42" t="s">
        <v>178</v>
      </c>
      <c r="AQ42" t="s">
        <v>178</v>
      </c>
      <c r="AR42">
        <v>0</v>
      </c>
      <c r="AS42">
        <v>3</v>
      </c>
      <c r="AT42">
        <f t="shared" si="7"/>
        <v>8</v>
      </c>
      <c r="AU42" s="7">
        <f t="shared" si="3"/>
        <v>4.1111111111111107</v>
      </c>
      <c r="BB42"/>
    </row>
    <row r="43" spans="1:56" x14ac:dyDescent="0.25">
      <c r="A43">
        <v>41</v>
      </c>
      <c r="B43">
        <v>3</v>
      </c>
      <c r="C43" t="b">
        <v>1</v>
      </c>
      <c r="D43" t="b">
        <v>1</v>
      </c>
      <c r="E43" t="b">
        <v>1</v>
      </c>
      <c r="F43">
        <f t="shared" si="1"/>
        <v>3</v>
      </c>
      <c r="G43">
        <f>VLOOKUP(F43,'Percentage Transformation scale'!$N$2:$O$5,2,TRUE)</f>
        <v>1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s="1">
        <f t="shared" si="4"/>
        <v>0</v>
      </c>
      <c r="P43" s="1">
        <f>VLOOKUP(O43,'Percentage Transformation scale'!$E$2:$F$9,2,TRUE)</f>
        <v>8</v>
      </c>
      <c r="Q43">
        <v>1</v>
      </c>
      <c r="R43">
        <v>1</v>
      </c>
      <c r="S43">
        <v>8</v>
      </c>
      <c r="T43">
        <v>2</v>
      </c>
      <c r="U43" s="1">
        <v>4</v>
      </c>
      <c r="V43" t="s">
        <v>5</v>
      </c>
      <c r="W43">
        <v>4</v>
      </c>
      <c r="X43">
        <v>0</v>
      </c>
      <c r="Y43">
        <v>2</v>
      </c>
      <c r="Z43">
        <v>2</v>
      </c>
      <c r="AA43" t="s">
        <v>39</v>
      </c>
      <c r="AB43">
        <v>5</v>
      </c>
      <c r="AC43">
        <v>0</v>
      </c>
      <c r="AD43">
        <v>0</v>
      </c>
      <c r="AE43" s="1">
        <f t="shared" si="2"/>
        <v>0</v>
      </c>
      <c r="AF43" s="1">
        <f>VLOOKUP(AE43,'Percentage Transformation scale'!$Q$2:$R$4,2,TRUE)</f>
        <v>3</v>
      </c>
      <c r="AG43">
        <v>0</v>
      </c>
      <c r="AH43" t="s">
        <v>178</v>
      </c>
      <c r="AI43">
        <v>3</v>
      </c>
      <c r="AJ43" t="s">
        <v>178</v>
      </c>
      <c r="AK43" t="s">
        <v>178</v>
      </c>
      <c r="AL43" t="s">
        <v>178</v>
      </c>
      <c r="AM43" t="s">
        <v>178</v>
      </c>
      <c r="AN43" t="s">
        <v>178</v>
      </c>
      <c r="AO43" t="s">
        <v>178</v>
      </c>
      <c r="AP43" t="s">
        <v>178</v>
      </c>
      <c r="AQ43" t="s">
        <v>178</v>
      </c>
      <c r="AR43">
        <v>1</v>
      </c>
      <c r="AS43">
        <v>1</v>
      </c>
      <c r="AT43">
        <f t="shared" si="7"/>
        <v>1</v>
      </c>
      <c r="AU43" s="7">
        <f t="shared" si="3"/>
        <v>1</v>
      </c>
    </row>
    <row r="44" spans="1:56" x14ac:dyDescent="0.25">
      <c r="A44">
        <v>42</v>
      </c>
      <c r="B44">
        <v>4</v>
      </c>
      <c r="C44" t="b">
        <v>1</v>
      </c>
      <c r="D44" t="b">
        <v>1</v>
      </c>
      <c r="E44" t="b">
        <v>1</v>
      </c>
      <c r="F44">
        <f t="shared" si="1"/>
        <v>3</v>
      </c>
      <c r="G44">
        <f>VLOOKUP(F44,'Percentage Transformation scale'!$N$2:$O$5,2,TRUE)</f>
        <v>1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s="1">
        <f t="shared" si="4"/>
        <v>1</v>
      </c>
      <c r="P44" s="1">
        <f>VLOOKUP(O44,'Percentage Transformation scale'!$E$2:$F$9,2,TRUE)</f>
        <v>7</v>
      </c>
      <c r="Q44">
        <v>3</v>
      </c>
      <c r="R44">
        <v>1</v>
      </c>
      <c r="S44">
        <v>8</v>
      </c>
      <c r="T44">
        <v>2</v>
      </c>
      <c r="U44" s="1">
        <v>1</v>
      </c>
      <c r="V44" t="s">
        <v>178</v>
      </c>
      <c r="W44">
        <v>3</v>
      </c>
      <c r="X44">
        <v>0</v>
      </c>
      <c r="Y44">
        <v>3</v>
      </c>
      <c r="Z44" t="s">
        <v>178</v>
      </c>
      <c r="AA44" t="s">
        <v>178</v>
      </c>
      <c r="AB44">
        <v>3</v>
      </c>
      <c r="AC44">
        <v>0</v>
      </c>
      <c r="AD44">
        <v>0</v>
      </c>
      <c r="AE44" s="1">
        <f t="shared" si="2"/>
        <v>0</v>
      </c>
      <c r="AF44" s="1">
        <f>VLOOKUP(AE44,'Percentage Transformation scale'!$Q$2:$R$4,2,TRUE)</f>
        <v>3</v>
      </c>
      <c r="AG44">
        <v>0</v>
      </c>
      <c r="AH44" t="s">
        <v>178</v>
      </c>
      <c r="AI44">
        <v>2</v>
      </c>
      <c r="AJ44" t="s">
        <v>178</v>
      </c>
      <c r="AK44" t="s">
        <v>178</v>
      </c>
      <c r="AL44" t="s">
        <v>5</v>
      </c>
      <c r="AM44" t="s">
        <v>5</v>
      </c>
      <c r="AN44" t="s">
        <v>5</v>
      </c>
      <c r="AO44" t="s">
        <v>178</v>
      </c>
      <c r="AP44">
        <f t="shared" si="5"/>
        <v>3</v>
      </c>
      <c r="AQ44">
        <f t="shared" si="6"/>
        <v>4</v>
      </c>
      <c r="AR44">
        <v>1</v>
      </c>
      <c r="AS44">
        <v>2</v>
      </c>
      <c r="AT44">
        <f t="shared" si="7"/>
        <v>2</v>
      </c>
      <c r="AU44" s="7">
        <f t="shared" si="3"/>
        <v>1.4444444444444444</v>
      </c>
    </row>
    <row r="45" spans="1:56" x14ac:dyDescent="0.25">
      <c r="A45">
        <v>43</v>
      </c>
      <c r="B45">
        <v>2</v>
      </c>
      <c r="C45" t="b">
        <v>1</v>
      </c>
      <c r="D45" t="b">
        <v>1</v>
      </c>
      <c r="E45" t="b">
        <v>1</v>
      </c>
      <c r="F45">
        <f t="shared" si="1"/>
        <v>3</v>
      </c>
      <c r="G45">
        <f>VLOOKUP(F45,'Percentage Transformation scale'!$N$2:$O$5,2,TRUE)</f>
        <v>1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s="1">
        <f t="shared" si="4"/>
        <v>0</v>
      </c>
      <c r="P45" s="1">
        <f>VLOOKUP(O45,'Percentage Transformation scale'!$E$2:$F$9,2,TRUE)</f>
        <v>8</v>
      </c>
      <c r="Q45">
        <v>2</v>
      </c>
      <c r="R45">
        <v>2</v>
      </c>
      <c r="S45">
        <v>9</v>
      </c>
      <c r="T45">
        <v>1</v>
      </c>
      <c r="U45" s="1">
        <v>1</v>
      </c>
      <c r="V45" t="s">
        <v>178</v>
      </c>
      <c r="W45">
        <v>3</v>
      </c>
      <c r="X45">
        <v>1</v>
      </c>
      <c r="Y45">
        <v>3</v>
      </c>
      <c r="Z45" t="s">
        <v>178</v>
      </c>
      <c r="AA45" t="s">
        <v>178</v>
      </c>
      <c r="AB45">
        <v>3</v>
      </c>
      <c r="AC45">
        <v>0</v>
      </c>
      <c r="AD45">
        <v>0</v>
      </c>
      <c r="AE45" s="1">
        <f t="shared" si="2"/>
        <v>0</v>
      </c>
      <c r="AF45" s="1">
        <f>VLOOKUP(AE45,'Percentage Transformation scale'!$Q$2:$R$4,2,TRUE)</f>
        <v>3</v>
      </c>
      <c r="AG45">
        <v>0</v>
      </c>
      <c r="AH45" t="s">
        <v>178</v>
      </c>
      <c r="AI45">
        <v>3</v>
      </c>
      <c r="AJ45" t="s">
        <v>178</v>
      </c>
      <c r="AK45" t="s">
        <v>178</v>
      </c>
      <c r="AL45" t="s">
        <v>178</v>
      </c>
      <c r="AM45" t="s">
        <v>178</v>
      </c>
      <c r="AN45" t="s">
        <v>178</v>
      </c>
      <c r="AO45" t="s">
        <v>178</v>
      </c>
      <c r="AP45" t="s">
        <v>178</v>
      </c>
      <c r="AQ45" t="s">
        <v>178</v>
      </c>
      <c r="AR45">
        <v>1</v>
      </c>
      <c r="AS45">
        <v>2</v>
      </c>
      <c r="AT45">
        <f t="shared" si="7"/>
        <v>2</v>
      </c>
      <c r="AU45" s="7">
        <f t="shared" si="3"/>
        <v>1.4444444444444444</v>
      </c>
    </row>
    <row r="46" spans="1:56" x14ac:dyDescent="0.25">
      <c r="A46">
        <v>44</v>
      </c>
      <c r="B46">
        <v>1</v>
      </c>
      <c r="C46" t="b">
        <v>1</v>
      </c>
      <c r="D46" t="b">
        <v>1</v>
      </c>
      <c r="E46" t="b">
        <v>1</v>
      </c>
      <c r="F46">
        <f t="shared" si="1"/>
        <v>3</v>
      </c>
      <c r="G46">
        <f>VLOOKUP(F46,'Percentage Transformation scale'!$N$2:$O$5,2,TRUE)</f>
        <v>1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s="1">
        <f t="shared" si="4"/>
        <v>0</v>
      </c>
      <c r="P46" s="1">
        <f>VLOOKUP(O46,'Percentage Transformation scale'!$E$2:$F$9,2,TRUE)</f>
        <v>8</v>
      </c>
      <c r="Q46">
        <v>4</v>
      </c>
      <c r="R46">
        <v>1</v>
      </c>
      <c r="S46">
        <v>6</v>
      </c>
      <c r="T46">
        <v>1</v>
      </c>
      <c r="U46" s="1">
        <v>1</v>
      </c>
      <c r="V46" t="s">
        <v>178</v>
      </c>
      <c r="W46">
        <v>3</v>
      </c>
      <c r="X46">
        <v>0</v>
      </c>
      <c r="Y46">
        <v>3</v>
      </c>
      <c r="Z46" t="s">
        <v>178</v>
      </c>
      <c r="AA46" t="s">
        <v>178</v>
      </c>
      <c r="AB46">
        <v>5</v>
      </c>
      <c r="AC46">
        <v>0</v>
      </c>
      <c r="AD46">
        <v>1</v>
      </c>
      <c r="AE46" s="1">
        <f t="shared" si="2"/>
        <v>1</v>
      </c>
      <c r="AF46" s="1">
        <f>VLOOKUP(AE46,'Percentage Transformation scale'!$Q$2:$R$4,2,TRUE)</f>
        <v>2</v>
      </c>
      <c r="AG46">
        <v>0</v>
      </c>
      <c r="AH46" t="s">
        <v>178</v>
      </c>
      <c r="AI46">
        <v>3</v>
      </c>
      <c r="AJ46" t="s">
        <v>178</v>
      </c>
      <c r="AK46" t="s">
        <v>178</v>
      </c>
      <c r="AL46" t="s">
        <v>178</v>
      </c>
      <c r="AM46" t="s">
        <v>178</v>
      </c>
      <c r="AN46" t="s">
        <v>178</v>
      </c>
      <c r="AO46" t="s">
        <v>178</v>
      </c>
      <c r="AP46" t="s">
        <v>178</v>
      </c>
      <c r="AQ46" t="s">
        <v>178</v>
      </c>
      <c r="AR46">
        <v>1</v>
      </c>
      <c r="AS46">
        <v>2</v>
      </c>
      <c r="AT46">
        <f t="shared" si="7"/>
        <v>2</v>
      </c>
      <c r="AU46" s="7">
        <f t="shared" si="3"/>
        <v>1.4444444444444444</v>
      </c>
    </row>
    <row r="47" spans="1:56" x14ac:dyDescent="0.25">
      <c r="A47">
        <v>45</v>
      </c>
      <c r="B47">
        <v>3</v>
      </c>
      <c r="C47" t="b">
        <v>1</v>
      </c>
      <c r="D47" t="b">
        <v>1</v>
      </c>
      <c r="E47" t="b">
        <v>1</v>
      </c>
      <c r="F47">
        <f t="shared" si="1"/>
        <v>3</v>
      </c>
      <c r="G47">
        <f>VLOOKUP(F47,'Percentage Transformation scale'!$N$2:$O$5,2,TRUE)</f>
        <v>1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s="1">
        <f t="shared" si="4"/>
        <v>0</v>
      </c>
      <c r="P47" s="1">
        <f>VLOOKUP(O47,'Percentage Transformation scale'!$E$2:$F$9,2,TRUE)</f>
        <v>8</v>
      </c>
      <c r="Q47">
        <v>3</v>
      </c>
      <c r="R47">
        <v>1</v>
      </c>
      <c r="S47">
        <v>3</v>
      </c>
      <c r="T47">
        <v>2</v>
      </c>
      <c r="U47" s="1">
        <v>1</v>
      </c>
      <c r="V47" t="s">
        <v>178</v>
      </c>
      <c r="W47">
        <v>3</v>
      </c>
      <c r="X47">
        <v>0</v>
      </c>
      <c r="Y47">
        <v>3</v>
      </c>
      <c r="Z47" t="s">
        <v>178</v>
      </c>
      <c r="AA47" t="s">
        <v>178</v>
      </c>
      <c r="AB47">
        <v>5</v>
      </c>
      <c r="AC47">
        <v>0</v>
      </c>
      <c r="AD47">
        <v>0</v>
      </c>
      <c r="AE47" s="1">
        <f t="shared" si="2"/>
        <v>0</v>
      </c>
      <c r="AF47" s="1">
        <f>VLOOKUP(AE47,'Percentage Transformation scale'!$Q$2:$R$4,2,TRUE)</f>
        <v>3</v>
      </c>
      <c r="AG47">
        <v>0</v>
      </c>
      <c r="AH47" t="s">
        <v>178</v>
      </c>
      <c r="AI47">
        <v>3</v>
      </c>
      <c r="AJ47" t="s">
        <v>178</v>
      </c>
      <c r="AK47" t="s">
        <v>178</v>
      </c>
      <c r="AL47" t="s">
        <v>178</v>
      </c>
      <c r="AM47" t="s">
        <v>178</v>
      </c>
      <c r="AN47" t="s">
        <v>178</v>
      </c>
      <c r="AO47" t="s">
        <v>178</v>
      </c>
      <c r="AP47" t="s">
        <v>178</v>
      </c>
      <c r="AQ47" t="s">
        <v>178</v>
      </c>
      <c r="AR47">
        <v>1</v>
      </c>
      <c r="AS47">
        <v>2</v>
      </c>
      <c r="AT47">
        <f t="shared" si="7"/>
        <v>2</v>
      </c>
      <c r="AU47" s="7">
        <f t="shared" si="3"/>
        <v>1.4444444444444444</v>
      </c>
    </row>
    <row r="48" spans="1:56" x14ac:dyDescent="0.25">
      <c r="A48">
        <v>46</v>
      </c>
      <c r="B48">
        <v>3</v>
      </c>
      <c r="C48" t="b">
        <v>1</v>
      </c>
      <c r="D48" t="b">
        <v>1</v>
      </c>
      <c r="E48" t="b">
        <v>1</v>
      </c>
      <c r="F48">
        <f t="shared" si="1"/>
        <v>3</v>
      </c>
      <c r="G48">
        <f>VLOOKUP(F48,'Percentage Transformation scale'!$N$2:$O$5,2,TRUE)</f>
        <v>1</v>
      </c>
      <c r="H48" t="b">
        <v>1</v>
      </c>
      <c r="I48" t="b">
        <v>1</v>
      </c>
      <c r="J48" t="b">
        <v>0</v>
      </c>
      <c r="K48" t="b">
        <v>1</v>
      </c>
      <c r="L48" t="b">
        <v>0</v>
      </c>
      <c r="M48" t="b">
        <v>1</v>
      </c>
      <c r="N48" t="b">
        <v>0</v>
      </c>
      <c r="O48" s="1">
        <f t="shared" si="4"/>
        <v>4</v>
      </c>
      <c r="P48" s="1">
        <f>VLOOKUP(O48,'Percentage Transformation scale'!$E$2:$F$9,2,TRUE)</f>
        <v>4</v>
      </c>
      <c r="Q48">
        <v>3</v>
      </c>
      <c r="R48">
        <v>1</v>
      </c>
      <c r="S48">
        <v>6</v>
      </c>
      <c r="T48">
        <v>1</v>
      </c>
      <c r="U48" s="1">
        <v>1</v>
      </c>
      <c r="V48" t="s">
        <v>178</v>
      </c>
      <c r="W48">
        <v>3</v>
      </c>
      <c r="X48">
        <v>0</v>
      </c>
      <c r="Y48">
        <v>1</v>
      </c>
      <c r="Z48">
        <v>3</v>
      </c>
      <c r="AA48" t="s">
        <v>41</v>
      </c>
      <c r="AB48">
        <v>5</v>
      </c>
      <c r="AC48">
        <v>0</v>
      </c>
      <c r="AD48">
        <v>0</v>
      </c>
      <c r="AE48" s="1">
        <f t="shared" si="2"/>
        <v>0</v>
      </c>
      <c r="AF48" s="1">
        <f>VLOOKUP(AE48,'Percentage Transformation scale'!$Q$2:$R$4,2,TRUE)</f>
        <v>3</v>
      </c>
      <c r="AG48">
        <v>4</v>
      </c>
      <c r="AH48">
        <v>5</v>
      </c>
      <c r="AI48">
        <v>3</v>
      </c>
      <c r="AJ48" t="s">
        <v>178</v>
      </c>
      <c r="AK48" t="s">
        <v>178</v>
      </c>
      <c r="AL48" t="s">
        <v>178</v>
      </c>
      <c r="AM48" t="s">
        <v>178</v>
      </c>
      <c r="AN48" t="s">
        <v>178</v>
      </c>
      <c r="AO48" t="s">
        <v>178</v>
      </c>
      <c r="AP48" t="s">
        <v>178</v>
      </c>
      <c r="AQ48" t="s">
        <v>178</v>
      </c>
      <c r="AR48">
        <v>1</v>
      </c>
      <c r="AS48">
        <v>2</v>
      </c>
      <c r="AT48">
        <f t="shared" si="7"/>
        <v>2</v>
      </c>
      <c r="AU48" s="7">
        <f t="shared" si="3"/>
        <v>1.4444444444444444</v>
      </c>
    </row>
    <row r="49" spans="1:54" x14ac:dyDescent="0.25">
      <c r="A49">
        <v>47</v>
      </c>
      <c r="B49">
        <v>1</v>
      </c>
      <c r="C49" t="b">
        <v>0</v>
      </c>
      <c r="D49" t="b">
        <v>1</v>
      </c>
      <c r="E49" t="b">
        <v>1</v>
      </c>
      <c r="F49">
        <f t="shared" si="1"/>
        <v>2</v>
      </c>
      <c r="G49">
        <f>VLOOKUP(F49,'Percentage Transformation scale'!$N$2:$O$5,2,TRUE)</f>
        <v>2</v>
      </c>
      <c r="H49" t="b">
        <v>1</v>
      </c>
      <c r="I49" t="b">
        <v>1</v>
      </c>
      <c r="J49" t="b">
        <v>0</v>
      </c>
      <c r="K49" t="b">
        <v>1</v>
      </c>
      <c r="L49" t="b">
        <v>0</v>
      </c>
      <c r="M49" t="b">
        <v>1</v>
      </c>
      <c r="N49" t="b">
        <v>0</v>
      </c>
      <c r="O49" s="1">
        <f t="shared" si="4"/>
        <v>4</v>
      </c>
      <c r="P49" s="1">
        <f>VLOOKUP(O49,'Percentage Transformation scale'!$E$2:$F$9,2,TRUE)</f>
        <v>4</v>
      </c>
      <c r="Q49">
        <v>2</v>
      </c>
      <c r="R49">
        <v>1</v>
      </c>
      <c r="S49">
        <v>6</v>
      </c>
      <c r="T49">
        <v>1</v>
      </c>
      <c r="U49" s="1">
        <v>1</v>
      </c>
      <c r="V49" t="s">
        <v>178</v>
      </c>
      <c r="W49">
        <v>3</v>
      </c>
      <c r="X49">
        <v>0</v>
      </c>
      <c r="Y49">
        <v>3</v>
      </c>
      <c r="Z49" t="s">
        <v>178</v>
      </c>
      <c r="AA49" t="s">
        <v>178</v>
      </c>
      <c r="AB49">
        <v>3</v>
      </c>
      <c r="AC49">
        <v>1</v>
      </c>
      <c r="AD49">
        <v>0</v>
      </c>
      <c r="AE49" s="1">
        <f t="shared" si="2"/>
        <v>1</v>
      </c>
      <c r="AF49" s="1">
        <f>VLOOKUP(AE49,'Percentage Transformation scale'!$Q$2:$R$4,2,TRUE)</f>
        <v>2</v>
      </c>
      <c r="AG49">
        <v>20</v>
      </c>
      <c r="AH49">
        <v>3</v>
      </c>
      <c r="AI49">
        <v>3</v>
      </c>
      <c r="AJ49" t="s">
        <v>178</v>
      </c>
      <c r="AK49" t="s">
        <v>178</v>
      </c>
      <c r="AL49" t="s">
        <v>178</v>
      </c>
      <c r="AM49" t="s">
        <v>178</v>
      </c>
      <c r="AN49" t="s">
        <v>178</v>
      </c>
      <c r="AO49" t="s">
        <v>178</v>
      </c>
      <c r="AP49" t="s">
        <v>178</v>
      </c>
      <c r="AQ49" t="s">
        <v>178</v>
      </c>
      <c r="AR49">
        <v>1</v>
      </c>
      <c r="AS49">
        <v>2</v>
      </c>
      <c r="AT49">
        <f t="shared" si="7"/>
        <v>2</v>
      </c>
      <c r="AU49" s="7">
        <f t="shared" si="3"/>
        <v>1.4444444444444444</v>
      </c>
    </row>
    <row r="50" spans="1:54" x14ac:dyDescent="0.25">
      <c r="A50">
        <v>48</v>
      </c>
      <c r="B50">
        <v>1</v>
      </c>
      <c r="C50" t="b">
        <v>1</v>
      </c>
      <c r="D50" t="b">
        <v>1</v>
      </c>
      <c r="E50" t="b">
        <v>1</v>
      </c>
      <c r="F50">
        <f t="shared" si="1"/>
        <v>3</v>
      </c>
      <c r="G50">
        <f>VLOOKUP(F50,'Percentage Transformation scale'!$N$2:$O$5,2,TRUE)</f>
        <v>1</v>
      </c>
      <c r="H50" t="b">
        <v>1</v>
      </c>
      <c r="I50" t="b">
        <v>1</v>
      </c>
      <c r="J50" t="b">
        <v>0</v>
      </c>
      <c r="K50" t="b">
        <v>1</v>
      </c>
      <c r="L50" t="b">
        <v>1</v>
      </c>
      <c r="M50" t="b">
        <v>0</v>
      </c>
      <c r="N50" t="b">
        <v>0</v>
      </c>
      <c r="O50" s="1">
        <f t="shared" si="4"/>
        <v>4</v>
      </c>
      <c r="P50" s="1">
        <f>VLOOKUP(O50,'Percentage Transformation scale'!$E$2:$F$9,2,TRUE)</f>
        <v>4</v>
      </c>
      <c r="Q50">
        <v>2</v>
      </c>
      <c r="R50">
        <v>1</v>
      </c>
      <c r="S50">
        <v>6</v>
      </c>
      <c r="T50">
        <v>5</v>
      </c>
      <c r="U50" s="1">
        <v>1</v>
      </c>
      <c r="V50" t="s">
        <v>178</v>
      </c>
      <c r="W50">
        <v>3</v>
      </c>
      <c r="X50">
        <v>0</v>
      </c>
      <c r="Y50">
        <v>3</v>
      </c>
      <c r="Z50" t="s">
        <v>178</v>
      </c>
      <c r="AA50" t="s">
        <v>178</v>
      </c>
      <c r="AB50">
        <v>3</v>
      </c>
      <c r="AC50">
        <v>1</v>
      </c>
      <c r="AD50">
        <v>0</v>
      </c>
      <c r="AE50" s="1">
        <f t="shared" si="2"/>
        <v>1</v>
      </c>
      <c r="AF50" s="1">
        <f>VLOOKUP(AE50,'Percentage Transformation scale'!$Q$2:$R$4,2,TRUE)</f>
        <v>2</v>
      </c>
      <c r="AG50">
        <v>9</v>
      </c>
      <c r="AH50">
        <v>3</v>
      </c>
      <c r="AI50">
        <v>3</v>
      </c>
      <c r="AJ50" t="s">
        <v>178</v>
      </c>
      <c r="AK50" t="s">
        <v>178</v>
      </c>
      <c r="AL50" t="s">
        <v>178</v>
      </c>
      <c r="AM50" t="s">
        <v>178</v>
      </c>
      <c r="AN50" t="s">
        <v>178</v>
      </c>
      <c r="AO50" t="s">
        <v>178</v>
      </c>
      <c r="AP50" t="s">
        <v>178</v>
      </c>
      <c r="AQ50" t="s">
        <v>178</v>
      </c>
      <c r="AR50">
        <v>1</v>
      </c>
      <c r="AS50">
        <v>4</v>
      </c>
      <c r="AT50">
        <f t="shared" si="7"/>
        <v>4</v>
      </c>
      <c r="AU50" s="7">
        <f t="shared" si="3"/>
        <v>2.333333333333333</v>
      </c>
    </row>
    <row r="51" spans="1:54" x14ac:dyDescent="0.25">
      <c r="A51">
        <v>49</v>
      </c>
      <c r="B51">
        <v>1</v>
      </c>
      <c r="C51" t="b">
        <v>1</v>
      </c>
      <c r="D51" t="b">
        <v>1</v>
      </c>
      <c r="E51" t="b">
        <v>1</v>
      </c>
      <c r="F51">
        <f t="shared" si="1"/>
        <v>3</v>
      </c>
      <c r="G51">
        <f>VLOOKUP(F51,'Percentage Transformation scale'!$N$2:$O$5,2,TRUE)</f>
        <v>1</v>
      </c>
      <c r="H51" t="b">
        <v>1</v>
      </c>
      <c r="I51" t="b">
        <v>1</v>
      </c>
      <c r="J51" t="b">
        <v>0</v>
      </c>
      <c r="K51" t="b">
        <v>1</v>
      </c>
      <c r="L51" t="b">
        <v>0</v>
      </c>
      <c r="M51" t="b">
        <v>0</v>
      </c>
      <c r="N51" t="b">
        <v>0</v>
      </c>
      <c r="O51" s="1">
        <f t="shared" si="4"/>
        <v>3</v>
      </c>
      <c r="P51" s="1">
        <f>VLOOKUP(O51,'Percentage Transformation scale'!$E$2:$F$9,2,TRUE)</f>
        <v>5</v>
      </c>
      <c r="Q51">
        <v>1</v>
      </c>
      <c r="R51">
        <v>2</v>
      </c>
      <c r="S51">
        <v>9</v>
      </c>
      <c r="T51">
        <v>5</v>
      </c>
      <c r="U51" s="1">
        <v>1</v>
      </c>
      <c r="V51" t="s">
        <v>178</v>
      </c>
      <c r="W51">
        <v>3</v>
      </c>
      <c r="X51">
        <v>1</v>
      </c>
      <c r="Y51">
        <v>3</v>
      </c>
      <c r="Z51" t="s">
        <v>178</v>
      </c>
      <c r="AA51" t="s">
        <v>178</v>
      </c>
      <c r="AB51">
        <v>1</v>
      </c>
      <c r="AC51">
        <v>1</v>
      </c>
      <c r="AD51">
        <v>1</v>
      </c>
      <c r="AE51" s="1">
        <f t="shared" si="2"/>
        <v>2</v>
      </c>
      <c r="AF51" s="1">
        <f>VLOOKUP(AE51,'Percentage Transformation scale'!$Q$2:$R$4,2,TRUE)</f>
        <v>1</v>
      </c>
      <c r="AG51">
        <v>0</v>
      </c>
      <c r="AH51" t="s">
        <v>178</v>
      </c>
      <c r="AI51">
        <v>2</v>
      </c>
      <c r="AJ51" t="s">
        <v>178</v>
      </c>
      <c r="AK51" t="s">
        <v>178</v>
      </c>
      <c r="AL51" t="s">
        <v>178</v>
      </c>
      <c r="AM51" t="s">
        <v>16</v>
      </c>
      <c r="AN51" t="s">
        <v>16</v>
      </c>
      <c r="AO51" t="s">
        <v>178</v>
      </c>
      <c r="AP51">
        <f t="shared" si="5"/>
        <v>4</v>
      </c>
      <c r="AQ51">
        <f t="shared" si="6"/>
        <v>5</v>
      </c>
      <c r="AR51">
        <v>1</v>
      </c>
      <c r="AS51">
        <v>2</v>
      </c>
      <c r="AT51">
        <f t="shared" si="7"/>
        <v>2</v>
      </c>
      <c r="AU51" s="7">
        <f t="shared" si="3"/>
        <v>1.4444444444444444</v>
      </c>
    </row>
    <row r="52" spans="1:54" x14ac:dyDescent="0.25">
      <c r="A52">
        <v>50</v>
      </c>
      <c r="B52">
        <v>1</v>
      </c>
      <c r="C52" t="b">
        <v>1</v>
      </c>
      <c r="D52" t="b">
        <v>1</v>
      </c>
      <c r="E52" t="b">
        <v>1</v>
      </c>
      <c r="F52">
        <f t="shared" si="1"/>
        <v>3</v>
      </c>
      <c r="G52">
        <f>VLOOKUP(F52,'Percentage Transformation scale'!$N$2:$O$5,2,TRUE)</f>
        <v>1</v>
      </c>
      <c r="H52" t="b">
        <v>1</v>
      </c>
      <c r="I52" t="b">
        <v>1</v>
      </c>
      <c r="J52" t="b">
        <v>0</v>
      </c>
      <c r="K52" t="b">
        <v>1</v>
      </c>
      <c r="L52" t="b">
        <v>0</v>
      </c>
      <c r="M52" t="b">
        <v>0</v>
      </c>
      <c r="N52" t="b">
        <v>0</v>
      </c>
      <c r="O52" s="1">
        <f t="shared" si="4"/>
        <v>3</v>
      </c>
      <c r="P52" s="1">
        <f>VLOOKUP(O52,'Percentage Transformation scale'!$E$2:$F$9,2,TRUE)</f>
        <v>5</v>
      </c>
      <c r="Q52">
        <v>1</v>
      </c>
      <c r="R52">
        <v>2</v>
      </c>
      <c r="S52">
        <v>9</v>
      </c>
      <c r="T52">
        <v>5</v>
      </c>
      <c r="U52" s="1">
        <v>1</v>
      </c>
      <c r="V52" t="s">
        <v>178</v>
      </c>
      <c r="W52">
        <v>3</v>
      </c>
      <c r="X52">
        <v>1</v>
      </c>
      <c r="Y52">
        <v>3</v>
      </c>
      <c r="Z52" t="s">
        <v>178</v>
      </c>
      <c r="AA52" t="s">
        <v>178</v>
      </c>
      <c r="AB52">
        <v>1</v>
      </c>
      <c r="AC52">
        <v>1</v>
      </c>
      <c r="AD52">
        <v>1</v>
      </c>
      <c r="AE52" s="1">
        <f t="shared" si="2"/>
        <v>2</v>
      </c>
      <c r="AF52" s="1">
        <f>VLOOKUP(AE52,'Percentage Transformation scale'!$Q$2:$R$4,2,TRUE)</f>
        <v>1</v>
      </c>
      <c r="AG52">
        <v>0</v>
      </c>
      <c r="AH52" t="s">
        <v>178</v>
      </c>
      <c r="AI52">
        <v>2</v>
      </c>
      <c r="AJ52" t="s">
        <v>178</v>
      </c>
      <c r="AK52" t="s">
        <v>178</v>
      </c>
      <c r="AL52" t="s">
        <v>178</v>
      </c>
      <c r="AM52" t="s">
        <v>16</v>
      </c>
      <c r="AN52" t="s">
        <v>16</v>
      </c>
      <c r="AO52" t="s">
        <v>178</v>
      </c>
      <c r="AP52">
        <f t="shared" si="5"/>
        <v>4</v>
      </c>
      <c r="AQ52">
        <f t="shared" si="6"/>
        <v>5</v>
      </c>
      <c r="AR52">
        <v>1</v>
      </c>
      <c r="AS52">
        <v>2</v>
      </c>
      <c r="AT52">
        <f t="shared" si="7"/>
        <v>2</v>
      </c>
      <c r="AU52" s="7">
        <f t="shared" si="3"/>
        <v>1.4444444444444444</v>
      </c>
    </row>
    <row r="53" spans="1:54" x14ac:dyDescent="0.25">
      <c r="A53">
        <v>51</v>
      </c>
      <c r="B53">
        <v>1</v>
      </c>
      <c r="C53" t="b">
        <v>1</v>
      </c>
      <c r="D53" t="b">
        <v>1</v>
      </c>
      <c r="E53" t="b">
        <v>1</v>
      </c>
      <c r="F53">
        <f t="shared" si="1"/>
        <v>3</v>
      </c>
      <c r="G53">
        <f>VLOOKUP(F53,'Percentage Transformation scale'!$N$2:$O$5,2,TRUE)</f>
        <v>1</v>
      </c>
      <c r="H53" t="b">
        <v>1</v>
      </c>
      <c r="I53" t="b">
        <v>1</v>
      </c>
      <c r="J53" t="b">
        <v>0</v>
      </c>
      <c r="K53" t="b">
        <v>1</v>
      </c>
      <c r="L53" t="b">
        <v>1</v>
      </c>
      <c r="M53" t="b">
        <v>0</v>
      </c>
      <c r="N53" t="b">
        <v>0</v>
      </c>
      <c r="O53" s="1">
        <f t="shared" si="4"/>
        <v>4</v>
      </c>
      <c r="P53" s="1">
        <f>VLOOKUP(O53,'Percentage Transformation scale'!$E$2:$F$9,2,TRUE)</f>
        <v>4</v>
      </c>
      <c r="Q53">
        <v>2</v>
      </c>
      <c r="R53">
        <v>1</v>
      </c>
      <c r="S53">
        <v>10</v>
      </c>
      <c r="T53">
        <v>5</v>
      </c>
      <c r="U53" s="1">
        <v>1</v>
      </c>
      <c r="V53" t="s">
        <v>178</v>
      </c>
      <c r="W53">
        <v>3</v>
      </c>
      <c r="X53">
        <v>1</v>
      </c>
      <c r="Y53">
        <v>3</v>
      </c>
      <c r="Z53" t="s">
        <v>178</v>
      </c>
      <c r="AA53" t="s">
        <v>178</v>
      </c>
      <c r="AB53">
        <v>3</v>
      </c>
      <c r="AC53">
        <v>0</v>
      </c>
      <c r="AD53">
        <v>0</v>
      </c>
      <c r="AE53" s="1">
        <f t="shared" si="2"/>
        <v>0</v>
      </c>
      <c r="AF53" s="1">
        <f>VLOOKUP(AE53,'Percentage Transformation scale'!$Q$2:$R$4,2,TRUE)</f>
        <v>3</v>
      </c>
      <c r="AG53">
        <v>0</v>
      </c>
      <c r="AH53" t="s">
        <v>178</v>
      </c>
      <c r="AI53">
        <v>2</v>
      </c>
      <c r="AJ53" t="s">
        <v>178</v>
      </c>
      <c r="AK53" t="s">
        <v>178</v>
      </c>
      <c r="AL53" t="s">
        <v>178</v>
      </c>
      <c r="AM53" t="s">
        <v>16</v>
      </c>
      <c r="AN53" t="s">
        <v>16</v>
      </c>
      <c r="AO53" t="s">
        <v>178</v>
      </c>
      <c r="AP53">
        <f t="shared" si="5"/>
        <v>4</v>
      </c>
      <c r="AQ53">
        <f t="shared" si="6"/>
        <v>5</v>
      </c>
      <c r="AR53" t="s">
        <v>5</v>
      </c>
      <c r="AS53" t="s">
        <v>5</v>
      </c>
      <c r="AT53" t="s">
        <v>5</v>
      </c>
      <c r="AU53" s="7" t="s">
        <v>5</v>
      </c>
      <c r="BB53"/>
    </row>
    <row r="54" spans="1:54" x14ac:dyDescent="0.25">
      <c r="A54">
        <v>52</v>
      </c>
      <c r="B54">
        <v>1</v>
      </c>
      <c r="C54" t="b">
        <v>1</v>
      </c>
      <c r="D54" t="b">
        <v>1</v>
      </c>
      <c r="E54" t="b">
        <v>1</v>
      </c>
      <c r="F54">
        <f t="shared" si="1"/>
        <v>3</v>
      </c>
      <c r="G54">
        <f>VLOOKUP(F54,'Percentage Transformation scale'!$N$2:$O$5,2,TRUE)</f>
        <v>1</v>
      </c>
      <c r="H54" t="b">
        <v>1</v>
      </c>
      <c r="I54" t="b">
        <v>1</v>
      </c>
      <c r="J54" t="b">
        <v>0</v>
      </c>
      <c r="K54" t="b">
        <v>1</v>
      </c>
      <c r="L54" t="b">
        <v>1</v>
      </c>
      <c r="M54" t="b">
        <v>0</v>
      </c>
      <c r="N54" t="b">
        <v>0</v>
      </c>
      <c r="O54" s="1">
        <f t="shared" si="4"/>
        <v>4</v>
      </c>
      <c r="P54" s="1">
        <f>VLOOKUP(O54,'Percentage Transformation scale'!$E$2:$F$9,2,TRUE)</f>
        <v>4</v>
      </c>
      <c r="Q54">
        <v>2</v>
      </c>
      <c r="R54">
        <v>1</v>
      </c>
      <c r="S54">
        <v>10</v>
      </c>
      <c r="T54">
        <v>5</v>
      </c>
      <c r="U54" s="1">
        <v>1</v>
      </c>
      <c r="V54" t="s">
        <v>178</v>
      </c>
      <c r="W54">
        <v>3</v>
      </c>
      <c r="X54">
        <v>1</v>
      </c>
      <c r="Y54">
        <v>3</v>
      </c>
      <c r="Z54" t="s">
        <v>178</v>
      </c>
      <c r="AA54" t="s">
        <v>178</v>
      </c>
      <c r="AB54">
        <v>2</v>
      </c>
      <c r="AC54">
        <v>0</v>
      </c>
      <c r="AD54">
        <v>0</v>
      </c>
      <c r="AE54" s="1">
        <f t="shared" si="2"/>
        <v>0</v>
      </c>
      <c r="AF54" s="1">
        <f>VLOOKUP(AE54,'Percentage Transformation scale'!$Q$2:$R$4,2,TRUE)</f>
        <v>3</v>
      </c>
      <c r="AG54">
        <v>0</v>
      </c>
      <c r="AH54" t="s">
        <v>178</v>
      </c>
      <c r="AI54">
        <v>2</v>
      </c>
      <c r="AJ54" t="s">
        <v>178</v>
      </c>
      <c r="AK54" t="s">
        <v>178</v>
      </c>
      <c r="AL54" t="s">
        <v>178</v>
      </c>
      <c r="AM54" t="s">
        <v>16</v>
      </c>
      <c r="AN54" t="s">
        <v>16</v>
      </c>
      <c r="AO54" t="s">
        <v>178</v>
      </c>
      <c r="AP54">
        <f t="shared" si="5"/>
        <v>4</v>
      </c>
      <c r="AQ54">
        <f t="shared" si="6"/>
        <v>5</v>
      </c>
      <c r="AR54">
        <v>1</v>
      </c>
      <c r="AS54">
        <v>4</v>
      </c>
      <c r="AT54">
        <f t="shared" ref="AT54:AT85" si="8" xml:space="preserve"> IF(AR54 = 1, AR54 *AS54, (AR54+AS54)+ 5)</f>
        <v>4</v>
      </c>
      <c r="AU54" s="7">
        <f t="shared" si="3"/>
        <v>2.333333333333333</v>
      </c>
      <c r="BB54"/>
    </row>
    <row r="55" spans="1:54" x14ac:dyDescent="0.25">
      <c r="A55">
        <v>53</v>
      </c>
      <c r="B55">
        <v>1</v>
      </c>
      <c r="C55" t="b">
        <v>1</v>
      </c>
      <c r="D55" t="b">
        <v>1</v>
      </c>
      <c r="E55" t="b">
        <v>1</v>
      </c>
      <c r="F55">
        <f t="shared" si="1"/>
        <v>3</v>
      </c>
      <c r="G55">
        <f>VLOOKUP(F55,'Percentage Transformation scale'!$N$2:$O$5,2,TRUE)</f>
        <v>1</v>
      </c>
      <c r="H55" t="b">
        <v>1</v>
      </c>
      <c r="I55" t="b">
        <v>1</v>
      </c>
      <c r="J55" t="b">
        <v>0</v>
      </c>
      <c r="K55" t="b">
        <v>1</v>
      </c>
      <c r="L55" t="b">
        <v>1</v>
      </c>
      <c r="M55" t="b">
        <v>0</v>
      </c>
      <c r="N55" t="b">
        <v>0</v>
      </c>
      <c r="O55" s="1">
        <f t="shared" si="4"/>
        <v>4</v>
      </c>
      <c r="P55" s="1">
        <f>VLOOKUP(O55,'Percentage Transformation scale'!$E$2:$F$9,2,TRUE)</f>
        <v>4</v>
      </c>
      <c r="Q55">
        <v>1</v>
      </c>
      <c r="R55">
        <v>1</v>
      </c>
      <c r="S55">
        <v>10</v>
      </c>
      <c r="T55">
        <v>5</v>
      </c>
      <c r="U55" s="1">
        <v>1</v>
      </c>
      <c r="V55" t="s">
        <v>178</v>
      </c>
      <c r="W55">
        <v>3</v>
      </c>
      <c r="X55">
        <v>1</v>
      </c>
      <c r="Y55">
        <v>3</v>
      </c>
      <c r="Z55" t="s">
        <v>178</v>
      </c>
      <c r="AA55" t="s">
        <v>178</v>
      </c>
      <c r="AB55">
        <v>1</v>
      </c>
      <c r="AC55">
        <v>1</v>
      </c>
      <c r="AD55">
        <v>1</v>
      </c>
      <c r="AE55" s="1">
        <f t="shared" si="2"/>
        <v>2</v>
      </c>
      <c r="AF55" s="1">
        <f>VLOOKUP(AE55,'Percentage Transformation scale'!$Q$2:$R$4,2,TRUE)</f>
        <v>1</v>
      </c>
      <c r="AG55">
        <v>0</v>
      </c>
      <c r="AH55" t="s">
        <v>178</v>
      </c>
      <c r="AI55">
        <v>2</v>
      </c>
      <c r="AJ55" t="s">
        <v>178</v>
      </c>
      <c r="AK55" t="s">
        <v>178</v>
      </c>
      <c r="AL55" t="s">
        <v>178</v>
      </c>
      <c r="AM55" t="s">
        <v>16</v>
      </c>
      <c r="AN55" t="s">
        <v>16</v>
      </c>
      <c r="AO55" t="s">
        <v>178</v>
      </c>
      <c r="AP55">
        <f t="shared" si="5"/>
        <v>4</v>
      </c>
      <c r="AQ55">
        <f t="shared" si="6"/>
        <v>5</v>
      </c>
      <c r="AR55">
        <v>1</v>
      </c>
      <c r="AS55">
        <v>2</v>
      </c>
      <c r="AT55">
        <f t="shared" si="8"/>
        <v>2</v>
      </c>
      <c r="AU55" s="7">
        <f t="shared" si="3"/>
        <v>1.4444444444444444</v>
      </c>
      <c r="BB55"/>
    </row>
    <row r="56" spans="1:54" x14ac:dyDescent="0.25">
      <c r="A56">
        <v>54</v>
      </c>
      <c r="B56">
        <v>3</v>
      </c>
      <c r="C56" t="b">
        <v>1</v>
      </c>
      <c r="D56" t="b">
        <v>1</v>
      </c>
      <c r="E56" t="b">
        <v>1</v>
      </c>
      <c r="F56">
        <f t="shared" si="1"/>
        <v>3</v>
      </c>
      <c r="G56">
        <f>VLOOKUP(F56,'Percentage Transformation scale'!$N$2:$O$5,2,TRUE)</f>
        <v>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s="1">
        <f t="shared" si="4"/>
        <v>0</v>
      </c>
      <c r="P56" s="1">
        <f>VLOOKUP(O56,'Percentage Transformation scale'!$E$2:$F$9,2,TRUE)</f>
        <v>8</v>
      </c>
      <c r="Q56">
        <v>1</v>
      </c>
      <c r="R56">
        <v>1</v>
      </c>
      <c r="S56">
        <v>10</v>
      </c>
      <c r="T56">
        <v>3</v>
      </c>
      <c r="U56" s="1">
        <v>1</v>
      </c>
      <c r="V56" t="s">
        <v>178</v>
      </c>
      <c r="W56">
        <v>3</v>
      </c>
      <c r="X56">
        <v>1</v>
      </c>
      <c r="Y56">
        <v>3</v>
      </c>
      <c r="Z56" t="s">
        <v>178</v>
      </c>
      <c r="AA56" t="s">
        <v>178</v>
      </c>
      <c r="AB56">
        <v>5</v>
      </c>
      <c r="AC56">
        <v>0</v>
      </c>
      <c r="AD56">
        <v>0</v>
      </c>
      <c r="AE56" s="1">
        <f t="shared" si="2"/>
        <v>0</v>
      </c>
      <c r="AF56" s="1">
        <f>VLOOKUP(AE56,'Percentage Transformation scale'!$Q$2:$R$4,2,TRUE)</f>
        <v>3</v>
      </c>
      <c r="AG56">
        <v>0</v>
      </c>
      <c r="AH56" t="s">
        <v>178</v>
      </c>
      <c r="AI56">
        <v>3</v>
      </c>
      <c r="AJ56" t="s">
        <v>178</v>
      </c>
      <c r="AK56" t="s">
        <v>178</v>
      </c>
      <c r="AL56" t="s">
        <v>178</v>
      </c>
      <c r="AM56" t="s">
        <v>178</v>
      </c>
      <c r="AN56" t="s">
        <v>178</v>
      </c>
      <c r="AO56" t="s">
        <v>178</v>
      </c>
      <c r="AP56" t="s">
        <v>178</v>
      </c>
      <c r="AQ56" t="s">
        <v>178</v>
      </c>
      <c r="AR56">
        <v>1</v>
      </c>
      <c r="AS56">
        <v>2</v>
      </c>
      <c r="AT56">
        <f t="shared" si="8"/>
        <v>2</v>
      </c>
      <c r="AU56" s="7">
        <f t="shared" si="3"/>
        <v>1.4444444444444444</v>
      </c>
    </row>
    <row r="57" spans="1:54" x14ac:dyDescent="0.25">
      <c r="A57">
        <v>55</v>
      </c>
      <c r="B57">
        <v>1</v>
      </c>
      <c r="C57" t="b">
        <v>1</v>
      </c>
      <c r="D57" t="b">
        <v>1</v>
      </c>
      <c r="E57" t="b">
        <v>1</v>
      </c>
      <c r="F57">
        <f t="shared" si="1"/>
        <v>3</v>
      </c>
      <c r="G57">
        <f>VLOOKUP(F57,'Percentage Transformation scale'!$N$2:$O$5,2,TRUE)</f>
        <v>1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s="1">
        <f t="shared" si="4"/>
        <v>0</v>
      </c>
      <c r="P57" s="1">
        <f>VLOOKUP(O57,'Percentage Transformation scale'!$E$2:$F$9,2,TRUE)</f>
        <v>8</v>
      </c>
      <c r="Q57">
        <v>1</v>
      </c>
      <c r="R57">
        <v>1</v>
      </c>
      <c r="S57">
        <v>7</v>
      </c>
      <c r="T57">
        <v>2</v>
      </c>
      <c r="U57" s="1">
        <v>1</v>
      </c>
      <c r="V57" t="s">
        <v>178</v>
      </c>
      <c r="W57">
        <v>3</v>
      </c>
      <c r="X57">
        <v>0</v>
      </c>
      <c r="Y57">
        <v>3</v>
      </c>
      <c r="Z57" t="s">
        <v>178</v>
      </c>
      <c r="AA57" t="s">
        <v>178</v>
      </c>
      <c r="AB57">
        <v>4</v>
      </c>
      <c r="AC57">
        <v>0</v>
      </c>
      <c r="AD57">
        <v>0</v>
      </c>
      <c r="AE57" s="1">
        <f t="shared" si="2"/>
        <v>0</v>
      </c>
      <c r="AF57" s="1">
        <f>VLOOKUP(AE57,'Percentage Transformation scale'!$Q$2:$R$4,2,TRUE)</f>
        <v>3</v>
      </c>
      <c r="AG57">
        <v>0</v>
      </c>
      <c r="AH57" t="s">
        <v>178</v>
      </c>
      <c r="AI57">
        <v>3</v>
      </c>
      <c r="AJ57" t="s">
        <v>178</v>
      </c>
      <c r="AK57" t="s">
        <v>178</v>
      </c>
      <c r="AL57" t="s">
        <v>178</v>
      </c>
      <c r="AM57" t="s">
        <v>178</v>
      </c>
      <c r="AN57" t="s">
        <v>178</v>
      </c>
      <c r="AO57" t="s">
        <v>178</v>
      </c>
      <c r="AP57" t="s">
        <v>178</v>
      </c>
      <c r="AQ57" t="s">
        <v>178</v>
      </c>
      <c r="AR57">
        <v>1</v>
      </c>
      <c r="AS57">
        <v>2</v>
      </c>
      <c r="AT57">
        <f t="shared" si="8"/>
        <v>2</v>
      </c>
      <c r="AU57" s="7">
        <f t="shared" si="3"/>
        <v>1.4444444444444444</v>
      </c>
    </row>
    <row r="58" spans="1:54" x14ac:dyDescent="0.25">
      <c r="A58">
        <v>56</v>
      </c>
      <c r="B58">
        <v>1</v>
      </c>
      <c r="C58" t="b">
        <v>1</v>
      </c>
      <c r="D58" t="b">
        <v>1</v>
      </c>
      <c r="E58" t="b">
        <v>1</v>
      </c>
      <c r="F58">
        <f t="shared" si="1"/>
        <v>3</v>
      </c>
      <c r="G58">
        <f>VLOOKUP(F58,'Percentage Transformation scale'!$N$2:$O$5,2,TRUE)</f>
        <v>1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s="1">
        <f t="shared" si="4"/>
        <v>0</v>
      </c>
      <c r="P58" s="1">
        <f>VLOOKUP(O58,'Percentage Transformation scale'!$E$2:$F$9,2,TRUE)</f>
        <v>8</v>
      </c>
      <c r="Q58">
        <v>3</v>
      </c>
      <c r="R58">
        <v>1</v>
      </c>
      <c r="S58">
        <v>7</v>
      </c>
      <c r="T58">
        <v>2</v>
      </c>
      <c r="U58" s="1">
        <v>1</v>
      </c>
      <c r="V58" t="s">
        <v>178</v>
      </c>
      <c r="W58">
        <v>3</v>
      </c>
      <c r="X58">
        <v>0</v>
      </c>
      <c r="Y58">
        <v>3</v>
      </c>
      <c r="Z58" t="s">
        <v>178</v>
      </c>
      <c r="AA58" t="s">
        <v>178</v>
      </c>
      <c r="AB58">
        <v>3</v>
      </c>
      <c r="AC58">
        <v>1</v>
      </c>
      <c r="AD58">
        <v>1</v>
      </c>
      <c r="AE58" s="1">
        <f t="shared" si="2"/>
        <v>2</v>
      </c>
      <c r="AF58" s="1">
        <f>VLOOKUP(AE58,'Percentage Transformation scale'!$Q$2:$R$4,2,TRUE)</f>
        <v>1</v>
      </c>
      <c r="AG58">
        <v>2</v>
      </c>
      <c r="AH58">
        <v>2</v>
      </c>
      <c r="AI58">
        <v>3</v>
      </c>
      <c r="AJ58" t="s">
        <v>178</v>
      </c>
      <c r="AK58" t="s">
        <v>178</v>
      </c>
      <c r="AL58" t="s">
        <v>178</v>
      </c>
      <c r="AM58" t="s">
        <v>178</v>
      </c>
      <c r="AN58" t="s">
        <v>178</v>
      </c>
      <c r="AO58" t="s">
        <v>178</v>
      </c>
      <c r="AP58" t="s">
        <v>178</v>
      </c>
      <c r="AQ58" t="s">
        <v>178</v>
      </c>
      <c r="AR58">
        <v>1</v>
      </c>
      <c r="AS58">
        <v>1</v>
      </c>
      <c r="AT58">
        <f t="shared" si="8"/>
        <v>1</v>
      </c>
      <c r="AU58" s="7">
        <f t="shared" si="3"/>
        <v>1</v>
      </c>
    </row>
    <row r="59" spans="1:54" x14ac:dyDescent="0.25">
      <c r="A59">
        <v>57</v>
      </c>
      <c r="B59">
        <v>1</v>
      </c>
      <c r="C59" t="b">
        <v>1</v>
      </c>
      <c r="D59" t="b">
        <v>1</v>
      </c>
      <c r="E59" t="b">
        <v>1</v>
      </c>
      <c r="F59">
        <f t="shared" si="1"/>
        <v>3</v>
      </c>
      <c r="G59">
        <f>VLOOKUP(F59,'Percentage Transformation scale'!$N$2:$O$5,2,TRUE)</f>
        <v>1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s="1">
        <f t="shared" si="4"/>
        <v>0</v>
      </c>
      <c r="P59" s="1">
        <f>VLOOKUP(O59,'Percentage Transformation scale'!$E$2:$F$9,2,TRUE)</f>
        <v>8</v>
      </c>
      <c r="Q59">
        <v>1</v>
      </c>
      <c r="R59">
        <v>1</v>
      </c>
      <c r="S59">
        <v>8</v>
      </c>
      <c r="T59">
        <v>3</v>
      </c>
      <c r="U59" s="1">
        <v>1</v>
      </c>
      <c r="V59" t="s">
        <v>178</v>
      </c>
      <c r="W59">
        <v>3</v>
      </c>
      <c r="X59">
        <v>1</v>
      </c>
      <c r="Y59">
        <v>3</v>
      </c>
      <c r="Z59" t="s">
        <v>178</v>
      </c>
      <c r="AA59" t="s">
        <v>178</v>
      </c>
      <c r="AB59">
        <v>2</v>
      </c>
      <c r="AC59">
        <v>0</v>
      </c>
      <c r="AD59">
        <v>0</v>
      </c>
      <c r="AE59" s="1">
        <f t="shared" si="2"/>
        <v>0</v>
      </c>
      <c r="AF59" s="1">
        <f>VLOOKUP(AE59,'Percentage Transformation scale'!$Q$2:$R$4,2,TRUE)</f>
        <v>3</v>
      </c>
      <c r="AG59">
        <v>0</v>
      </c>
      <c r="AH59" t="s">
        <v>178</v>
      </c>
      <c r="AI59">
        <v>3</v>
      </c>
      <c r="AJ59" t="s">
        <v>178</v>
      </c>
      <c r="AK59" t="s">
        <v>178</v>
      </c>
      <c r="AL59" t="s">
        <v>178</v>
      </c>
      <c r="AM59" t="s">
        <v>178</v>
      </c>
      <c r="AN59" t="s">
        <v>178</v>
      </c>
      <c r="AO59" t="s">
        <v>178</v>
      </c>
      <c r="AP59" t="s">
        <v>178</v>
      </c>
      <c r="AQ59" t="s">
        <v>178</v>
      </c>
      <c r="AR59">
        <v>1</v>
      </c>
      <c r="AS59">
        <v>2</v>
      </c>
      <c r="AT59">
        <f t="shared" si="8"/>
        <v>2</v>
      </c>
      <c r="AU59" s="7">
        <f t="shared" si="3"/>
        <v>1.4444444444444444</v>
      </c>
    </row>
    <row r="60" spans="1:54" x14ac:dyDescent="0.25">
      <c r="A60">
        <v>58</v>
      </c>
      <c r="B60">
        <v>1</v>
      </c>
      <c r="C60" t="b">
        <v>1</v>
      </c>
      <c r="D60" t="b">
        <v>1</v>
      </c>
      <c r="E60" t="b">
        <v>1</v>
      </c>
      <c r="F60">
        <f t="shared" si="1"/>
        <v>3</v>
      </c>
      <c r="G60">
        <f>VLOOKUP(F60,'Percentage Transformation scale'!$N$2:$O$5,2,TRUE)</f>
        <v>1</v>
      </c>
      <c r="H60" t="b">
        <v>1</v>
      </c>
      <c r="I60" t="b">
        <v>1</v>
      </c>
      <c r="J60" t="b">
        <v>0</v>
      </c>
      <c r="K60" t="b">
        <v>1</v>
      </c>
      <c r="L60" t="b">
        <v>0</v>
      </c>
      <c r="M60" t="b">
        <v>0</v>
      </c>
      <c r="N60" t="b">
        <v>0</v>
      </c>
      <c r="O60" s="1">
        <f t="shared" si="4"/>
        <v>3</v>
      </c>
      <c r="P60" s="1">
        <f>VLOOKUP(O60,'Percentage Transformation scale'!$E$2:$F$9,2,TRUE)</f>
        <v>5</v>
      </c>
      <c r="Q60">
        <v>2</v>
      </c>
      <c r="R60">
        <v>1</v>
      </c>
      <c r="S60">
        <v>10</v>
      </c>
      <c r="T60">
        <v>5</v>
      </c>
      <c r="U60" s="1">
        <v>1</v>
      </c>
      <c r="V60" t="s">
        <v>178</v>
      </c>
      <c r="W60">
        <v>3</v>
      </c>
      <c r="X60">
        <v>1</v>
      </c>
      <c r="Y60">
        <v>3</v>
      </c>
      <c r="Z60" t="s">
        <v>178</v>
      </c>
      <c r="AA60" t="s">
        <v>178</v>
      </c>
      <c r="AB60">
        <v>3</v>
      </c>
      <c r="AC60">
        <v>0</v>
      </c>
      <c r="AD60">
        <v>0</v>
      </c>
      <c r="AE60" s="1">
        <f t="shared" si="2"/>
        <v>0</v>
      </c>
      <c r="AF60" s="1">
        <f>VLOOKUP(AE60,'Percentage Transformation scale'!$Q$2:$R$4,2,TRUE)</f>
        <v>3</v>
      </c>
      <c r="AG60">
        <v>0</v>
      </c>
      <c r="AH60" t="s">
        <v>178</v>
      </c>
      <c r="AI60">
        <v>2</v>
      </c>
      <c r="AJ60" t="s">
        <v>178</v>
      </c>
      <c r="AK60" t="s">
        <v>178</v>
      </c>
      <c r="AL60" t="s">
        <v>178</v>
      </c>
      <c r="AM60" t="s">
        <v>16</v>
      </c>
      <c r="AN60" t="s">
        <v>16</v>
      </c>
      <c r="AO60" t="s">
        <v>178</v>
      </c>
      <c r="AP60">
        <f t="shared" si="5"/>
        <v>4</v>
      </c>
      <c r="AQ60">
        <f t="shared" si="6"/>
        <v>5</v>
      </c>
      <c r="AR60">
        <v>0</v>
      </c>
      <c r="AS60">
        <v>3</v>
      </c>
      <c r="AT60">
        <f t="shared" si="8"/>
        <v>8</v>
      </c>
      <c r="AU60" s="7">
        <f t="shared" si="3"/>
        <v>4.1111111111111107</v>
      </c>
      <c r="BB60"/>
    </row>
    <row r="61" spans="1:54" x14ac:dyDescent="0.25">
      <c r="A61">
        <v>59</v>
      </c>
      <c r="B61">
        <v>1</v>
      </c>
      <c r="C61" t="b">
        <v>1</v>
      </c>
      <c r="D61" t="b">
        <v>1</v>
      </c>
      <c r="E61" t="b">
        <v>1</v>
      </c>
      <c r="F61">
        <f t="shared" si="1"/>
        <v>3</v>
      </c>
      <c r="G61">
        <f>VLOOKUP(F61,'Percentage Transformation scale'!$N$2:$O$5,2,TRUE)</f>
        <v>1</v>
      </c>
      <c r="H61" t="b">
        <v>0</v>
      </c>
      <c r="I61" t="b">
        <v>1</v>
      </c>
      <c r="J61" t="b">
        <v>1</v>
      </c>
      <c r="K61" t="b">
        <v>1</v>
      </c>
      <c r="L61" t="b">
        <v>0</v>
      </c>
      <c r="M61" t="b">
        <v>1</v>
      </c>
      <c r="N61" t="b">
        <v>0</v>
      </c>
      <c r="O61" s="1">
        <f t="shared" si="4"/>
        <v>4</v>
      </c>
      <c r="P61" s="1">
        <f>VLOOKUP(O61,'Percentage Transformation scale'!$E$2:$F$9,2,TRUE)</f>
        <v>4</v>
      </c>
      <c r="Q61">
        <v>2</v>
      </c>
      <c r="R61">
        <v>1</v>
      </c>
      <c r="S61">
        <v>4</v>
      </c>
      <c r="T61">
        <v>3</v>
      </c>
      <c r="U61" s="1">
        <v>1</v>
      </c>
      <c r="V61" t="s">
        <v>178</v>
      </c>
      <c r="W61">
        <v>3</v>
      </c>
      <c r="X61">
        <v>0</v>
      </c>
      <c r="Y61">
        <v>3</v>
      </c>
      <c r="Z61" t="s">
        <v>178</v>
      </c>
      <c r="AA61" t="s">
        <v>178</v>
      </c>
      <c r="AB61">
        <v>4</v>
      </c>
      <c r="AC61">
        <v>1</v>
      </c>
      <c r="AD61">
        <v>1</v>
      </c>
      <c r="AE61" s="1">
        <f t="shared" si="2"/>
        <v>2</v>
      </c>
      <c r="AF61" s="1">
        <f>VLOOKUP(AE61,'Percentage Transformation scale'!$Q$2:$R$4,2,TRUE)</f>
        <v>1</v>
      </c>
      <c r="AG61">
        <v>4</v>
      </c>
      <c r="AH61">
        <v>4</v>
      </c>
      <c r="AI61">
        <v>3</v>
      </c>
      <c r="AJ61" t="s">
        <v>178</v>
      </c>
      <c r="AK61" t="s">
        <v>178</v>
      </c>
      <c r="AL61" t="s">
        <v>178</v>
      </c>
      <c r="AM61" t="s">
        <v>178</v>
      </c>
      <c r="AN61" t="s">
        <v>178</v>
      </c>
      <c r="AO61" t="s">
        <v>178</v>
      </c>
      <c r="AP61" t="s">
        <v>178</v>
      </c>
      <c r="AQ61" t="s">
        <v>178</v>
      </c>
      <c r="AR61">
        <v>1</v>
      </c>
      <c r="AS61">
        <v>1</v>
      </c>
      <c r="AT61">
        <f t="shared" si="8"/>
        <v>1</v>
      </c>
      <c r="AU61" s="7">
        <f t="shared" si="3"/>
        <v>1</v>
      </c>
    </row>
    <row r="62" spans="1:54" x14ac:dyDescent="0.25">
      <c r="A62">
        <v>60</v>
      </c>
      <c r="B62">
        <v>2</v>
      </c>
      <c r="C62" t="b">
        <v>1</v>
      </c>
      <c r="D62" t="b">
        <v>1</v>
      </c>
      <c r="E62" t="b">
        <v>1</v>
      </c>
      <c r="F62">
        <f t="shared" si="1"/>
        <v>3</v>
      </c>
      <c r="G62">
        <f>VLOOKUP(F62,'Percentage Transformation scale'!$N$2:$O$5,2,TRUE)</f>
        <v>1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s="1">
        <f t="shared" si="4"/>
        <v>0</v>
      </c>
      <c r="P62" s="1">
        <f>VLOOKUP(O62,'Percentage Transformation scale'!$E$2:$F$9,2,TRUE)</f>
        <v>8</v>
      </c>
      <c r="Q62">
        <v>1</v>
      </c>
      <c r="R62">
        <v>1</v>
      </c>
      <c r="S62">
        <v>11</v>
      </c>
      <c r="T62">
        <v>3</v>
      </c>
      <c r="U62" s="1">
        <v>1</v>
      </c>
      <c r="V62" t="s">
        <v>178</v>
      </c>
      <c r="W62">
        <v>3</v>
      </c>
      <c r="X62">
        <v>1</v>
      </c>
      <c r="Y62">
        <v>3</v>
      </c>
      <c r="Z62" t="s">
        <v>178</v>
      </c>
      <c r="AA62" t="s">
        <v>178</v>
      </c>
      <c r="AB62">
        <v>5</v>
      </c>
      <c r="AC62">
        <v>0</v>
      </c>
      <c r="AD62">
        <v>0</v>
      </c>
      <c r="AE62" s="1">
        <f t="shared" si="2"/>
        <v>0</v>
      </c>
      <c r="AF62" s="1">
        <f>VLOOKUP(AE62,'Percentage Transformation scale'!$Q$2:$R$4,2,TRUE)</f>
        <v>3</v>
      </c>
      <c r="AG62">
        <v>0</v>
      </c>
      <c r="AH62" t="s">
        <v>178</v>
      </c>
      <c r="AI62">
        <v>3</v>
      </c>
      <c r="AJ62" t="s">
        <v>178</v>
      </c>
      <c r="AK62" t="s">
        <v>178</v>
      </c>
      <c r="AL62" t="s">
        <v>178</v>
      </c>
      <c r="AM62" t="s">
        <v>178</v>
      </c>
      <c r="AN62" t="s">
        <v>178</v>
      </c>
      <c r="AO62" t="s">
        <v>178</v>
      </c>
      <c r="AP62" t="s">
        <v>178</v>
      </c>
      <c r="AQ62" t="s">
        <v>178</v>
      </c>
      <c r="AR62">
        <v>1</v>
      </c>
      <c r="AS62">
        <v>2</v>
      </c>
      <c r="AT62">
        <f t="shared" si="8"/>
        <v>2</v>
      </c>
      <c r="AU62" s="7">
        <f t="shared" si="3"/>
        <v>1.4444444444444444</v>
      </c>
    </row>
    <row r="63" spans="1:54" x14ac:dyDescent="0.25">
      <c r="A63">
        <v>61</v>
      </c>
      <c r="B63">
        <v>1</v>
      </c>
      <c r="C63" t="b">
        <v>1</v>
      </c>
      <c r="D63" t="b">
        <v>1</v>
      </c>
      <c r="E63" t="b">
        <v>1</v>
      </c>
      <c r="F63">
        <f t="shared" si="1"/>
        <v>3</v>
      </c>
      <c r="G63">
        <f>VLOOKUP(F63,'Percentage Transformation scale'!$N$2:$O$5,2,TRUE)</f>
        <v>1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s="1">
        <f t="shared" si="4"/>
        <v>0</v>
      </c>
      <c r="P63" s="1">
        <f>VLOOKUP(O63,'Percentage Transformation scale'!$E$2:$F$9,2,TRUE)</f>
        <v>8</v>
      </c>
      <c r="Q63">
        <v>1</v>
      </c>
      <c r="R63">
        <v>1</v>
      </c>
      <c r="S63">
        <v>11</v>
      </c>
      <c r="T63">
        <v>3</v>
      </c>
      <c r="U63" s="1">
        <v>2</v>
      </c>
      <c r="V63" t="s">
        <v>18</v>
      </c>
      <c r="W63">
        <v>2</v>
      </c>
      <c r="X63">
        <v>0</v>
      </c>
      <c r="Y63">
        <v>3</v>
      </c>
      <c r="Z63" t="s">
        <v>178</v>
      </c>
      <c r="AA63" t="s">
        <v>178</v>
      </c>
      <c r="AB63">
        <v>3</v>
      </c>
      <c r="AC63">
        <v>0</v>
      </c>
      <c r="AD63">
        <v>0</v>
      </c>
      <c r="AE63" s="1">
        <f t="shared" si="2"/>
        <v>0</v>
      </c>
      <c r="AF63" s="1">
        <f>VLOOKUP(AE63,'Percentage Transformation scale'!$Q$2:$R$4,2,TRUE)</f>
        <v>3</v>
      </c>
      <c r="AG63">
        <v>0</v>
      </c>
      <c r="AH63" t="s">
        <v>178</v>
      </c>
      <c r="AI63">
        <v>3</v>
      </c>
      <c r="AJ63" t="s">
        <v>178</v>
      </c>
      <c r="AK63" t="s">
        <v>178</v>
      </c>
      <c r="AL63" t="s">
        <v>178</v>
      </c>
      <c r="AM63" t="s">
        <v>178</v>
      </c>
      <c r="AN63" t="s">
        <v>178</v>
      </c>
      <c r="AO63" t="s">
        <v>178</v>
      </c>
      <c r="AP63" t="s">
        <v>178</v>
      </c>
      <c r="AQ63" t="s">
        <v>178</v>
      </c>
      <c r="AR63">
        <v>1</v>
      </c>
      <c r="AS63">
        <v>3</v>
      </c>
      <c r="AT63">
        <f t="shared" si="8"/>
        <v>3</v>
      </c>
      <c r="AU63" s="7">
        <f t="shared" si="3"/>
        <v>1.8888888888888888</v>
      </c>
    </row>
    <row r="64" spans="1:54" x14ac:dyDescent="0.25">
      <c r="A64">
        <v>62</v>
      </c>
      <c r="B64">
        <v>3</v>
      </c>
      <c r="C64" t="b">
        <v>1</v>
      </c>
      <c r="D64" t="b">
        <v>1</v>
      </c>
      <c r="E64" t="b">
        <v>1</v>
      </c>
      <c r="F64">
        <f t="shared" si="1"/>
        <v>3</v>
      </c>
      <c r="G64">
        <f>VLOOKUP(F64,'Percentage Transformation scale'!$N$2:$O$5,2,TRUE)</f>
        <v>1</v>
      </c>
      <c r="H64" t="b">
        <v>1</v>
      </c>
      <c r="I64" t="b">
        <v>1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s="1">
        <f t="shared" si="4"/>
        <v>2</v>
      </c>
      <c r="P64" s="1">
        <f>VLOOKUP(O64,'Percentage Transformation scale'!$E$2:$F$9,2,TRUE)</f>
        <v>6</v>
      </c>
      <c r="Q64">
        <v>1</v>
      </c>
      <c r="R64">
        <v>2</v>
      </c>
      <c r="S64">
        <v>23</v>
      </c>
      <c r="T64">
        <v>3</v>
      </c>
      <c r="U64" s="1">
        <v>1</v>
      </c>
      <c r="V64" t="s">
        <v>178</v>
      </c>
      <c r="W64">
        <v>3</v>
      </c>
      <c r="X64">
        <v>0</v>
      </c>
      <c r="Y64">
        <v>3</v>
      </c>
      <c r="Z64" t="s">
        <v>178</v>
      </c>
      <c r="AA64" t="s">
        <v>178</v>
      </c>
      <c r="AB64">
        <v>2</v>
      </c>
      <c r="AC64">
        <v>0</v>
      </c>
      <c r="AD64">
        <v>0</v>
      </c>
      <c r="AE64" s="1">
        <f t="shared" si="2"/>
        <v>0</v>
      </c>
      <c r="AF64" s="1">
        <f>VLOOKUP(AE64,'Percentage Transformation scale'!$Q$2:$R$4,2,TRUE)</f>
        <v>3</v>
      </c>
      <c r="AG64">
        <v>0</v>
      </c>
      <c r="AH64" t="s">
        <v>178</v>
      </c>
      <c r="AI64">
        <v>3</v>
      </c>
      <c r="AJ64" t="s">
        <v>178</v>
      </c>
      <c r="AK64" t="s">
        <v>178</v>
      </c>
      <c r="AL64" t="s">
        <v>178</v>
      </c>
      <c r="AM64" t="s">
        <v>178</v>
      </c>
      <c r="AN64" t="s">
        <v>178</v>
      </c>
      <c r="AO64" t="s">
        <v>178</v>
      </c>
      <c r="AP64" t="s">
        <v>178</v>
      </c>
      <c r="AQ64" t="s">
        <v>178</v>
      </c>
      <c r="AR64">
        <v>1</v>
      </c>
      <c r="AS64">
        <v>2</v>
      </c>
      <c r="AT64">
        <f t="shared" si="8"/>
        <v>2</v>
      </c>
      <c r="AU64" s="7">
        <f t="shared" si="3"/>
        <v>1.4444444444444444</v>
      </c>
    </row>
    <row r="65" spans="1:47" x14ac:dyDescent="0.25">
      <c r="A65">
        <v>63</v>
      </c>
      <c r="B65">
        <v>1</v>
      </c>
      <c r="C65" t="b">
        <v>1</v>
      </c>
      <c r="D65" t="b">
        <v>1</v>
      </c>
      <c r="E65" t="b">
        <v>1</v>
      </c>
      <c r="F65">
        <f t="shared" si="1"/>
        <v>3</v>
      </c>
      <c r="G65">
        <f>VLOOKUP(F65,'Percentage Transformation scale'!$N$2:$O$5,2,TRUE)</f>
        <v>1</v>
      </c>
      <c r="H65" t="b">
        <v>0</v>
      </c>
      <c r="I65" t="b">
        <v>1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s="1">
        <f t="shared" si="4"/>
        <v>1</v>
      </c>
      <c r="P65" s="1">
        <f>VLOOKUP(O65,'Percentage Transformation scale'!$E$2:$F$9,2,TRUE)</f>
        <v>7</v>
      </c>
      <c r="Q65">
        <v>3</v>
      </c>
      <c r="R65">
        <v>1</v>
      </c>
      <c r="S65">
        <v>10</v>
      </c>
      <c r="T65">
        <v>5</v>
      </c>
      <c r="U65" s="1">
        <v>1</v>
      </c>
      <c r="V65" t="s">
        <v>178</v>
      </c>
      <c r="W65">
        <v>3</v>
      </c>
      <c r="X65">
        <v>1</v>
      </c>
      <c r="Y65">
        <v>3</v>
      </c>
      <c r="Z65" t="s">
        <v>178</v>
      </c>
      <c r="AA65" t="s">
        <v>178</v>
      </c>
      <c r="AB65">
        <v>3</v>
      </c>
      <c r="AC65">
        <v>1</v>
      </c>
      <c r="AD65">
        <v>1</v>
      </c>
      <c r="AE65" s="1">
        <f t="shared" si="2"/>
        <v>2</v>
      </c>
      <c r="AF65" s="1">
        <f>VLOOKUP(AE65,'Percentage Transformation scale'!$Q$2:$R$4,2,TRUE)</f>
        <v>1</v>
      </c>
      <c r="AG65">
        <v>0</v>
      </c>
      <c r="AH65">
        <v>1</v>
      </c>
      <c r="AI65">
        <v>3</v>
      </c>
      <c r="AJ65" t="s">
        <v>178</v>
      </c>
      <c r="AK65" t="s">
        <v>178</v>
      </c>
      <c r="AL65" t="s">
        <v>178</v>
      </c>
      <c r="AM65" t="s">
        <v>178</v>
      </c>
      <c r="AN65" t="s">
        <v>178</v>
      </c>
      <c r="AO65" t="s">
        <v>178</v>
      </c>
      <c r="AP65" t="s">
        <v>178</v>
      </c>
      <c r="AQ65" t="s">
        <v>178</v>
      </c>
      <c r="AR65">
        <v>1</v>
      </c>
      <c r="AS65">
        <v>1</v>
      </c>
      <c r="AT65">
        <f t="shared" si="8"/>
        <v>1</v>
      </c>
      <c r="AU65" s="7">
        <f t="shared" si="3"/>
        <v>1</v>
      </c>
    </row>
    <row r="66" spans="1:47" x14ac:dyDescent="0.25">
      <c r="A66">
        <v>64</v>
      </c>
      <c r="B66">
        <v>3</v>
      </c>
      <c r="C66" t="b">
        <v>1</v>
      </c>
      <c r="D66" t="b">
        <v>1</v>
      </c>
      <c r="E66" t="b">
        <v>1</v>
      </c>
      <c r="F66">
        <f t="shared" si="1"/>
        <v>3</v>
      </c>
      <c r="G66">
        <f>VLOOKUP(F66,'Percentage Transformation scale'!$N$2:$O$5,2,TRUE)</f>
        <v>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s="1">
        <f t="shared" si="4"/>
        <v>0</v>
      </c>
      <c r="P66" s="1">
        <f>VLOOKUP(O66,'Percentage Transformation scale'!$E$2:$F$9,2,TRUE)</f>
        <v>8</v>
      </c>
      <c r="Q66">
        <v>1</v>
      </c>
      <c r="R66">
        <v>1</v>
      </c>
      <c r="S66">
        <v>1</v>
      </c>
      <c r="T66">
        <v>1</v>
      </c>
      <c r="U66" s="1">
        <v>1</v>
      </c>
      <c r="V66" t="s">
        <v>178</v>
      </c>
      <c r="W66">
        <v>3</v>
      </c>
      <c r="X66">
        <v>1</v>
      </c>
      <c r="Y66">
        <v>3</v>
      </c>
      <c r="Z66" t="s">
        <v>178</v>
      </c>
      <c r="AA66" t="s">
        <v>178</v>
      </c>
      <c r="AB66">
        <v>2</v>
      </c>
      <c r="AC66">
        <v>0</v>
      </c>
      <c r="AD66">
        <v>0</v>
      </c>
      <c r="AE66" s="1">
        <f t="shared" si="2"/>
        <v>0</v>
      </c>
      <c r="AF66" s="1">
        <f>VLOOKUP(AE66,'Percentage Transformation scale'!$Q$2:$R$4,2,TRUE)</f>
        <v>3</v>
      </c>
      <c r="AG66">
        <v>0</v>
      </c>
      <c r="AH66" t="s">
        <v>178</v>
      </c>
      <c r="AI66">
        <v>3</v>
      </c>
      <c r="AJ66" t="s">
        <v>178</v>
      </c>
      <c r="AK66" t="s">
        <v>178</v>
      </c>
      <c r="AL66" t="s">
        <v>178</v>
      </c>
      <c r="AM66" t="s">
        <v>178</v>
      </c>
      <c r="AN66" t="s">
        <v>178</v>
      </c>
      <c r="AO66" t="s">
        <v>178</v>
      </c>
      <c r="AP66" t="s">
        <v>178</v>
      </c>
      <c r="AQ66" t="s">
        <v>178</v>
      </c>
      <c r="AR66">
        <v>0</v>
      </c>
      <c r="AS66">
        <v>3</v>
      </c>
      <c r="AT66">
        <f t="shared" si="8"/>
        <v>8</v>
      </c>
      <c r="AU66" s="7">
        <f t="shared" si="3"/>
        <v>4.1111111111111107</v>
      </c>
    </row>
    <row r="67" spans="1:47" x14ac:dyDescent="0.25">
      <c r="A67">
        <v>65</v>
      </c>
      <c r="B67">
        <v>1</v>
      </c>
      <c r="C67" t="b">
        <v>1</v>
      </c>
      <c r="D67" t="b">
        <v>1</v>
      </c>
      <c r="E67" t="b">
        <v>1</v>
      </c>
      <c r="F67">
        <f t="shared" si="1"/>
        <v>3</v>
      </c>
      <c r="G67">
        <f>VLOOKUP(F67,'Percentage Transformation scale'!$N$2:$O$5,2,TRUE)</f>
        <v>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s="1">
        <f t="shared" si="4"/>
        <v>0</v>
      </c>
      <c r="P67" s="1">
        <f>VLOOKUP(O67,'Percentage Transformation scale'!$E$2:$F$9,2,TRUE)</f>
        <v>8</v>
      </c>
      <c r="Q67">
        <v>3</v>
      </c>
      <c r="R67">
        <v>1</v>
      </c>
      <c r="S67">
        <v>12</v>
      </c>
      <c r="T67">
        <v>2</v>
      </c>
      <c r="U67" s="1">
        <v>1</v>
      </c>
      <c r="V67" t="s">
        <v>178</v>
      </c>
      <c r="W67">
        <v>3</v>
      </c>
      <c r="X67">
        <v>0</v>
      </c>
      <c r="Y67">
        <v>1</v>
      </c>
      <c r="Z67">
        <v>1</v>
      </c>
      <c r="AA67">
        <v>100</v>
      </c>
      <c r="AB67">
        <v>1</v>
      </c>
      <c r="AC67">
        <v>0</v>
      </c>
      <c r="AD67">
        <v>0</v>
      </c>
      <c r="AE67" s="1">
        <f t="shared" si="2"/>
        <v>0</v>
      </c>
      <c r="AF67" s="1">
        <f>VLOOKUP(AE67,'Percentage Transformation scale'!$Q$2:$R$4,2,TRUE)</f>
        <v>3</v>
      </c>
      <c r="AG67">
        <v>0</v>
      </c>
      <c r="AH67" t="s">
        <v>178</v>
      </c>
      <c r="AI67">
        <v>3</v>
      </c>
      <c r="AJ67" t="s">
        <v>178</v>
      </c>
      <c r="AK67" t="s">
        <v>178</v>
      </c>
      <c r="AL67" t="s">
        <v>178</v>
      </c>
      <c r="AM67" t="s">
        <v>178</v>
      </c>
      <c r="AN67" t="s">
        <v>178</v>
      </c>
      <c r="AO67" t="s">
        <v>178</v>
      </c>
      <c r="AP67" t="s">
        <v>178</v>
      </c>
      <c r="AQ67" t="s">
        <v>178</v>
      </c>
      <c r="AR67">
        <v>1</v>
      </c>
      <c r="AS67">
        <v>1</v>
      </c>
      <c r="AT67">
        <f t="shared" si="8"/>
        <v>1</v>
      </c>
      <c r="AU67" s="7">
        <f t="shared" si="3"/>
        <v>1</v>
      </c>
    </row>
    <row r="68" spans="1:47" x14ac:dyDescent="0.25">
      <c r="A68">
        <v>66</v>
      </c>
      <c r="B68">
        <v>1</v>
      </c>
      <c r="C68" t="b">
        <v>0</v>
      </c>
      <c r="D68" t="b">
        <v>1</v>
      </c>
      <c r="E68" t="b">
        <v>1</v>
      </c>
      <c r="F68">
        <f t="shared" ref="F68:F122" si="9">COUNTIF(C68:E68,TRUE)</f>
        <v>2</v>
      </c>
      <c r="G68">
        <f>VLOOKUP(F68,'Percentage Transformation scale'!$N$2:$O$5,2,TRUE)</f>
        <v>2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s="1">
        <f t="shared" si="4"/>
        <v>0</v>
      </c>
      <c r="P68" s="1">
        <f>VLOOKUP(O68,'Percentage Transformation scale'!$E$2:$F$9,2,TRUE)</f>
        <v>8</v>
      </c>
      <c r="Q68">
        <v>3</v>
      </c>
      <c r="R68">
        <v>1</v>
      </c>
      <c r="S68">
        <v>8</v>
      </c>
      <c r="T68">
        <v>1</v>
      </c>
      <c r="U68" s="1">
        <v>2</v>
      </c>
      <c r="V68" t="s">
        <v>19</v>
      </c>
      <c r="W68">
        <v>2</v>
      </c>
      <c r="X68">
        <v>0</v>
      </c>
      <c r="Y68">
        <v>3</v>
      </c>
      <c r="Z68" t="s">
        <v>178</v>
      </c>
      <c r="AA68" t="s">
        <v>178</v>
      </c>
      <c r="AB68">
        <v>5</v>
      </c>
      <c r="AC68">
        <v>1</v>
      </c>
      <c r="AD68">
        <v>1</v>
      </c>
      <c r="AE68" s="1">
        <f t="shared" ref="AE68:AE122" si="10">COUNTIF(AC68:AD68,1)</f>
        <v>2</v>
      </c>
      <c r="AF68" s="1">
        <f>VLOOKUP(AE68,'Percentage Transformation scale'!$Q$2:$R$4,2,TRUE)</f>
        <v>1</v>
      </c>
      <c r="AG68">
        <v>3</v>
      </c>
      <c r="AH68">
        <v>3</v>
      </c>
      <c r="AI68">
        <v>3</v>
      </c>
      <c r="AJ68" t="s">
        <v>178</v>
      </c>
      <c r="AK68" t="s">
        <v>178</v>
      </c>
      <c r="AL68" t="s">
        <v>178</v>
      </c>
      <c r="AM68" t="s">
        <v>178</v>
      </c>
      <c r="AN68" t="s">
        <v>178</v>
      </c>
      <c r="AO68" t="s">
        <v>178</v>
      </c>
      <c r="AP68" t="s">
        <v>178</v>
      </c>
      <c r="AQ68" t="s">
        <v>178</v>
      </c>
      <c r="AR68">
        <v>1</v>
      </c>
      <c r="AS68">
        <v>2</v>
      </c>
      <c r="AT68">
        <f t="shared" si="8"/>
        <v>2</v>
      </c>
      <c r="AU68" s="7">
        <f t="shared" ref="AU68:AU122" si="11" xml:space="preserve"> ((5-1)*(AT68-1)/(10 - 1))+1</f>
        <v>1.4444444444444444</v>
      </c>
    </row>
    <row r="69" spans="1:47" x14ac:dyDescent="0.25">
      <c r="A69">
        <v>67</v>
      </c>
      <c r="B69">
        <v>1</v>
      </c>
      <c r="C69" t="b">
        <v>1</v>
      </c>
      <c r="D69" t="b">
        <v>1</v>
      </c>
      <c r="E69" t="b">
        <v>1</v>
      </c>
      <c r="F69">
        <f t="shared" si="9"/>
        <v>3</v>
      </c>
      <c r="G69">
        <f>VLOOKUP(F69,'Percentage Transformation scale'!$N$2:$O$5,2,TRUE)</f>
        <v>1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s="1">
        <f t="shared" ref="O69:O122" si="12">COUNTIF(H69:N69,TRUE)</f>
        <v>0</v>
      </c>
      <c r="P69" s="1">
        <f>VLOOKUP(O69,'Percentage Transformation scale'!$E$2:$F$9,2,TRUE)</f>
        <v>8</v>
      </c>
      <c r="Q69">
        <v>3</v>
      </c>
      <c r="R69">
        <v>1</v>
      </c>
      <c r="S69">
        <v>8</v>
      </c>
      <c r="T69">
        <v>1</v>
      </c>
      <c r="U69" s="1">
        <v>1</v>
      </c>
      <c r="V69" t="s">
        <v>178</v>
      </c>
      <c r="W69">
        <v>3</v>
      </c>
      <c r="X69">
        <v>0</v>
      </c>
      <c r="Y69">
        <v>3</v>
      </c>
      <c r="Z69" t="s">
        <v>178</v>
      </c>
      <c r="AA69" t="s">
        <v>178</v>
      </c>
      <c r="AB69">
        <v>5</v>
      </c>
      <c r="AC69">
        <v>1</v>
      </c>
      <c r="AD69">
        <v>1</v>
      </c>
      <c r="AE69" s="1">
        <f t="shared" si="10"/>
        <v>2</v>
      </c>
      <c r="AF69" s="1">
        <f>VLOOKUP(AE69,'Percentage Transformation scale'!$Q$2:$R$4,2,TRUE)</f>
        <v>1</v>
      </c>
      <c r="AG69">
        <v>2</v>
      </c>
      <c r="AH69">
        <v>3</v>
      </c>
      <c r="AI69">
        <v>3</v>
      </c>
      <c r="AJ69" t="s">
        <v>178</v>
      </c>
      <c r="AK69" t="s">
        <v>178</v>
      </c>
      <c r="AL69" t="s">
        <v>178</v>
      </c>
      <c r="AM69" t="s">
        <v>178</v>
      </c>
      <c r="AN69" t="s">
        <v>178</v>
      </c>
      <c r="AO69" t="s">
        <v>178</v>
      </c>
      <c r="AP69" t="s">
        <v>178</v>
      </c>
      <c r="AQ69" t="s">
        <v>178</v>
      </c>
      <c r="AR69">
        <v>1</v>
      </c>
      <c r="AS69">
        <v>2</v>
      </c>
      <c r="AT69">
        <f t="shared" si="8"/>
        <v>2</v>
      </c>
      <c r="AU69" s="7">
        <f t="shared" si="11"/>
        <v>1.4444444444444444</v>
      </c>
    </row>
    <row r="70" spans="1:47" x14ac:dyDescent="0.25">
      <c r="A70">
        <v>68</v>
      </c>
      <c r="B70">
        <v>1</v>
      </c>
      <c r="C70" t="b">
        <v>1</v>
      </c>
      <c r="D70" t="b">
        <v>0</v>
      </c>
      <c r="E70" t="b">
        <v>1</v>
      </c>
      <c r="F70">
        <f t="shared" si="9"/>
        <v>2</v>
      </c>
      <c r="G70">
        <f>VLOOKUP(F70,'Percentage Transformation scale'!$N$2:$O$5,2,TRUE)</f>
        <v>2</v>
      </c>
      <c r="H70" t="b">
        <v>0</v>
      </c>
      <c r="I70" t="b">
        <v>1</v>
      </c>
      <c r="J70" t="b">
        <v>0</v>
      </c>
      <c r="K70" t="b">
        <v>0</v>
      </c>
      <c r="L70" t="b">
        <v>0</v>
      </c>
      <c r="M70" t="b">
        <v>1</v>
      </c>
      <c r="N70" t="b">
        <v>0</v>
      </c>
      <c r="O70" s="1">
        <f t="shared" si="12"/>
        <v>2</v>
      </c>
      <c r="P70" s="1">
        <f>VLOOKUP(O70,'Percentage Transformation scale'!$E$2:$F$9,2,TRUE)</f>
        <v>6</v>
      </c>
      <c r="Q70">
        <v>3</v>
      </c>
      <c r="R70">
        <v>1</v>
      </c>
      <c r="S70">
        <v>10</v>
      </c>
      <c r="T70">
        <v>5</v>
      </c>
      <c r="U70" s="1">
        <v>1</v>
      </c>
      <c r="V70" t="s">
        <v>178</v>
      </c>
      <c r="W70">
        <v>3</v>
      </c>
      <c r="X70">
        <v>1</v>
      </c>
      <c r="Y70">
        <v>3</v>
      </c>
      <c r="Z70" t="s">
        <v>178</v>
      </c>
      <c r="AA70" t="s">
        <v>178</v>
      </c>
      <c r="AB70">
        <v>3</v>
      </c>
      <c r="AC70">
        <v>0</v>
      </c>
      <c r="AD70">
        <v>0</v>
      </c>
      <c r="AE70" s="1">
        <f t="shared" si="10"/>
        <v>0</v>
      </c>
      <c r="AF70" s="1">
        <f>VLOOKUP(AE70,'Percentage Transformation scale'!$Q$2:$R$4,2,TRUE)</f>
        <v>3</v>
      </c>
      <c r="AG70">
        <v>0</v>
      </c>
      <c r="AH70" t="s">
        <v>178</v>
      </c>
      <c r="AI70">
        <v>3</v>
      </c>
      <c r="AJ70" t="s">
        <v>178</v>
      </c>
      <c r="AK70" t="s">
        <v>178</v>
      </c>
      <c r="AL70" t="s">
        <v>178</v>
      </c>
      <c r="AM70" t="s">
        <v>178</v>
      </c>
      <c r="AN70" t="s">
        <v>178</v>
      </c>
      <c r="AO70" t="s">
        <v>178</v>
      </c>
      <c r="AP70" t="s">
        <v>178</v>
      </c>
      <c r="AQ70" t="s">
        <v>178</v>
      </c>
      <c r="AR70">
        <v>1</v>
      </c>
      <c r="AS70">
        <v>1</v>
      </c>
      <c r="AT70">
        <f t="shared" si="8"/>
        <v>1</v>
      </c>
      <c r="AU70" s="7">
        <f t="shared" si="11"/>
        <v>1</v>
      </c>
    </row>
    <row r="71" spans="1:47" x14ac:dyDescent="0.25">
      <c r="A71">
        <v>69</v>
      </c>
      <c r="B71">
        <v>3</v>
      </c>
      <c r="C71" t="b">
        <v>0</v>
      </c>
      <c r="D71" t="b">
        <v>1</v>
      </c>
      <c r="E71" t="b">
        <v>1</v>
      </c>
      <c r="F71">
        <f t="shared" si="9"/>
        <v>2</v>
      </c>
      <c r="G71">
        <f>VLOOKUP(F71,'Percentage Transformation scale'!$N$2:$O$5,2,TRUE)</f>
        <v>2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s="1">
        <f t="shared" si="12"/>
        <v>0</v>
      </c>
      <c r="P71" s="1">
        <f>VLOOKUP(O71,'Percentage Transformation scale'!$E$2:$F$9,2,TRUE)</f>
        <v>8</v>
      </c>
      <c r="Q71">
        <v>1</v>
      </c>
      <c r="R71">
        <v>1</v>
      </c>
      <c r="S71">
        <v>8</v>
      </c>
      <c r="T71">
        <v>1</v>
      </c>
      <c r="U71" s="1">
        <v>1</v>
      </c>
      <c r="V71" t="s">
        <v>178</v>
      </c>
      <c r="W71">
        <v>3</v>
      </c>
      <c r="X71">
        <v>0</v>
      </c>
      <c r="Y71">
        <v>3</v>
      </c>
      <c r="Z71" t="s">
        <v>178</v>
      </c>
      <c r="AA71" t="s">
        <v>178</v>
      </c>
      <c r="AB71">
        <v>5</v>
      </c>
      <c r="AC71">
        <v>1</v>
      </c>
      <c r="AD71">
        <v>1</v>
      </c>
      <c r="AE71" s="1">
        <f t="shared" si="10"/>
        <v>2</v>
      </c>
      <c r="AF71" s="1">
        <f>VLOOKUP(AE71,'Percentage Transformation scale'!$Q$2:$R$4,2,TRUE)</f>
        <v>1</v>
      </c>
      <c r="AG71">
        <v>2</v>
      </c>
      <c r="AH71" t="s">
        <v>178</v>
      </c>
      <c r="AI71">
        <v>2</v>
      </c>
      <c r="AJ71" t="s">
        <v>178</v>
      </c>
      <c r="AK71" t="s">
        <v>178</v>
      </c>
      <c r="AL71" t="s">
        <v>28</v>
      </c>
      <c r="AM71" t="s">
        <v>178</v>
      </c>
      <c r="AN71" t="s">
        <v>178</v>
      </c>
      <c r="AO71" t="s">
        <v>178</v>
      </c>
      <c r="AP71">
        <f t="shared" ref="AP71:AP116" si="13">COUNTIF(AJ71:AO71,"N/A")</f>
        <v>5</v>
      </c>
      <c r="AQ71">
        <f t="shared" ref="AQ71:AQ116" si="14">(6-1)*((AP71-0)/(6-1))+1</f>
        <v>6</v>
      </c>
      <c r="AR71">
        <v>1</v>
      </c>
      <c r="AS71">
        <v>2</v>
      </c>
      <c r="AT71">
        <f t="shared" si="8"/>
        <v>2</v>
      </c>
      <c r="AU71" s="7">
        <f t="shared" si="11"/>
        <v>1.4444444444444444</v>
      </c>
    </row>
    <row r="72" spans="1:47" x14ac:dyDescent="0.25">
      <c r="A72">
        <v>70</v>
      </c>
      <c r="B72" t="s">
        <v>5</v>
      </c>
      <c r="C72" t="s">
        <v>5</v>
      </c>
      <c r="D72" t="s">
        <v>5</v>
      </c>
      <c r="E72" t="s">
        <v>5</v>
      </c>
      <c r="F72" t="s">
        <v>5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5</v>
      </c>
      <c r="O72" s="1" t="s">
        <v>5</v>
      </c>
      <c r="P72" s="1" t="s">
        <v>5</v>
      </c>
      <c r="Q72">
        <v>2</v>
      </c>
      <c r="R72">
        <v>3</v>
      </c>
      <c r="S72">
        <v>13</v>
      </c>
      <c r="T72">
        <v>5</v>
      </c>
      <c r="U72" s="1" t="s">
        <v>5</v>
      </c>
      <c r="V72" t="s">
        <v>5</v>
      </c>
      <c r="W72" t="s">
        <v>5</v>
      </c>
      <c r="X72">
        <v>1</v>
      </c>
      <c r="Y72" t="s">
        <v>5</v>
      </c>
      <c r="Z72" t="s">
        <v>5</v>
      </c>
      <c r="AA72" t="s">
        <v>5</v>
      </c>
      <c r="AB72" t="s">
        <v>5</v>
      </c>
      <c r="AC72" t="s">
        <v>5</v>
      </c>
      <c r="AD72" t="s">
        <v>5</v>
      </c>
      <c r="AE72" s="1" t="s">
        <v>5</v>
      </c>
      <c r="AF72" s="1" t="s">
        <v>5</v>
      </c>
      <c r="AG72" t="s">
        <v>5</v>
      </c>
      <c r="AH72" t="s">
        <v>5</v>
      </c>
      <c r="AI72" t="s">
        <v>5</v>
      </c>
      <c r="AJ72" t="s">
        <v>5</v>
      </c>
      <c r="AK72" t="s">
        <v>5</v>
      </c>
      <c r="AL72" t="s">
        <v>5</v>
      </c>
      <c r="AM72" t="s">
        <v>5</v>
      </c>
      <c r="AN72" t="s">
        <v>5</v>
      </c>
      <c r="AO72" t="s">
        <v>5</v>
      </c>
      <c r="AP72" t="s">
        <v>5</v>
      </c>
      <c r="AQ72" t="s">
        <v>178</v>
      </c>
      <c r="AR72">
        <v>1</v>
      </c>
      <c r="AS72">
        <v>2</v>
      </c>
      <c r="AT72">
        <f t="shared" si="8"/>
        <v>2</v>
      </c>
      <c r="AU72" s="7">
        <f t="shared" si="11"/>
        <v>1.4444444444444444</v>
      </c>
    </row>
    <row r="73" spans="1:47" x14ac:dyDescent="0.25">
      <c r="A73">
        <v>71</v>
      </c>
      <c r="B73">
        <v>1</v>
      </c>
      <c r="C73" t="b">
        <v>1</v>
      </c>
      <c r="D73" t="b">
        <v>1</v>
      </c>
      <c r="E73" t="b">
        <v>1</v>
      </c>
      <c r="F73">
        <f t="shared" si="9"/>
        <v>3</v>
      </c>
      <c r="G73">
        <f>VLOOKUP(F73,'Percentage Transformation scale'!$N$2:$O$5,2,TRUE)</f>
        <v>1</v>
      </c>
      <c r="H73" t="b">
        <v>0</v>
      </c>
      <c r="I73" t="b">
        <v>1</v>
      </c>
      <c r="J73" t="b">
        <v>1</v>
      </c>
      <c r="K73" t="b">
        <v>1</v>
      </c>
      <c r="L73" t="b">
        <v>0</v>
      </c>
      <c r="M73" t="b">
        <v>1</v>
      </c>
      <c r="N73" t="b">
        <v>0</v>
      </c>
      <c r="O73" s="1">
        <f t="shared" si="12"/>
        <v>4</v>
      </c>
      <c r="P73" s="1">
        <f>VLOOKUP(O73,'Percentage Transformation scale'!$E$2:$F$9,2,TRUE)</f>
        <v>4</v>
      </c>
      <c r="Q73">
        <v>2</v>
      </c>
      <c r="R73">
        <v>1</v>
      </c>
      <c r="S73">
        <v>1</v>
      </c>
      <c r="T73">
        <v>2</v>
      </c>
      <c r="U73" s="1">
        <v>2</v>
      </c>
      <c r="V73" t="s">
        <v>20</v>
      </c>
      <c r="W73">
        <v>3</v>
      </c>
      <c r="X73">
        <v>0</v>
      </c>
      <c r="Y73">
        <v>3</v>
      </c>
      <c r="Z73" t="s">
        <v>178</v>
      </c>
      <c r="AA73" t="s">
        <v>178</v>
      </c>
      <c r="AB73">
        <v>2</v>
      </c>
      <c r="AC73">
        <v>0</v>
      </c>
      <c r="AD73">
        <v>0</v>
      </c>
      <c r="AE73" s="1">
        <f t="shared" si="10"/>
        <v>0</v>
      </c>
      <c r="AF73" s="1">
        <f>VLOOKUP(AE73,'Percentage Transformation scale'!$Q$2:$R$4,2,TRUE)</f>
        <v>3</v>
      </c>
      <c r="AG73">
        <v>0</v>
      </c>
      <c r="AH73" t="s">
        <v>178</v>
      </c>
      <c r="AI73">
        <v>3</v>
      </c>
      <c r="AJ73" t="s">
        <v>178</v>
      </c>
      <c r="AK73" t="s">
        <v>178</v>
      </c>
      <c r="AL73" t="s">
        <v>178</v>
      </c>
      <c r="AM73" t="s">
        <v>178</v>
      </c>
      <c r="AN73" t="s">
        <v>178</v>
      </c>
      <c r="AO73" t="s">
        <v>178</v>
      </c>
      <c r="AP73" t="s">
        <v>178</v>
      </c>
      <c r="AQ73" t="s">
        <v>178</v>
      </c>
      <c r="AR73">
        <v>1</v>
      </c>
      <c r="AS73">
        <v>1</v>
      </c>
      <c r="AT73">
        <f t="shared" si="8"/>
        <v>1</v>
      </c>
      <c r="AU73" s="7">
        <f t="shared" si="11"/>
        <v>1</v>
      </c>
    </row>
    <row r="74" spans="1:47" x14ac:dyDescent="0.25">
      <c r="A74">
        <v>72</v>
      </c>
      <c r="B74">
        <v>1</v>
      </c>
      <c r="C74" t="b">
        <v>1</v>
      </c>
      <c r="D74" t="b">
        <v>1</v>
      </c>
      <c r="E74" t="b">
        <v>1</v>
      </c>
      <c r="F74">
        <f t="shared" si="9"/>
        <v>3</v>
      </c>
      <c r="G74">
        <f>VLOOKUP(F74,'Percentage Transformation scale'!$N$2:$O$5,2,TRUE)</f>
        <v>1</v>
      </c>
      <c r="H74" t="b">
        <v>1</v>
      </c>
      <c r="I74" t="b">
        <v>1</v>
      </c>
      <c r="J74" t="b">
        <v>0</v>
      </c>
      <c r="K74" t="b">
        <v>1</v>
      </c>
      <c r="L74" t="b">
        <v>0</v>
      </c>
      <c r="M74" t="b">
        <v>0</v>
      </c>
      <c r="N74" t="b">
        <v>0</v>
      </c>
      <c r="O74" s="1">
        <f t="shared" si="12"/>
        <v>3</v>
      </c>
      <c r="P74" s="1">
        <f>VLOOKUP(O74,'Percentage Transformation scale'!$E$2:$F$9,2,TRUE)</f>
        <v>5</v>
      </c>
      <c r="Q74">
        <v>1</v>
      </c>
      <c r="R74">
        <v>1</v>
      </c>
      <c r="S74">
        <v>10</v>
      </c>
      <c r="T74">
        <v>5</v>
      </c>
      <c r="U74" s="1">
        <v>1</v>
      </c>
      <c r="V74" t="s">
        <v>178</v>
      </c>
      <c r="W74">
        <v>3</v>
      </c>
      <c r="X74">
        <v>1</v>
      </c>
      <c r="Y74">
        <v>3</v>
      </c>
      <c r="Z74" t="s">
        <v>178</v>
      </c>
      <c r="AA74" t="s">
        <v>178</v>
      </c>
      <c r="AB74">
        <v>1</v>
      </c>
      <c r="AC74">
        <v>1</v>
      </c>
      <c r="AD74">
        <v>1</v>
      </c>
      <c r="AE74" s="1">
        <f t="shared" si="10"/>
        <v>2</v>
      </c>
      <c r="AF74" s="1">
        <f>VLOOKUP(AE74,'Percentage Transformation scale'!$Q$2:$R$4,2,TRUE)</f>
        <v>1</v>
      </c>
      <c r="AG74">
        <v>0</v>
      </c>
      <c r="AH74" t="s">
        <v>178</v>
      </c>
      <c r="AI74">
        <v>2</v>
      </c>
      <c r="AJ74" t="s">
        <v>178</v>
      </c>
      <c r="AK74" t="s">
        <v>178</v>
      </c>
      <c r="AL74" t="s">
        <v>178</v>
      </c>
      <c r="AM74" t="s">
        <v>16</v>
      </c>
      <c r="AN74" t="s">
        <v>16</v>
      </c>
      <c r="AO74" t="s">
        <v>178</v>
      </c>
      <c r="AP74">
        <f t="shared" si="13"/>
        <v>4</v>
      </c>
      <c r="AQ74">
        <f t="shared" si="14"/>
        <v>5</v>
      </c>
      <c r="AR74">
        <v>1</v>
      </c>
      <c r="AS74">
        <v>2</v>
      </c>
      <c r="AT74">
        <f t="shared" si="8"/>
        <v>2</v>
      </c>
      <c r="AU74" s="7">
        <f t="shared" si="11"/>
        <v>1.4444444444444444</v>
      </c>
    </row>
    <row r="75" spans="1:47" x14ac:dyDescent="0.25">
      <c r="A75">
        <v>73</v>
      </c>
      <c r="B75">
        <v>1</v>
      </c>
      <c r="C75" t="b">
        <v>1</v>
      </c>
      <c r="D75" t="b">
        <v>1</v>
      </c>
      <c r="E75" t="b">
        <v>1</v>
      </c>
      <c r="F75">
        <f t="shared" si="9"/>
        <v>3</v>
      </c>
      <c r="G75">
        <f>VLOOKUP(F75,'Percentage Transformation scale'!$N$2:$O$5,2,TRUE)</f>
        <v>1</v>
      </c>
      <c r="H75" t="b">
        <v>0</v>
      </c>
      <c r="I75" t="b">
        <v>1</v>
      </c>
      <c r="J75" t="b">
        <v>0</v>
      </c>
      <c r="K75" t="b">
        <v>1</v>
      </c>
      <c r="L75" t="b">
        <v>0</v>
      </c>
      <c r="M75" t="b">
        <v>1</v>
      </c>
      <c r="N75" t="b">
        <v>0</v>
      </c>
      <c r="O75" s="1">
        <f t="shared" si="12"/>
        <v>3</v>
      </c>
      <c r="P75" s="1">
        <f>VLOOKUP(O75,'Percentage Transformation scale'!$E$2:$F$9,2,TRUE)</f>
        <v>5</v>
      </c>
      <c r="Q75">
        <v>1</v>
      </c>
      <c r="R75">
        <v>1</v>
      </c>
      <c r="S75">
        <v>10</v>
      </c>
      <c r="T75">
        <v>5</v>
      </c>
      <c r="U75" s="1">
        <v>1</v>
      </c>
      <c r="V75" t="s">
        <v>178</v>
      </c>
      <c r="W75">
        <v>3</v>
      </c>
      <c r="X75">
        <v>1</v>
      </c>
      <c r="Y75">
        <v>3</v>
      </c>
      <c r="Z75" t="s">
        <v>178</v>
      </c>
      <c r="AA75" t="s">
        <v>178</v>
      </c>
      <c r="AB75">
        <v>5</v>
      </c>
      <c r="AC75">
        <v>1</v>
      </c>
      <c r="AD75">
        <v>0</v>
      </c>
      <c r="AE75" s="1">
        <f t="shared" si="10"/>
        <v>1</v>
      </c>
      <c r="AF75" s="1">
        <f>VLOOKUP(AE75,'Percentage Transformation scale'!$Q$2:$R$4,2,TRUE)</f>
        <v>2</v>
      </c>
      <c r="AG75">
        <v>0</v>
      </c>
      <c r="AH75" t="s">
        <v>178</v>
      </c>
      <c r="AI75">
        <v>2</v>
      </c>
      <c r="AJ75" t="s">
        <v>178</v>
      </c>
      <c r="AK75" t="s">
        <v>178</v>
      </c>
      <c r="AL75" t="s">
        <v>178</v>
      </c>
      <c r="AM75" t="s">
        <v>16</v>
      </c>
      <c r="AN75" t="s">
        <v>16</v>
      </c>
      <c r="AO75" t="s">
        <v>178</v>
      </c>
      <c r="AP75">
        <f t="shared" si="13"/>
        <v>4</v>
      </c>
      <c r="AQ75">
        <f t="shared" si="14"/>
        <v>5</v>
      </c>
      <c r="AR75">
        <v>1</v>
      </c>
      <c r="AS75">
        <v>2</v>
      </c>
      <c r="AT75">
        <f t="shared" si="8"/>
        <v>2</v>
      </c>
      <c r="AU75" s="7">
        <f t="shared" si="11"/>
        <v>1.4444444444444444</v>
      </c>
    </row>
    <row r="76" spans="1:47" x14ac:dyDescent="0.25">
      <c r="A76">
        <v>74</v>
      </c>
      <c r="B76">
        <v>1</v>
      </c>
      <c r="C76" t="b">
        <v>1</v>
      </c>
      <c r="D76" t="b">
        <v>1</v>
      </c>
      <c r="E76" t="b">
        <v>1</v>
      </c>
      <c r="F76">
        <f t="shared" si="9"/>
        <v>3</v>
      </c>
      <c r="G76">
        <f>VLOOKUP(F76,'Percentage Transformation scale'!$N$2:$O$5,2,TRUE)</f>
        <v>1</v>
      </c>
      <c r="H76" t="b">
        <v>1</v>
      </c>
      <c r="I76" t="b">
        <v>1</v>
      </c>
      <c r="J76" t="b">
        <v>0</v>
      </c>
      <c r="K76" t="b">
        <v>0</v>
      </c>
      <c r="L76" t="b">
        <v>0</v>
      </c>
      <c r="M76" t="b">
        <v>1</v>
      </c>
      <c r="N76" t="b">
        <v>0</v>
      </c>
      <c r="O76" s="1">
        <f t="shared" si="12"/>
        <v>3</v>
      </c>
      <c r="P76" s="1">
        <f>VLOOKUP(O76,'Percentage Transformation scale'!$E$2:$F$9,2,TRUE)</f>
        <v>5</v>
      </c>
      <c r="Q76">
        <v>1</v>
      </c>
      <c r="R76">
        <v>1</v>
      </c>
      <c r="S76">
        <v>10</v>
      </c>
      <c r="T76">
        <v>5</v>
      </c>
      <c r="U76" s="1">
        <v>2</v>
      </c>
      <c r="V76" t="s">
        <v>21</v>
      </c>
      <c r="W76">
        <v>3</v>
      </c>
      <c r="X76">
        <v>1</v>
      </c>
      <c r="Y76">
        <v>3</v>
      </c>
      <c r="Z76" t="s">
        <v>178</v>
      </c>
      <c r="AA76" t="s">
        <v>178</v>
      </c>
      <c r="AB76">
        <v>5</v>
      </c>
      <c r="AC76">
        <v>1</v>
      </c>
      <c r="AD76">
        <v>1</v>
      </c>
      <c r="AE76" s="1">
        <f t="shared" si="10"/>
        <v>2</v>
      </c>
      <c r="AF76" s="1">
        <f>VLOOKUP(AE76,'Percentage Transformation scale'!$Q$2:$R$4,2,TRUE)</f>
        <v>1</v>
      </c>
      <c r="AG76">
        <v>3</v>
      </c>
      <c r="AH76">
        <v>3</v>
      </c>
      <c r="AI76">
        <v>3</v>
      </c>
      <c r="AJ76" t="s">
        <v>178</v>
      </c>
      <c r="AK76" t="s">
        <v>178</v>
      </c>
      <c r="AL76" t="s">
        <v>178</v>
      </c>
      <c r="AM76" t="s">
        <v>178</v>
      </c>
      <c r="AN76" t="s">
        <v>178</v>
      </c>
      <c r="AO76" t="s">
        <v>178</v>
      </c>
      <c r="AP76" t="s">
        <v>178</v>
      </c>
      <c r="AQ76" t="s">
        <v>178</v>
      </c>
      <c r="AR76">
        <v>1</v>
      </c>
      <c r="AS76">
        <v>1</v>
      </c>
      <c r="AT76">
        <f t="shared" si="8"/>
        <v>1</v>
      </c>
      <c r="AU76" s="7">
        <f t="shared" si="11"/>
        <v>1</v>
      </c>
    </row>
    <row r="77" spans="1:47" x14ac:dyDescent="0.25">
      <c r="A77">
        <v>75</v>
      </c>
      <c r="B77">
        <v>1</v>
      </c>
      <c r="C77" t="b">
        <v>0</v>
      </c>
      <c r="D77" t="b">
        <v>1</v>
      </c>
      <c r="E77" t="b">
        <v>1</v>
      </c>
      <c r="F77">
        <f t="shared" si="9"/>
        <v>2</v>
      </c>
      <c r="G77">
        <f>VLOOKUP(F77,'Percentage Transformation scale'!$N$2:$O$5,2,TRUE)</f>
        <v>2</v>
      </c>
      <c r="H77" t="b">
        <v>0</v>
      </c>
      <c r="I77" t="b">
        <v>0</v>
      </c>
      <c r="J77" t="b">
        <v>0</v>
      </c>
      <c r="K77" t="b">
        <v>1</v>
      </c>
      <c r="L77" t="b">
        <v>1</v>
      </c>
      <c r="M77" t="b">
        <v>1</v>
      </c>
      <c r="N77" t="b">
        <v>1</v>
      </c>
      <c r="O77" s="1">
        <f t="shared" si="12"/>
        <v>4</v>
      </c>
      <c r="P77" s="1">
        <f>VLOOKUP(O77,'Percentage Transformation scale'!$E$2:$F$9,2,TRUE)</f>
        <v>4</v>
      </c>
      <c r="Q77">
        <v>1</v>
      </c>
      <c r="R77">
        <v>2</v>
      </c>
      <c r="S77">
        <v>10</v>
      </c>
      <c r="T77">
        <v>5</v>
      </c>
      <c r="U77" s="1">
        <v>1</v>
      </c>
      <c r="V77" t="s">
        <v>178</v>
      </c>
      <c r="W77">
        <v>3</v>
      </c>
      <c r="X77">
        <v>1</v>
      </c>
      <c r="Y77">
        <v>3</v>
      </c>
      <c r="Z77" t="s">
        <v>178</v>
      </c>
      <c r="AA77" t="s">
        <v>178</v>
      </c>
      <c r="AB77">
        <v>4</v>
      </c>
      <c r="AC77">
        <v>1</v>
      </c>
      <c r="AD77">
        <v>1</v>
      </c>
      <c r="AE77" s="1">
        <f t="shared" si="10"/>
        <v>2</v>
      </c>
      <c r="AF77" s="1">
        <f>VLOOKUP(AE77,'Percentage Transformation scale'!$Q$2:$R$4,2,TRUE)</f>
        <v>1</v>
      </c>
      <c r="AG77">
        <v>2</v>
      </c>
      <c r="AH77">
        <v>3</v>
      </c>
      <c r="AI77">
        <v>3</v>
      </c>
      <c r="AJ77" t="s">
        <v>178</v>
      </c>
      <c r="AK77" t="s">
        <v>178</v>
      </c>
      <c r="AL77" t="s">
        <v>178</v>
      </c>
      <c r="AM77" t="s">
        <v>178</v>
      </c>
      <c r="AN77" t="s">
        <v>178</v>
      </c>
      <c r="AO77" t="s">
        <v>178</v>
      </c>
      <c r="AP77" t="s">
        <v>178</v>
      </c>
      <c r="AQ77" t="s">
        <v>178</v>
      </c>
      <c r="AR77">
        <v>1</v>
      </c>
      <c r="AS77">
        <v>2</v>
      </c>
      <c r="AT77">
        <f t="shared" si="8"/>
        <v>2</v>
      </c>
      <c r="AU77" s="7">
        <f t="shared" si="11"/>
        <v>1.4444444444444444</v>
      </c>
    </row>
    <row r="78" spans="1:47" x14ac:dyDescent="0.25">
      <c r="A78">
        <v>76</v>
      </c>
      <c r="B78">
        <v>1</v>
      </c>
      <c r="C78" t="b">
        <v>1</v>
      </c>
      <c r="D78" t="b">
        <v>1</v>
      </c>
      <c r="E78" t="b">
        <v>1</v>
      </c>
      <c r="F78">
        <f t="shared" si="9"/>
        <v>3</v>
      </c>
      <c r="G78">
        <f>VLOOKUP(F78,'Percentage Transformation scale'!$N$2:$O$5,2,TRUE)</f>
        <v>1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s="1">
        <f t="shared" si="12"/>
        <v>0</v>
      </c>
      <c r="P78" s="1">
        <f>VLOOKUP(O78,'Percentage Transformation scale'!$E$2:$F$9,2,TRUE)</f>
        <v>8</v>
      </c>
      <c r="Q78">
        <v>3</v>
      </c>
      <c r="R78">
        <v>1</v>
      </c>
      <c r="S78">
        <v>6</v>
      </c>
      <c r="T78">
        <v>1</v>
      </c>
      <c r="U78" s="1">
        <v>1</v>
      </c>
      <c r="V78" t="s">
        <v>178</v>
      </c>
      <c r="W78">
        <v>3</v>
      </c>
      <c r="X78">
        <v>0</v>
      </c>
      <c r="Y78">
        <v>3</v>
      </c>
      <c r="Z78" t="s">
        <v>178</v>
      </c>
      <c r="AA78" t="s">
        <v>178</v>
      </c>
      <c r="AB78">
        <v>3</v>
      </c>
      <c r="AC78">
        <v>1</v>
      </c>
      <c r="AD78">
        <v>0</v>
      </c>
      <c r="AE78" s="1">
        <f t="shared" si="10"/>
        <v>1</v>
      </c>
      <c r="AF78" s="1">
        <f>VLOOKUP(AE78,'Percentage Transformation scale'!$Q$2:$R$4,2,TRUE)</f>
        <v>2</v>
      </c>
      <c r="AG78">
        <v>0</v>
      </c>
      <c r="AH78">
        <v>2</v>
      </c>
      <c r="AI78">
        <v>3</v>
      </c>
      <c r="AJ78" t="s">
        <v>178</v>
      </c>
      <c r="AK78" t="s">
        <v>178</v>
      </c>
      <c r="AL78" t="s">
        <v>178</v>
      </c>
      <c r="AM78" t="s">
        <v>178</v>
      </c>
      <c r="AN78" t="s">
        <v>178</v>
      </c>
      <c r="AO78" t="s">
        <v>178</v>
      </c>
      <c r="AP78" t="s">
        <v>178</v>
      </c>
      <c r="AQ78" t="s">
        <v>178</v>
      </c>
      <c r="AR78">
        <v>1</v>
      </c>
      <c r="AS78">
        <v>2</v>
      </c>
      <c r="AT78">
        <f t="shared" si="8"/>
        <v>2</v>
      </c>
      <c r="AU78" s="7">
        <f t="shared" si="11"/>
        <v>1.4444444444444444</v>
      </c>
    </row>
    <row r="79" spans="1:47" x14ac:dyDescent="0.25">
      <c r="A79">
        <v>77</v>
      </c>
      <c r="B79">
        <v>1</v>
      </c>
      <c r="C79" t="b">
        <v>1</v>
      </c>
      <c r="D79" t="b">
        <v>1</v>
      </c>
      <c r="E79" t="b">
        <v>1</v>
      </c>
      <c r="F79">
        <f t="shared" si="9"/>
        <v>3</v>
      </c>
      <c r="G79">
        <f>VLOOKUP(F79,'Percentage Transformation scale'!$N$2:$O$5,2,TRUE)</f>
        <v>1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s="1">
        <f t="shared" si="12"/>
        <v>0</v>
      </c>
      <c r="P79" s="1">
        <f>VLOOKUP(O79,'Percentage Transformation scale'!$E$2:$F$9,2,TRUE)</f>
        <v>8</v>
      </c>
      <c r="Q79">
        <v>3</v>
      </c>
      <c r="R79">
        <v>1</v>
      </c>
      <c r="S79">
        <v>6</v>
      </c>
      <c r="T79">
        <v>1</v>
      </c>
      <c r="U79" s="1">
        <v>1</v>
      </c>
      <c r="V79" t="s">
        <v>178</v>
      </c>
      <c r="W79">
        <v>3</v>
      </c>
      <c r="X79">
        <v>0</v>
      </c>
      <c r="Y79">
        <v>3</v>
      </c>
      <c r="Z79" t="s">
        <v>178</v>
      </c>
      <c r="AA79" t="s">
        <v>178</v>
      </c>
      <c r="AB79">
        <v>2</v>
      </c>
      <c r="AC79">
        <v>0</v>
      </c>
      <c r="AD79">
        <v>0</v>
      </c>
      <c r="AE79" s="1">
        <f t="shared" si="10"/>
        <v>0</v>
      </c>
      <c r="AF79" s="1">
        <f>VLOOKUP(AE79,'Percentage Transformation scale'!$Q$2:$R$4,2,TRUE)</f>
        <v>3</v>
      </c>
      <c r="AG79">
        <v>0</v>
      </c>
      <c r="AH79" t="s">
        <v>178</v>
      </c>
      <c r="AI79">
        <v>3</v>
      </c>
      <c r="AJ79" t="s">
        <v>178</v>
      </c>
      <c r="AK79" t="s">
        <v>178</v>
      </c>
      <c r="AL79" t="s">
        <v>178</v>
      </c>
      <c r="AM79" t="s">
        <v>178</v>
      </c>
      <c r="AN79" t="s">
        <v>178</v>
      </c>
      <c r="AO79" t="s">
        <v>178</v>
      </c>
      <c r="AP79" t="s">
        <v>178</v>
      </c>
      <c r="AQ79" t="s">
        <v>178</v>
      </c>
      <c r="AR79">
        <v>1</v>
      </c>
      <c r="AS79">
        <v>1</v>
      </c>
      <c r="AT79">
        <f t="shared" si="8"/>
        <v>1</v>
      </c>
      <c r="AU79" s="7">
        <f t="shared" si="11"/>
        <v>1</v>
      </c>
    </row>
    <row r="80" spans="1:47" x14ac:dyDescent="0.25">
      <c r="A80">
        <v>78</v>
      </c>
      <c r="B80">
        <v>2</v>
      </c>
      <c r="C80" t="b">
        <v>1</v>
      </c>
      <c r="D80" t="b">
        <v>1</v>
      </c>
      <c r="E80" t="b">
        <v>1</v>
      </c>
      <c r="F80">
        <f t="shared" si="9"/>
        <v>3</v>
      </c>
      <c r="G80">
        <f>VLOOKUP(F80,'Percentage Transformation scale'!$N$2:$O$5,2,TRUE)</f>
        <v>1</v>
      </c>
      <c r="H80" t="b">
        <v>1</v>
      </c>
      <c r="I80" t="b">
        <v>1</v>
      </c>
      <c r="J80" t="b">
        <v>1</v>
      </c>
      <c r="K80" t="b">
        <v>1</v>
      </c>
      <c r="L80" t="b">
        <v>0</v>
      </c>
      <c r="M80" t="b">
        <v>0</v>
      </c>
      <c r="N80" t="b">
        <v>0</v>
      </c>
      <c r="O80" s="1">
        <f t="shared" si="12"/>
        <v>4</v>
      </c>
      <c r="P80" s="1">
        <f>VLOOKUP(O80,'Percentage Transformation scale'!$E$2:$F$9,2,TRUE)</f>
        <v>4</v>
      </c>
      <c r="Q80">
        <v>1</v>
      </c>
      <c r="R80">
        <v>1</v>
      </c>
      <c r="S80">
        <v>11</v>
      </c>
      <c r="T80">
        <v>3</v>
      </c>
      <c r="U80" s="1">
        <v>1</v>
      </c>
      <c r="V80" t="s">
        <v>178</v>
      </c>
      <c r="W80">
        <v>3</v>
      </c>
      <c r="X80">
        <v>0</v>
      </c>
      <c r="Y80">
        <v>3</v>
      </c>
      <c r="Z80" t="s">
        <v>178</v>
      </c>
      <c r="AA80" t="s">
        <v>178</v>
      </c>
      <c r="AB80">
        <v>5</v>
      </c>
      <c r="AC80">
        <v>0</v>
      </c>
      <c r="AD80">
        <v>0</v>
      </c>
      <c r="AE80" s="1">
        <f t="shared" si="10"/>
        <v>0</v>
      </c>
      <c r="AF80" s="1">
        <f>VLOOKUP(AE80,'Percentage Transformation scale'!$Q$2:$R$4,2,TRUE)</f>
        <v>3</v>
      </c>
      <c r="AG80">
        <v>0</v>
      </c>
      <c r="AH80" t="s">
        <v>178</v>
      </c>
      <c r="AI80">
        <v>3</v>
      </c>
      <c r="AJ80" t="s">
        <v>178</v>
      </c>
      <c r="AK80" t="s">
        <v>178</v>
      </c>
      <c r="AL80" t="s">
        <v>178</v>
      </c>
      <c r="AM80" t="s">
        <v>178</v>
      </c>
      <c r="AN80" t="s">
        <v>178</v>
      </c>
      <c r="AO80" t="s">
        <v>178</v>
      </c>
      <c r="AP80" t="s">
        <v>178</v>
      </c>
      <c r="AQ80" t="s">
        <v>178</v>
      </c>
      <c r="AR80">
        <v>0</v>
      </c>
      <c r="AS80">
        <v>3</v>
      </c>
      <c r="AT80">
        <f t="shared" si="8"/>
        <v>8</v>
      </c>
      <c r="AU80" s="7">
        <f t="shared" si="11"/>
        <v>4.1111111111111107</v>
      </c>
    </row>
    <row r="81" spans="1:47" x14ac:dyDescent="0.25">
      <c r="A81">
        <v>79</v>
      </c>
      <c r="B81">
        <v>3</v>
      </c>
      <c r="C81" t="b">
        <v>1</v>
      </c>
      <c r="D81" t="b">
        <v>1</v>
      </c>
      <c r="E81" t="b">
        <v>1</v>
      </c>
      <c r="F81">
        <f t="shared" si="9"/>
        <v>3</v>
      </c>
      <c r="G81">
        <f>VLOOKUP(F81,'Percentage Transformation scale'!$N$2:$O$5,2,TRUE)</f>
        <v>1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b">
        <v>0</v>
      </c>
      <c r="N81" t="b">
        <v>0</v>
      </c>
      <c r="O81" s="1">
        <f t="shared" si="12"/>
        <v>1</v>
      </c>
      <c r="P81" s="1">
        <f>VLOOKUP(O81,'Percentage Transformation scale'!$E$2:$F$9,2,TRUE)</f>
        <v>7</v>
      </c>
      <c r="Q81">
        <v>3</v>
      </c>
      <c r="R81">
        <v>2</v>
      </c>
      <c r="S81">
        <v>16</v>
      </c>
      <c r="T81">
        <v>1</v>
      </c>
      <c r="U81" s="1">
        <v>2</v>
      </c>
      <c r="V81" t="s">
        <v>22</v>
      </c>
      <c r="W81">
        <v>4</v>
      </c>
      <c r="X81">
        <v>0</v>
      </c>
      <c r="Y81">
        <v>3</v>
      </c>
      <c r="Z81" t="s">
        <v>178</v>
      </c>
      <c r="AA81" t="s">
        <v>178</v>
      </c>
      <c r="AB81">
        <v>5</v>
      </c>
      <c r="AC81">
        <v>0</v>
      </c>
      <c r="AD81">
        <v>0</v>
      </c>
      <c r="AE81" s="1">
        <f t="shared" si="10"/>
        <v>0</v>
      </c>
      <c r="AF81" s="1">
        <f>VLOOKUP(AE81,'Percentage Transformation scale'!$Q$2:$R$4,2,TRUE)</f>
        <v>3</v>
      </c>
      <c r="AG81">
        <v>0</v>
      </c>
      <c r="AH81" t="s">
        <v>178</v>
      </c>
      <c r="AI81">
        <v>3</v>
      </c>
      <c r="AJ81" t="s">
        <v>178</v>
      </c>
      <c r="AK81" t="s">
        <v>178</v>
      </c>
      <c r="AL81" t="s">
        <v>178</v>
      </c>
      <c r="AM81" t="s">
        <v>178</v>
      </c>
      <c r="AN81" t="s">
        <v>178</v>
      </c>
      <c r="AO81" t="s">
        <v>178</v>
      </c>
      <c r="AP81" t="s">
        <v>178</v>
      </c>
      <c r="AQ81" t="s">
        <v>178</v>
      </c>
      <c r="AR81">
        <v>1</v>
      </c>
      <c r="AS81">
        <v>4</v>
      </c>
      <c r="AT81">
        <f t="shared" si="8"/>
        <v>4</v>
      </c>
      <c r="AU81" s="7">
        <f t="shared" si="11"/>
        <v>2.333333333333333</v>
      </c>
    </row>
    <row r="82" spans="1:47" x14ac:dyDescent="0.25">
      <c r="A82">
        <v>80</v>
      </c>
      <c r="B82">
        <v>2</v>
      </c>
      <c r="C82" t="b">
        <v>1</v>
      </c>
      <c r="D82" t="b">
        <v>1</v>
      </c>
      <c r="E82" t="b">
        <v>1</v>
      </c>
      <c r="F82">
        <f t="shared" si="9"/>
        <v>3</v>
      </c>
      <c r="G82">
        <f>VLOOKUP(F82,'Percentage Transformation scale'!$N$2:$O$5,2,TRUE)</f>
        <v>1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b">
        <v>0</v>
      </c>
      <c r="N82" t="b">
        <v>1</v>
      </c>
      <c r="O82" s="1">
        <f t="shared" si="12"/>
        <v>2</v>
      </c>
      <c r="P82" s="1">
        <f>VLOOKUP(O82,'Percentage Transformation scale'!$E$2:$F$9,2,TRUE)</f>
        <v>6</v>
      </c>
      <c r="Q82">
        <v>3</v>
      </c>
      <c r="R82">
        <v>1</v>
      </c>
      <c r="S82">
        <v>3</v>
      </c>
      <c r="T82">
        <v>3</v>
      </c>
      <c r="U82" s="1">
        <v>1</v>
      </c>
      <c r="V82" t="s">
        <v>178</v>
      </c>
      <c r="W82">
        <v>3</v>
      </c>
      <c r="X82">
        <v>0</v>
      </c>
      <c r="Y82">
        <v>3</v>
      </c>
      <c r="Z82" t="s">
        <v>178</v>
      </c>
      <c r="AA82" t="s">
        <v>178</v>
      </c>
      <c r="AB82">
        <v>1</v>
      </c>
      <c r="AC82">
        <v>0</v>
      </c>
      <c r="AD82">
        <v>0</v>
      </c>
      <c r="AE82" s="1">
        <f t="shared" si="10"/>
        <v>0</v>
      </c>
      <c r="AF82" s="1">
        <f>VLOOKUP(AE82,'Percentage Transformation scale'!$Q$2:$R$4,2,TRUE)</f>
        <v>3</v>
      </c>
      <c r="AG82">
        <v>0</v>
      </c>
      <c r="AH82" t="s">
        <v>178</v>
      </c>
      <c r="AI82">
        <v>3</v>
      </c>
      <c r="AJ82" t="s">
        <v>178</v>
      </c>
      <c r="AK82" t="s">
        <v>178</v>
      </c>
      <c r="AL82" t="s">
        <v>178</v>
      </c>
      <c r="AM82" t="s">
        <v>178</v>
      </c>
      <c r="AN82" t="s">
        <v>178</v>
      </c>
      <c r="AO82" t="s">
        <v>178</v>
      </c>
      <c r="AP82" t="s">
        <v>178</v>
      </c>
      <c r="AQ82" t="s">
        <v>178</v>
      </c>
      <c r="AR82">
        <v>1</v>
      </c>
      <c r="AS82">
        <v>4</v>
      </c>
      <c r="AT82">
        <f t="shared" si="8"/>
        <v>4</v>
      </c>
      <c r="AU82" s="7">
        <f t="shared" si="11"/>
        <v>2.333333333333333</v>
      </c>
    </row>
    <row r="83" spans="1:47" x14ac:dyDescent="0.25">
      <c r="A83">
        <v>81</v>
      </c>
      <c r="B83">
        <v>1</v>
      </c>
      <c r="C83" t="b">
        <v>1</v>
      </c>
      <c r="D83" t="b">
        <v>1</v>
      </c>
      <c r="E83" t="b">
        <v>1</v>
      </c>
      <c r="F83">
        <f t="shared" si="9"/>
        <v>3</v>
      </c>
      <c r="G83">
        <f>VLOOKUP(F83,'Percentage Transformation scale'!$N$2:$O$5,2,TRUE)</f>
        <v>1</v>
      </c>
      <c r="H83" t="b">
        <v>0</v>
      </c>
      <c r="I83" t="b">
        <v>1</v>
      </c>
      <c r="J83" t="b">
        <v>0</v>
      </c>
      <c r="K83" t="b">
        <v>0</v>
      </c>
      <c r="L83" t="b">
        <v>1</v>
      </c>
      <c r="M83" t="b">
        <v>0</v>
      </c>
      <c r="N83" t="b">
        <v>0</v>
      </c>
      <c r="O83" s="1">
        <f t="shared" si="12"/>
        <v>2</v>
      </c>
      <c r="P83" s="1">
        <f>VLOOKUP(O83,'Percentage Transformation scale'!$E$2:$F$9,2,TRUE)</f>
        <v>6</v>
      </c>
      <c r="Q83">
        <v>3</v>
      </c>
      <c r="R83">
        <v>1</v>
      </c>
      <c r="S83">
        <v>1</v>
      </c>
      <c r="T83">
        <v>1</v>
      </c>
      <c r="U83" s="1">
        <v>1</v>
      </c>
      <c r="V83" t="s">
        <v>178</v>
      </c>
      <c r="W83">
        <v>3</v>
      </c>
      <c r="X83">
        <v>0</v>
      </c>
      <c r="Y83">
        <v>3</v>
      </c>
      <c r="Z83" t="s">
        <v>178</v>
      </c>
      <c r="AA83" t="s">
        <v>178</v>
      </c>
      <c r="AB83">
        <v>4</v>
      </c>
      <c r="AC83">
        <v>0</v>
      </c>
      <c r="AD83">
        <v>0</v>
      </c>
      <c r="AE83" s="1">
        <f t="shared" si="10"/>
        <v>0</v>
      </c>
      <c r="AF83" s="1">
        <f>VLOOKUP(AE83,'Percentage Transformation scale'!$Q$2:$R$4,2,TRUE)</f>
        <v>3</v>
      </c>
      <c r="AG83">
        <v>0</v>
      </c>
      <c r="AH83" t="s">
        <v>178</v>
      </c>
      <c r="AI83">
        <v>3</v>
      </c>
      <c r="AJ83" t="s">
        <v>178</v>
      </c>
      <c r="AK83" t="s">
        <v>178</v>
      </c>
      <c r="AL83" t="s">
        <v>178</v>
      </c>
      <c r="AM83" t="s">
        <v>178</v>
      </c>
      <c r="AN83" t="s">
        <v>178</v>
      </c>
      <c r="AO83" t="s">
        <v>178</v>
      </c>
      <c r="AP83" t="s">
        <v>178</v>
      </c>
      <c r="AQ83" t="s">
        <v>178</v>
      </c>
      <c r="AR83">
        <v>1</v>
      </c>
      <c r="AS83">
        <v>1</v>
      </c>
      <c r="AT83">
        <f t="shared" si="8"/>
        <v>1</v>
      </c>
      <c r="AU83" s="7">
        <f t="shared" si="11"/>
        <v>1</v>
      </c>
    </row>
    <row r="84" spans="1:47" x14ac:dyDescent="0.25">
      <c r="A84">
        <v>82</v>
      </c>
      <c r="B84">
        <v>2</v>
      </c>
      <c r="C84" t="b">
        <v>1</v>
      </c>
      <c r="D84" t="b">
        <v>1</v>
      </c>
      <c r="E84" t="b">
        <v>1</v>
      </c>
      <c r="F84">
        <f t="shared" si="9"/>
        <v>3</v>
      </c>
      <c r="G84">
        <f>VLOOKUP(F84,'Percentage Transformation scale'!$N$2:$O$5,2,TRUE)</f>
        <v>1</v>
      </c>
      <c r="H84" t="b">
        <v>0</v>
      </c>
      <c r="I84" t="b">
        <v>1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s="1">
        <f t="shared" si="12"/>
        <v>1</v>
      </c>
      <c r="P84" s="1">
        <f>VLOOKUP(O84,'Percentage Transformation scale'!$E$2:$F$9,2,TRUE)</f>
        <v>7</v>
      </c>
      <c r="Q84">
        <v>1</v>
      </c>
      <c r="R84">
        <v>1</v>
      </c>
      <c r="S84">
        <v>1</v>
      </c>
      <c r="T84">
        <v>1</v>
      </c>
      <c r="U84" s="1">
        <v>1</v>
      </c>
      <c r="V84" t="s">
        <v>178</v>
      </c>
      <c r="W84">
        <v>3</v>
      </c>
      <c r="X84">
        <v>0</v>
      </c>
      <c r="Y84">
        <v>3</v>
      </c>
      <c r="Z84" t="s">
        <v>178</v>
      </c>
      <c r="AA84" t="s">
        <v>178</v>
      </c>
      <c r="AB84">
        <v>5</v>
      </c>
      <c r="AC84">
        <v>0</v>
      </c>
      <c r="AD84">
        <v>0</v>
      </c>
      <c r="AE84" s="1">
        <f t="shared" si="10"/>
        <v>0</v>
      </c>
      <c r="AF84" s="1">
        <f>VLOOKUP(AE84,'Percentage Transformation scale'!$Q$2:$R$4,2,TRUE)</f>
        <v>3</v>
      </c>
      <c r="AG84">
        <v>0</v>
      </c>
      <c r="AH84" t="s">
        <v>178</v>
      </c>
      <c r="AI84">
        <v>3</v>
      </c>
      <c r="AJ84" t="s">
        <v>178</v>
      </c>
      <c r="AK84" t="s">
        <v>178</v>
      </c>
      <c r="AL84" t="s">
        <v>178</v>
      </c>
      <c r="AM84" t="s">
        <v>178</v>
      </c>
      <c r="AN84" t="s">
        <v>178</v>
      </c>
      <c r="AO84" t="s">
        <v>178</v>
      </c>
      <c r="AP84" t="s">
        <v>178</v>
      </c>
      <c r="AQ84" t="s">
        <v>178</v>
      </c>
      <c r="AR84">
        <v>1</v>
      </c>
      <c r="AS84">
        <v>1</v>
      </c>
      <c r="AT84">
        <f t="shared" si="8"/>
        <v>1</v>
      </c>
      <c r="AU84" s="7">
        <f t="shared" si="11"/>
        <v>1</v>
      </c>
    </row>
    <row r="85" spans="1:47" x14ac:dyDescent="0.25">
      <c r="A85">
        <v>83</v>
      </c>
      <c r="B85">
        <v>1</v>
      </c>
      <c r="C85" t="b">
        <v>1</v>
      </c>
      <c r="D85" t="b">
        <v>1</v>
      </c>
      <c r="E85" t="b">
        <v>1</v>
      </c>
      <c r="F85">
        <f t="shared" si="9"/>
        <v>3</v>
      </c>
      <c r="G85">
        <f>VLOOKUP(F85,'Percentage Transformation scale'!$N$2:$O$5,2,TRUE)</f>
        <v>1</v>
      </c>
      <c r="H85" t="b">
        <v>0</v>
      </c>
      <c r="I85" t="b">
        <v>1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s="1">
        <f t="shared" si="12"/>
        <v>1</v>
      </c>
      <c r="P85" s="1">
        <f>VLOOKUP(O85,'Percentage Transformation scale'!$E$2:$F$9,2,TRUE)</f>
        <v>7</v>
      </c>
      <c r="Q85">
        <v>7</v>
      </c>
      <c r="R85">
        <v>2</v>
      </c>
      <c r="S85">
        <v>17</v>
      </c>
      <c r="T85">
        <v>2</v>
      </c>
      <c r="U85" s="1">
        <v>1</v>
      </c>
      <c r="V85" t="s">
        <v>178</v>
      </c>
      <c r="W85">
        <v>3</v>
      </c>
      <c r="X85">
        <v>0</v>
      </c>
      <c r="Y85">
        <v>3</v>
      </c>
      <c r="Z85" t="s">
        <v>178</v>
      </c>
      <c r="AA85" t="s">
        <v>178</v>
      </c>
      <c r="AB85">
        <v>4</v>
      </c>
      <c r="AC85">
        <v>1</v>
      </c>
      <c r="AD85">
        <v>0</v>
      </c>
      <c r="AE85" s="1">
        <f t="shared" si="10"/>
        <v>1</v>
      </c>
      <c r="AF85" s="1">
        <f>VLOOKUP(AE85,'Percentage Transformation scale'!$Q$2:$R$4,2,TRUE)</f>
        <v>2</v>
      </c>
      <c r="AG85">
        <v>12</v>
      </c>
      <c r="AH85">
        <v>2</v>
      </c>
      <c r="AI85">
        <v>3</v>
      </c>
      <c r="AJ85" t="s">
        <v>178</v>
      </c>
      <c r="AK85" t="s">
        <v>178</v>
      </c>
      <c r="AL85" t="s">
        <v>178</v>
      </c>
      <c r="AM85" t="s">
        <v>178</v>
      </c>
      <c r="AN85" t="s">
        <v>178</v>
      </c>
      <c r="AO85" t="s">
        <v>178</v>
      </c>
      <c r="AP85" t="s">
        <v>178</v>
      </c>
      <c r="AQ85" t="s">
        <v>178</v>
      </c>
      <c r="AR85">
        <v>1</v>
      </c>
      <c r="AS85">
        <v>1</v>
      </c>
      <c r="AT85">
        <f t="shared" si="8"/>
        <v>1</v>
      </c>
      <c r="AU85" s="7">
        <f t="shared" si="11"/>
        <v>1</v>
      </c>
    </row>
    <row r="86" spans="1:47" x14ac:dyDescent="0.25">
      <c r="A86">
        <v>84</v>
      </c>
      <c r="B86">
        <v>3</v>
      </c>
      <c r="C86" t="b">
        <v>1</v>
      </c>
      <c r="D86" t="b">
        <v>1</v>
      </c>
      <c r="E86" t="b">
        <v>1</v>
      </c>
      <c r="F86">
        <f t="shared" si="9"/>
        <v>3</v>
      </c>
      <c r="G86">
        <f>VLOOKUP(F86,'Percentage Transformation scale'!$N$2:$O$5,2,TRUE)</f>
        <v>1</v>
      </c>
      <c r="H86" t="b">
        <v>0</v>
      </c>
      <c r="I86" t="b">
        <v>1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s="1">
        <f t="shared" si="12"/>
        <v>1</v>
      </c>
      <c r="P86" s="1">
        <f>VLOOKUP(O86,'Percentage Transformation scale'!$E$2:$F$9,2,TRUE)</f>
        <v>7</v>
      </c>
      <c r="Q86">
        <v>1</v>
      </c>
      <c r="R86">
        <v>1</v>
      </c>
      <c r="S86">
        <v>1</v>
      </c>
      <c r="T86">
        <v>2</v>
      </c>
      <c r="U86" s="1">
        <v>1</v>
      </c>
      <c r="V86" t="s">
        <v>178</v>
      </c>
      <c r="W86">
        <v>3</v>
      </c>
      <c r="X86">
        <v>1</v>
      </c>
      <c r="Y86">
        <v>3</v>
      </c>
      <c r="Z86" t="s">
        <v>178</v>
      </c>
      <c r="AA86" t="s">
        <v>178</v>
      </c>
      <c r="AB86">
        <v>4</v>
      </c>
      <c r="AC86">
        <v>2</v>
      </c>
      <c r="AD86">
        <v>2</v>
      </c>
      <c r="AE86" s="1">
        <f t="shared" si="10"/>
        <v>0</v>
      </c>
      <c r="AF86" s="1">
        <f>VLOOKUP(AE86,'Percentage Transformation scale'!$Q$2:$R$4,2,TRUE)</f>
        <v>3</v>
      </c>
      <c r="AG86">
        <v>0</v>
      </c>
      <c r="AH86" t="s">
        <v>178</v>
      </c>
      <c r="AI86">
        <v>3</v>
      </c>
      <c r="AJ86" t="s">
        <v>178</v>
      </c>
      <c r="AK86" t="s">
        <v>178</v>
      </c>
      <c r="AL86" t="s">
        <v>178</v>
      </c>
      <c r="AM86" t="s">
        <v>178</v>
      </c>
      <c r="AN86" t="s">
        <v>178</v>
      </c>
      <c r="AO86" t="s">
        <v>178</v>
      </c>
      <c r="AP86" t="s">
        <v>178</v>
      </c>
      <c r="AQ86" t="s">
        <v>178</v>
      </c>
      <c r="AR86">
        <v>1</v>
      </c>
      <c r="AS86">
        <v>2</v>
      </c>
      <c r="AT86">
        <f t="shared" ref="AT86:AT115" si="15" xml:space="preserve"> IF(AR86 = 1, AR86 *AS86, (AR86+AS86)+ 5)</f>
        <v>2</v>
      </c>
      <c r="AU86" s="7">
        <f t="shared" si="11"/>
        <v>1.4444444444444444</v>
      </c>
    </row>
    <row r="87" spans="1:47" x14ac:dyDescent="0.25">
      <c r="A87">
        <v>85</v>
      </c>
      <c r="B87">
        <v>4</v>
      </c>
      <c r="C87" t="b">
        <v>1</v>
      </c>
      <c r="D87" t="b">
        <v>1</v>
      </c>
      <c r="E87" t="b">
        <v>1</v>
      </c>
      <c r="F87">
        <f t="shared" si="9"/>
        <v>3</v>
      </c>
      <c r="G87">
        <f>VLOOKUP(F87,'Percentage Transformation scale'!$N$2:$O$5,2,TRUE)</f>
        <v>1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s="1">
        <f t="shared" si="12"/>
        <v>0</v>
      </c>
      <c r="P87" s="1">
        <f>VLOOKUP(O87,'Percentage Transformation scale'!$E$2:$F$9,2,TRUE)</f>
        <v>8</v>
      </c>
      <c r="Q87">
        <v>3</v>
      </c>
      <c r="R87">
        <v>1</v>
      </c>
      <c r="S87">
        <v>7</v>
      </c>
      <c r="T87">
        <v>2</v>
      </c>
      <c r="U87" s="1">
        <v>1</v>
      </c>
      <c r="V87" t="s">
        <v>178</v>
      </c>
      <c r="W87">
        <v>3</v>
      </c>
      <c r="X87">
        <v>1</v>
      </c>
      <c r="Y87">
        <v>3</v>
      </c>
      <c r="Z87" t="s">
        <v>178</v>
      </c>
      <c r="AA87" t="s">
        <v>178</v>
      </c>
      <c r="AB87">
        <v>5</v>
      </c>
      <c r="AC87">
        <v>0</v>
      </c>
      <c r="AD87">
        <v>0</v>
      </c>
      <c r="AE87" s="1">
        <f t="shared" si="10"/>
        <v>0</v>
      </c>
      <c r="AF87" s="1">
        <f>VLOOKUP(AE87,'Percentage Transformation scale'!$Q$2:$R$4,2,TRUE)</f>
        <v>3</v>
      </c>
      <c r="AG87">
        <v>0</v>
      </c>
      <c r="AH87" t="s">
        <v>178</v>
      </c>
      <c r="AI87">
        <v>3</v>
      </c>
      <c r="AJ87" t="s">
        <v>178</v>
      </c>
      <c r="AK87" t="s">
        <v>178</v>
      </c>
      <c r="AL87" t="s">
        <v>178</v>
      </c>
      <c r="AM87" t="s">
        <v>178</v>
      </c>
      <c r="AN87" t="s">
        <v>178</v>
      </c>
      <c r="AO87" t="s">
        <v>178</v>
      </c>
      <c r="AP87" t="s">
        <v>178</v>
      </c>
      <c r="AQ87" t="s">
        <v>178</v>
      </c>
      <c r="AR87">
        <v>1</v>
      </c>
      <c r="AS87">
        <v>4</v>
      </c>
      <c r="AT87">
        <f t="shared" si="15"/>
        <v>4</v>
      </c>
      <c r="AU87" s="7">
        <f t="shared" si="11"/>
        <v>2.333333333333333</v>
      </c>
    </row>
    <row r="88" spans="1:47" x14ac:dyDescent="0.25">
      <c r="A88">
        <v>86</v>
      </c>
      <c r="B88">
        <v>2</v>
      </c>
      <c r="C88" t="b">
        <v>1</v>
      </c>
      <c r="D88" t="b">
        <v>1</v>
      </c>
      <c r="E88" t="b">
        <v>1</v>
      </c>
      <c r="F88">
        <f t="shared" si="9"/>
        <v>3</v>
      </c>
      <c r="G88">
        <f>VLOOKUP(F88,'Percentage Transformation scale'!$N$2:$O$5,2,TRUE)</f>
        <v>1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s="1">
        <f t="shared" si="12"/>
        <v>0</v>
      </c>
      <c r="P88" s="1">
        <f>VLOOKUP(O88,'Percentage Transformation scale'!$E$2:$F$9,2,TRUE)</f>
        <v>8</v>
      </c>
      <c r="Q88">
        <v>3</v>
      </c>
      <c r="R88">
        <v>1</v>
      </c>
      <c r="S88">
        <v>7</v>
      </c>
      <c r="T88">
        <v>2</v>
      </c>
      <c r="U88" s="1">
        <v>1</v>
      </c>
      <c r="V88" t="s">
        <v>178</v>
      </c>
      <c r="W88">
        <v>3</v>
      </c>
      <c r="X88">
        <v>0</v>
      </c>
      <c r="Y88">
        <v>3</v>
      </c>
      <c r="Z88" t="s">
        <v>178</v>
      </c>
      <c r="AA88" t="s">
        <v>178</v>
      </c>
      <c r="AB88">
        <v>4</v>
      </c>
      <c r="AC88">
        <v>0</v>
      </c>
      <c r="AD88">
        <v>0</v>
      </c>
      <c r="AE88" s="1">
        <f t="shared" si="10"/>
        <v>0</v>
      </c>
      <c r="AF88" s="1">
        <f>VLOOKUP(AE88,'Percentage Transformation scale'!$Q$2:$R$4,2,TRUE)</f>
        <v>3</v>
      </c>
      <c r="AG88">
        <v>0</v>
      </c>
      <c r="AH88" t="s">
        <v>178</v>
      </c>
      <c r="AI88">
        <v>3</v>
      </c>
      <c r="AJ88" t="s">
        <v>178</v>
      </c>
      <c r="AK88" t="s">
        <v>178</v>
      </c>
      <c r="AL88" t="s">
        <v>178</v>
      </c>
      <c r="AM88" t="s">
        <v>178</v>
      </c>
      <c r="AN88" t="s">
        <v>178</v>
      </c>
      <c r="AO88" t="s">
        <v>178</v>
      </c>
      <c r="AP88" t="s">
        <v>178</v>
      </c>
      <c r="AQ88" t="s">
        <v>178</v>
      </c>
      <c r="AR88">
        <v>0</v>
      </c>
      <c r="AS88">
        <v>4</v>
      </c>
      <c r="AT88">
        <f t="shared" si="15"/>
        <v>9</v>
      </c>
      <c r="AU88" s="7">
        <f t="shared" si="11"/>
        <v>4.5555555555555554</v>
      </c>
    </row>
    <row r="89" spans="1:47" x14ac:dyDescent="0.25">
      <c r="A89">
        <v>87</v>
      </c>
      <c r="B89">
        <v>2</v>
      </c>
      <c r="C89" t="b">
        <v>1</v>
      </c>
      <c r="D89" t="b">
        <v>1</v>
      </c>
      <c r="E89" t="b">
        <v>1</v>
      </c>
      <c r="F89">
        <f t="shared" si="9"/>
        <v>3</v>
      </c>
      <c r="G89">
        <f>VLOOKUP(F89,'Percentage Transformation scale'!$N$2:$O$5,2,TRUE)</f>
        <v>1</v>
      </c>
      <c r="H89" t="b">
        <v>0</v>
      </c>
      <c r="I89" t="b">
        <v>0</v>
      </c>
      <c r="J89" t="b">
        <v>1</v>
      </c>
      <c r="K89" t="b">
        <v>1</v>
      </c>
      <c r="L89" t="b">
        <v>0</v>
      </c>
      <c r="M89" t="b">
        <v>0</v>
      </c>
      <c r="N89" t="b">
        <v>0</v>
      </c>
      <c r="O89" s="1">
        <f t="shared" si="12"/>
        <v>2</v>
      </c>
      <c r="P89" s="1">
        <f>VLOOKUP(O89,'Percentage Transformation scale'!$E$2:$F$9,2,TRUE)</f>
        <v>6</v>
      </c>
      <c r="Q89">
        <v>3</v>
      </c>
      <c r="R89">
        <v>1</v>
      </c>
      <c r="S89">
        <v>7</v>
      </c>
      <c r="T89">
        <v>2</v>
      </c>
      <c r="U89" s="1">
        <v>3</v>
      </c>
      <c r="V89" t="s">
        <v>23</v>
      </c>
      <c r="W89">
        <v>3</v>
      </c>
      <c r="X89">
        <v>0</v>
      </c>
      <c r="Y89">
        <v>3</v>
      </c>
      <c r="Z89" t="s">
        <v>178</v>
      </c>
      <c r="AA89" t="s">
        <v>178</v>
      </c>
      <c r="AB89">
        <v>4</v>
      </c>
      <c r="AC89">
        <v>0</v>
      </c>
      <c r="AD89">
        <v>0</v>
      </c>
      <c r="AE89" s="1">
        <f t="shared" si="10"/>
        <v>0</v>
      </c>
      <c r="AF89" s="1">
        <f>VLOOKUP(AE89,'Percentage Transformation scale'!$Q$2:$R$4,2,TRUE)</f>
        <v>3</v>
      </c>
      <c r="AG89">
        <v>5</v>
      </c>
      <c r="AH89">
        <v>3</v>
      </c>
      <c r="AI89">
        <v>3</v>
      </c>
      <c r="AJ89" t="s">
        <v>178</v>
      </c>
      <c r="AK89" t="s">
        <v>178</v>
      </c>
      <c r="AL89" t="s">
        <v>178</v>
      </c>
      <c r="AM89" t="s">
        <v>178</v>
      </c>
      <c r="AN89" t="s">
        <v>178</v>
      </c>
      <c r="AO89" t="s">
        <v>178</v>
      </c>
      <c r="AP89" t="s">
        <v>178</v>
      </c>
      <c r="AQ89" t="s">
        <v>178</v>
      </c>
      <c r="AR89">
        <v>0</v>
      </c>
      <c r="AS89">
        <v>5</v>
      </c>
      <c r="AT89">
        <f t="shared" si="15"/>
        <v>10</v>
      </c>
      <c r="AU89" s="7">
        <f t="shared" si="11"/>
        <v>5</v>
      </c>
    </row>
    <row r="90" spans="1:47" x14ac:dyDescent="0.25">
      <c r="A90">
        <v>88</v>
      </c>
      <c r="B90">
        <v>4</v>
      </c>
      <c r="C90" t="b">
        <v>1</v>
      </c>
      <c r="D90" t="b">
        <v>1</v>
      </c>
      <c r="E90" t="b">
        <v>1</v>
      </c>
      <c r="F90">
        <f t="shared" si="9"/>
        <v>3</v>
      </c>
      <c r="G90">
        <f>VLOOKUP(F90,'Percentage Transformation scale'!$N$2:$O$5,2,TRUE)</f>
        <v>1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s="1">
        <f t="shared" si="12"/>
        <v>0</v>
      </c>
      <c r="P90" s="1">
        <f>VLOOKUP(O90,'Percentage Transformation scale'!$E$2:$F$9,2,TRUE)</f>
        <v>8</v>
      </c>
      <c r="Q90">
        <v>3</v>
      </c>
      <c r="R90">
        <v>1</v>
      </c>
      <c r="S90">
        <v>7</v>
      </c>
      <c r="T90">
        <v>2</v>
      </c>
      <c r="U90" s="1">
        <v>1</v>
      </c>
      <c r="V90" t="s">
        <v>178</v>
      </c>
      <c r="W90">
        <v>3</v>
      </c>
      <c r="X90">
        <v>0</v>
      </c>
      <c r="Y90">
        <v>3</v>
      </c>
      <c r="Z90" t="s">
        <v>178</v>
      </c>
      <c r="AA90" t="s">
        <v>178</v>
      </c>
      <c r="AB90">
        <v>5</v>
      </c>
      <c r="AC90">
        <v>0</v>
      </c>
      <c r="AD90">
        <v>0</v>
      </c>
      <c r="AE90" s="1">
        <f t="shared" si="10"/>
        <v>0</v>
      </c>
      <c r="AF90" s="1">
        <f>VLOOKUP(AE90,'Percentage Transformation scale'!$Q$2:$R$4,2,TRUE)</f>
        <v>3</v>
      </c>
      <c r="AG90">
        <v>0</v>
      </c>
      <c r="AH90" t="s">
        <v>178</v>
      </c>
      <c r="AI90">
        <v>3</v>
      </c>
      <c r="AJ90" t="s">
        <v>178</v>
      </c>
      <c r="AK90" t="s">
        <v>178</v>
      </c>
      <c r="AL90" t="s">
        <v>178</v>
      </c>
      <c r="AM90" t="s">
        <v>178</v>
      </c>
      <c r="AN90" t="s">
        <v>178</v>
      </c>
      <c r="AO90" t="s">
        <v>178</v>
      </c>
      <c r="AP90" t="s">
        <v>178</v>
      </c>
      <c r="AQ90" t="s">
        <v>178</v>
      </c>
      <c r="AR90">
        <v>1</v>
      </c>
      <c r="AS90">
        <v>4</v>
      </c>
      <c r="AT90">
        <f t="shared" si="15"/>
        <v>4</v>
      </c>
      <c r="AU90" s="7">
        <f t="shared" si="11"/>
        <v>2.333333333333333</v>
      </c>
    </row>
    <row r="91" spans="1:47" x14ac:dyDescent="0.25">
      <c r="A91">
        <v>89</v>
      </c>
      <c r="B91">
        <v>2</v>
      </c>
      <c r="C91" t="b">
        <v>1</v>
      </c>
      <c r="D91" t="b">
        <v>1</v>
      </c>
      <c r="E91" t="b">
        <v>1</v>
      </c>
      <c r="F91">
        <f t="shared" si="9"/>
        <v>3</v>
      </c>
      <c r="G91">
        <f>VLOOKUP(F91,'Percentage Transformation scale'!$N$2:$O$5,2,TRUE)</f>
        <v>1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s="1">
        <f t="shared" si="12"/>
        <v>0</v>
      </c>
      <c r="P91" s="1">
        <f>VLOOKUP(O91,'Percentage Transformation scale'!$E$2:$F$9,2,TRUE)</f>
        <v>8</v>
      </c>
      <c r="Q91">
        <v>3</v>
      </c>
      <c r="R91">
        <v>1</v>
      </c>
      <c r="S91">
        <v>7</v>
      </c>
      <c r="T91">
        <v>2</v>
      </c>
      <c r="U91" s="1">
        <v>4</v>
      </c>
      <c r="V91" t="s">
        <v>24</v>
      </c>
      <c r="W91">
        <v>1</v>
      </c>
      <c r="X91">
        <v>0</v>
      </c>
      <c r="Y91">
        <v>3</v>
      </c>
      <c r="Z91" t="s">
        <v>178</v>
      </c>
      <c r="AA91" t="s">
        <v>178</v>
      </c>
      <c r="AB91">
        <v>4</v>
      </c>
      <c r="AC91">
        <v>0</v>
      </c>
      <c r="AD91">
        <v>0</v>
      </c>
      <c r="AE91" s="1">
        <f t="shared" si="10"/>
        <v>0</v>
      </c>
      <c r="AF91" s="1">
        <f>VLOOKUP(AE91,'Percentage Transformation scale'!$Q$2:$R$4,2,TRUE)</f>
        <v>3</v>
      </c>
      <c r="AG91">
        <v>4</v>
      </c>
      <c r="AH91">
        <v>3</v>
      </c>
      <c r="AI91">
        <v>3</v>
      </c>
      <c r="AJ91" t="s">
        <v>178</v>
      </c>
      <c r="AK91" t="s">
        <v>178</v>
      </c>
      <c r="AL91" t="s">
        <v>178</v>
      </c>
      <c r="AM91" t="s">
        <v>178</v>
      </c>
      <c r="AN91" t="s">
        <v>178</v>
      </c>
      <c r="AO91" t="s">
        <v>178</v>
      </c>
      <c r="AP91" t="s">
        <v>178</v>
      </c>
      <c r="AQ91" t="s">
        <v>178</v>
      </c>
      <c r="AR91">
        <v>1</v>
      </c>
      <c r="AS91">
        <v>2</v>
      </c>
      <c r="AT91">
        <f t="shared" si="15"/>
        <v>2</v>
      </c>
      <c r="AU91" s="7">
        <f t="shared" si="11"/>
        <v>1.4444444444444444</v>
      </c>
    </row>
    <row r="92" spans="1:47" x14ac:dyDescent="0.25">
      <c r="A92">
        <v>90</v>
      </c>
      <c r="B92">
        <v>2</v>
      </c>
      <c r="C92" t="b">
        <v>1</v>
      </c>
      <c r="D92" t="b">
        <v>0</v>
      </c>
      <c r="E92" t="b">
        <v>1</v>
      </c>
      <c r="F92">
        <f t="shared" si="9"/>
        <v>2</v>
      </c>
      <c r="G92">
        <f>VLOOKUP(F92,'Percentage Transformation scale'!$N$2:$O$5,2,TRUE)</f>
        <v>2</v>
      </c>
      <c r="H92" t="b">
        <v>1</v>
      </c>
      <c r="I92" t="b">
        <v>1</v>
      </c>
      <c r="J92" t="b">
        <v>0</v>
      </c>
      <c r="K92" t="b">
        <v>0</v>
      </c>
      <c r="L92" t="b">
        <v>1</v>
      </c>
      <c r="M92" t="b">
        <v>1</v>
      </c>
      <c r="N92" t="b">
        <v>1</v>
      </c>
      <c r="O92" s="1">
        <f t="shared" si="12"/>
        <v>5</v>
      </c>
      <c r="P92" s="1">
        <f>VLOOKUP(O92,'Percentage Transformation scale'!$E$2:$F$9,2,TRUE)</f>
        <v>3</v>
      </c>
      <c r="Q92">
        <v>3</v>
      </c>
      <c r="R92">
        <v>1</v>
      </c>
      <c r="S92">
        <v>18</v>
      </c>
      <c r="T92">
        <v>1</v>
      </c>
      <c r="U92" s="1">
        <v>2</v>
      </c>
      <c r="V92" t="s">
        <v>178</v>
      </c>
      <c r="W92">
        <v>3</v>
      </c>
      <c r="X92">
        <v>1</v>
      </c>
      <c r="Y92">
        <v>3</v>
      </c>
      <c r="Z92" t="s">
        <v>178</v>
      </c>
      <c r="AA92" t="s">
        <v>178</v>
      </c>
      <c r="AB92">
        <v>5</v>
      </c>
      <c r="AC92">
        <v>1</v>
      </c>
      <c r="AD92">
        <v>1</v>
      </c>
      <c r="AE92" s="1">
        <f t="shared" si="10"/>
        <v>2</v>
      </c>
      <c r="AF92" s="1">
        <f>VLOOKUP(AE92,'Percentage Transformation scale'!$Q$2:$R$4,2,TRUE)</f>
        <v>1</v>
      </c>
      <c r="AG92">
        <v>2</v>
      </c>
      <c r="AH92">
        <v>2</v>
      </c>
      <c r="AI92">
        <v>2</v>
      </c>
      <c r="AJ92" t="s">
        <v>25</v>
      </c>
      <c r="AK92" t="s">
        <v>25</v>
      </c>
      <c r="AL92" t="s">
        <v>178</v>
      </c>
      <c r="AM92" t="s">
        <v>178</v>
      </c>
      <c r="AN92" t="s">
        <v>178</v>
      </c>
      <c r="AO92" t="s">
        <v>178</v>
      </c>
      <c r="AP92">
        <f t="shared" si="13"/>
        <v>4</v>
      </c>
      <c r="AQ92">
        <f t="shared" si="14"/>
        <v>5</v>
      </c>
      <c r="AR92">
        <v>0</v>
      </c>
      <c r="AS92">
        <v>2</v>
      </c>
      <c r="AT92">
        <f t="shared" si="15"/>
        <v>7</v>
      </c>
      <c r="AU92" s="7">
        <f t="shared" si="11"/>
        <v>3.6666666666666665</v>
      </c>
    </row>
    <row r="93" spans="1:47" x14ac:dyDescent="0.25">
      <c r="A93">
        <v>91</v>
      </c>
      <c r="B93">
        <v>3</v>
      </c>
      <c r="C93" t="b">
        <v>0</v>
      </c>
      <c r="D93" t="b">
        <v>0</v>
      </c>
      <c r="E93" t="b">
        <v>1</v>
      </c>
      <c r="F93">
        <f t="shared" si="9"/>
        <v>1</v>
      </c>
      <c r="G93">
        <f>VLOOKUP(F93,'Percentage Transformation scale'!$N$2:$O$5,2,TRUE)</f>
        <v>3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s="1">
        <f t="shared" si="12"/>
        <v>0</v>
      </c>
      <c r="P93" s="1">
        <f>VLOOKUP(O93,'Percentage Transformation scale'!$E$2:$F$9,2,TRUE)</f>
        <v>8</v>
      </c>
      <c r="Q93">
        <v>4</v>
      </c>
      <c r="R93">
        <v>1</v>
      </c>
      <c r="S93">
        <v>7</v>
      </c>
      <c r="T93">
        <v>2</v>
      </c>
      <c r="U93" s="1">
        <v>1</v>
      </c>
      <c r="V93" t="s">
        <v>178</v>
      </c>
      <c r="W93">
        <v>3</v>
      </c>
      <c r="X93">
        <v>0</v>
      </c>
      <c r="Y93">
        <v>3</v>
      </c>
      <c r="Z93" t="s">
        <v>178</v>
      </c>
      <c r="AA93" t="s">
        <v>178</v>
      </c>
      <c r="AB93">
        <v>4</v>
      </c>
      <c r="AC93">
        <v>0</v>
      </c>
      <c r="AD93">
        <v>0</v>
      </c>
      <c r="AE93" s="1">
        <f t="shared" si="10"/>
        <v>0</v>
      </c>
      <c r="AF93" s="1">
        <f>VLOOKUP(AE93,'Percentage Transformation scale'!$Q$2:$R$4,2,TRUE)</f>
        <v>3</v>
      </c>
      <c r="AG93">
        <v>1</v>
      </c>
      <c r="AH93">
        <v>5</v>
      </c>
      <c r="AI93">
        <v>3</v>
      </c>
      <c r="AJ93" t="s">
        <v>178</v>
      </c>
      <c r="AK93" t="s">
        <v>178</v>
      </c>
      <c r="AL93" t="s">
        <v>178</v>
      </c>
      <c r="AM93" t="s">
        <v>178</v>
      </c>
      <c r="AN93" t="s">
        <v>178</v>
      </c>
      <c r="AO93" t="s">
        <v>178</v>
      </c>
      <c r="AP93" t="s">
        <v>178</v>
      </c>
      <c r="AQ93" t="s">
        <v>178</v>
      </c>
      <c r="AR93">
        <v>1</v>
      </c>
      <c r="AS93">
        <v>4</v>
      </c>
      <c r="AT93">
        <f t="shared" si="15"/>
        <v>4</v>
      </c>
      <c r="AU93" s="7">
        <f t="shared" si="11"/>
        <v>2.333333333333333</v>
      </c>
    </row>
    <row r="94" spans="1:47" x14ac:dyDescent="0.25">
      <c r="A94">
        <v>92</v>
      </c>
      <c r="B94">
        <v>1</v>
      </c>
      <c r="C94" t="b">
        <v>0</v>
      </c>
      <c r="D94" t="b">
        <v>1</v>
      </c>
      <c r="E94" t="b">
        <v>1</v>
      </c>
      <c r="F94">
        <f t="shared" si="9"/>
        <v>2</v>
      </c>
      <c r="G94">
        <f>VLOOKUP(F94,'Percentage Transformation scale'!$N$2:$O$5,2,TRUE)</f>
        <v>2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s="1">
        <f t="shared" si="12"/>
        <v>0</v>
      </c>
      <c r="P94" s="1">
        <f>VLOOKUP(O94,'Percentage Transformation scale'!$E$2:$F$9,2,TRUE)</f>
        <v>8</v>
      </c>
      <c r="Q94">
        <v>1</v>
      </c>
      <c r="R94">
        <v>1</v>
      </c>
      <c r="S94">
        <v>7</v>
      </c>
      <c r="T94">
        <v>2</v>
      </c>
      <c r="U94" s="1">
        <v>1</v>
      </c>
      <c r="V94" t="s">
        <v>178</v>
      </c>
      <c r="W94">
        <v>3</v>
      </c>
      <c r="X94">
        <v>0</v>
      </c>
      <c r="Y94">
        <v>3</v>
      </c>
      <c r="Z94" t="s">
        <v>178</v>
      </c>
      <c r="AA94" t="s">
        <v>178</v>
      </c>
      <c r="AB94">
        <v>5</v>
      </c>
      <c r="AC94">
        <v>1</v>
      </c>
      <c r="AD94">
        <v>0</v>
      </c>
      <c r="AE94" s="1">
        <f t="shared" si="10"/>
        <v>1</v>
      </c>
      <c r="AF94" s="1">
        <f>VLOOKUP(AE94,'Percentage Transformation scale'!$Q$2:$R$4,2,TRUE)</f>
        <v>2</v>
      </c>
      <c r="AG94">
        <v>0</v>
      </c>
      <c r="AH94">
        <v>2</v>
      </c>
      <c r="AI94">
        <v>3</v>
      </c>
      <c r="AJ94" t="s">
        <v>178</v>
      </c>
      <c r="AK94" t="s">
        <v>178</v>
      </c>
      <c r="AL94" t="s">
        <v>178</v>
      </c>
      <c r="AM94" t="s">
        <v>178</v>
      </c>
      <c r="AN94" t="s">
        <v>178</v>
      </c>
      <c r="AO94" t="s">
        <v>178</v>
      </c>
      <c r="AP94" t="s">
        <v>178</v>
      </c>
      <c r="AQ94" t="s">
        <v>178</v>
      </c>
      <c r="AR94">
        <v>1</v>
      </c>
      <c r="AS94">
        <v>2</v>
      </c>
      <c r="AT94">
        <f t="shared" si="15"/>
        <v>2</v>
      </c>
      <c r="AU94" s="7">
        <f t="shared" si="11"/>
        <v>1.4444444444444444</v>
      </c>
    </row>
    <row r="95" spans="1:47" x14ac:dyDescent="0.25">
      <c r="A95">
        <v>93</v>
      </c>
      <c r="B95">
        <v>3</v>
      </c>
      <c r="C95" t="b">
        <v>1</v>
      </c>
      <c r="D95" t="b">
        <v>1</v>
      </c>
      <c r="E95" t="b">
        <v>1</v>
      </c>
      <c r="F95">
        <f t="shared" si="9"/>
        <v>3</v>
      </c>
      <c r="G95">
        <f>VLOOKUP(F95,'Percentage Transformation scale'!$N$2:$O$5,2,TRUE)</f>
        <v>1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s="1">
        <f t="shared" si="12"/>
        <v>0</v>
      </c>
      <c r="P95" s="1">
        <f>VLOOKUP(O95,'Percentage Transformation scale'!$E$2:$F$9,2,TRUE)</f>
        <v>8</v>
      </c>
      <c r="Q95">
        <v>1</v>
      </c>
      <c r="R95">
        <v>1</v>
      </c>
      <c r="S95">
        <v>7</v>
      </c>
      <c r="T95">
        <v>2</v>
      </c>
      <c r="U95" s="1">
        <v>1</v>
      </c>
      <c r="V95" t="s">
        <v>178</v>
      </c>
      <c r="W95">
        <v>3</v>
      </c>
      <c r="X95">
        <v>0</v>
      </c>
      <c r="Y95">
        <v>3</v>
      </c>
      <c r="Z95" t="s">
        <v>178</v>
      </c>
      <c r="AA95" t="s">
        <v>178</v>
      </c>
      <c r="AB95">
        <v>5</v>
      </c>
      <c r="AC95">
        <v>0</v>
      </c>
      <c r="AD95">
        <v>0</v>
      </c>
      <c r="AE95" s="1">
        <f t="shared" si="10"/>
        <v>0</v>
      </c>
      <c r="AF95" s="1">
        <f>VLOOKUP(AE95,'Percentage Transformation scale'!$Q$2:$R$4,2,TRUE)</f>
        <v>3</v>
      </c>
      <c r="AG95">
        <v>0</v>
      </c>
      <c r="AH95" t="s">
        <v>178</v>
      </c>
      <c r="AI95">
        <v>3</v>
      </c>
      <c r="AJ95" t="s">
        <v>178</v>
      </c>
      <c r="AK95" t="s">
        <v>178</v>
      </c>
      <c r="AL95" t="s">
        <v>178</v>
      </c>
      <c r="AM95" t="s">
        <v>178</v>
      </c>
      <c r="AN95" t="s">
        <v>178</v>
      </c>
      <c r="AO95" t="s">
        <v>178</v>
      </c>
      <c r="AP95" t="s">
        <v>178</v>
      </c>
      <c r="AQ95" t="s">
        <v>178</v>
      </c>
      <c r="AR95">
        <v>1</v>
      </c>
      <c r="AS95">
        <v>2</v>
      </c>
      <c r="AT95">
        <f t="shared" si="15"/>
        <v>2</v>
      </c>
      <c r="AU95" s="7">
        <f t="shared" si="11"/>
        <v>1.4444444444444444</v>
      </c>
    </row>
    <row r="96" spans="1:47" x14ac:dyDescent="0.25">
      <c r="A96">
        <v>94</v>
      </c>
      <c r="B96">
        <v>1</v>
      </c>
      <c r="C96" t="b">
        <v>1</v>
      </c>
      <c r="D96" t="b">
        <v>1</v>
      </c>
      <c r="E96" t="b">
        <v>1</v>
      </c>
      <c r="F96">
        <f t="shared" si="9"/>
        <v>3</v>
      </c>
      <c r="G96">
        <f>VLOOKUP(F96,'Percentage Transformation scale'!$N$2:$O$5,2,TRUE)</f>
        <v>1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s="1">
        <f t="shared" si="12"/>
        <v>0</v>
      </c>
      <c r="P96" s="1">
        <f>VLOOKUP(O96,'Percentage Transformation scale'!$E$2:$F$9,2,TRUE)</f>
        <v>8</v>
      </c>
      <c r="Q96">
        <v>1</v>
      </c>
      <c r="R96">
        <v>1</v>
      </c>
      <c r="S96">
        <v>7</v>
      </c>
      <c r="T96">
        <v>2</v>
      </c>
      <c r="U96" s="1">
        <v>1</v>
      </c>
      <c r="V96" t="s">
        <v>178</v>
      </c>
      <c r="W96">
        <v>3</v>
      </c>
      <c r="X96">
        <v>0</v>
      </c>
      <c r="Y96">
        <v>3</v>
      </c>
      <c r="Z96" t="s">
        <v>178</v>
      </c>
      <c r="AA96" t="s">
        <v>178</v>
      </c>
      <c r="AB96">
        <v>5</v>
      </c>
      <c r="AC96">
        <v>0</v>
      </c>
      <c r="AD96">
        <v>0</v>
      </c>
      <c r="AE96" s="1">
        <f t="shared" si="10"/>
        <v>0</v>
      </c>
      <c r="AF96" s="1">
        <f>VLOOKUP(AE96,'Percentage Transformation scale'!$Q$2:$R$4,2,TRUE)</f>
        <v>3</v>
      </c>
      <c r="AG96">
        <v>0</v>
      </c>
      <c r="AH96" t="s">
        <v>178</v>
      </c>
      <c r="AI96">
        <v>3</v>
      </c>
      <c r="AJ96" t="s">
        <v>178</v>
      </c>
      <c r="AK96" t="s">
        <v>178</v>
      </c>
      <c r="AL96" t="s">
        <v>178</v>
      </c>
      <c r="AM96" t="s">
        <v>178</v>
      </c>
      <c r="AN96" t="s">
        <v>178</v>
      </c>
      <c r="AO96" t="s">
        <v>178</v>
      </c>
      <c r="AP96" t="s">
        <v>178</v>
      </c>
      <c r="AQ96" t="s">
        <v>178</v>
      </c>
      <c r="AR96">
        <v>1</v>
      </c>
      <c r="AS96">
        <v>3</v>
      </c>
      <c r="AT96">
        <f t="shared" si="15"/>
        <v>3</v>
      </c>
      <c r="AU96" s="7">
        <f t="shared" si="11"/>
        <v>1.8888888888888888</v>
      </c>
    </row>
    <row r="97" spans="1:54" x14ac:dyDescent="0.25">
      <c r="A97">
        <v>95</v>
      </c>
      <c r="B97">
        <v>1</v>
      </c>
      <c r="C97" t="b">
        <v>0</v>
      </c>
      <c r="D97" t="b">
        <v>1</v>
      </c>
      <c r="E97" t="b">
        <v>1</v>
      </c>
      <c r="F97">
        <f t="shared" si="9"/>
        <v>2</v>
      </c>
      <c r="G97">
        <f>VLOOKUP(F97,'Percentage Transformation scale'!$N$2:$O$5,2,TRUE)</f>
        <v>2</v>
      </c>
      <c r="H97" t="b">
        <v>0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s="1">
        <f t="shared" si="12"/>
        <v>6</v>
      </c>
      <c r="P97" s="1">
        <f>VLOOKUP(O97,'Percentage Transformation scale'!$E$2:$F$9,2,TRUE)</f>
        <v>2</v>
      </c>
      <c r="Q97">
        <v>2</v>
      </c>
      <c r="R97">
        <v>1</v>
      </c>
      <c r="S97">
        <v>10</v>
      </c>
      <c r="T97">
        <v>5</v>
      </c>
      <c r="U97" s="1">
        <v>4</v>
      </c>
      <c r="V97" t="s">
        <v>178</v>
      </c>
      <c r="W97">
        <v>4</v>
      </c>
      <c r="X97">
        <v>1</v>
      </c>
      <c r="Y97">
        <v>3</v>
      </c>
      <c r="Z97" t="s">
        <v>178</v>
      </c>
      <c r="AA97" t="s">
        <v>178</v>
      </c>
      <c r="AB97" t="s">
        <v>5</v>
      </c>
      <c r="AC97">
        <v>0</v>
      </c>
      <c r="AD97">
        <v>0</v>
      </c>
      <c r="AE97" s="1">
        <f t="shared" si="10"/>
        <v>0</v>
      </c>
      <c r="AF97" s="1">
        <f>VLOOKUP(AE97,'Percentage Transformation scale'!$Q$2:$R$4,2,TRUE)</f>
        <v>3</v>
      </c>
      <c r="AG97">
        <v>0</v>
      </c>
      <c r="AH97" t="s">
        <v>178</v>
      </c>
      <c r="AI97">
        <v>2</v>
      </c>
      <c r="AJ97" t="s">
        <v>178</v>
      </c>
      <c r="AK97" t="s">
        <v>178</v>
      </c>
      <c r="AL97" t="s">
        <v>178</v>
      </c>
      <c r="AM97" t="s">
        <v>178</v>
      </c>
      <c r="AN97" t="s">
        <v>16</v>
      </c>
      <c r="AP97">
        <f t="shared" si="13"/>
        <v>4</v>
      </c>
      <c r="AQ97">
        <f t="shared" si="14"/>
        <v>5</v>
      </c>
      <c r="AR97">
        <v>1</v>
      </c>
      <c r="AS97">
        <v>4</v>
      </c>
      <c r="AT97">
        <f t="shared" si="15"/>
        <v>4</v>
      </c>
      <c r="AU97" s="7">
        <f t="shared" si="11"/>
        <v>2.333333333333333</v>
      </c>
    </row>
    <row r="98" spans="1:54" x14ac:dyDescent="0.25">
      <c r="A98">
        <v>96</v>
      </c>
      <c r="B98">
        <v>1</v>
      </c>
      <c r="C98" t="b">
        <v>1</v>
      </c>
      <c r="D98" t="b">
        <v>1</v>
      </c>
      <c r="E98" t="b">
        <v>1</v>
      </c>
      <c r="F98">
        <f t="shared" si="9"/>
        <v>3</v>
      </c>
      <c r="G98">
        <f>VLOOKUP(F98,'Percentage Transformation scale'!$N$2:$O$5,2,TRUE)</f>
        <v>1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s="1">
        <f t="shared" si="12"/>
        <v>0</v>
      </c>
      <c r="P98" s="1">
        <f>VLOOKUP(O98,'Percentage Transformation scale'!$E$2:$F$9,2,TRUE)</f>
        <v>8</v>
      </c>
      <c r="Q98">
        <v>1</v>
      </c>
      <c r="R98">
        <v>1</v>
      </c>
      <c r="S98">
        <v>1</v>
      </c>
      <c r="T98">
        <v>2</v>
      </c>
      <c r="U98" s="1">
        <v>1</v>
      </c>
      <c r="V98" t="s">
        <v>178</v>
      </c>
      <c r="W98">
        <v>3</v>
      </c>
      <c r="X98">
        <v>1</v>
      </c>
      <c r="Y98">
        <v>3</v>
      </c>
      <c r="Z98" t="s">
        <v>178</v>
      </c>
      <c r="AA98" t="s">
        <v>178</v>
      </c>
      <c r="AB98">
        <v>2</v>
      </c>
      <c r="AC98">
        <v>0</v>
      </c>
      <c r="AD98">
        <v>0</v>
      </c>
      <c r="AE98" s="1">
        <f t="shared" si="10"/>
        <v>0</v>
      </c>
      <c r="AF98" s="1">
        <f>VLOOKUP(AE98,'Percentage Transformation scale'!$Q$2:$R$4,2,TRUE)</f>
        <v>3</v>
      </c>
      <c r="AG98">
        <v>0</v>
      </c>
      <c r="AH98" t="s">
        <v>178</v>
      </c>
      <c r="AI98">
        <v>3</v>
      </c>
      <c r="AJ98" t="s">
        <v>178</v>
      </c>
      <c r="AK98" t="s">
        <v>178</v>
      </c>
      <c r="AL98" t="s">
        <v>178</v>
      </c>
      <c r="AM98" t="s">
        <v>178</v>
      </c>
      <c r="AN98" t="s">
        <v>178</v>
      </c>
      <c r="AO98" t="s">
        <v>178</v>
      </c>
      <c r="AP98" t="s">
        <v>178</v>
      </c>
      <c r="AQ98" t="s">
        <v>178</v>
      </c>
      <c r="AR98">
        <v>0</v>
      </c>
      <c r="AS98">
        <v>4</v>
      </c>
      <c r="AT98">
        <f t="shared" si="15"/>
        <v>9</v>
      </c>
      <c r="AU98" s="7">
        <f t="shared" si="11"/>
        <v>4.5555555555555554</v>
      </c>
    </row>
    <row r="99" spans="1:54" x14ac:dyDescent="0.25">
      <c r="A99">
        <v>97</v>
      </c>
      <c r="B99">
        <v>1</v>
      </c>
      <c r="C99" t="b">
        <v>1</v>
      </c>
      <c r="D99" t="b">
        <v>1</v>
      </c>
      <c r="E99" t="b">
        <v>1</v>
      </c>
      <c r="F99">
        <f t="shared" si="9"/>
        <v>3</v>
      </c>
      <c r="G99">
        <f>VLOOKUP(F99,'Percentage Transformation scale'!$N$2:$O$5,2,TRUE)</f>
        <v>1</v>
      </c>
      <c r="H99" t="b">
        <v>0</v>
      </c>
      <c r="I99" t="b">
        <v>1</v>
      </c>
      <c r="J99" t="b">
        <v>0</v>
      </c>
      <c r="K99" t="b">
        <v>0</v>
      </c>
      <c r="L99" t="b">
        <v>1</v>
      </c>
      <c r="M99" t="b">
        <v>1</v>
      </c>
      <c r="N99" t="b">
        <v>0</v>
      </c>
      <c r="O99" s="1">
        <f t="shared" si="12"/>
        <v>3</v>
      </c>
      <c r="P99" s="1">
        <f>VLOOKUP(O99,'Percentage Transformation scale'!$E$2:$F$9,2,TRUE)</f>
        <v>5</v>
      </c>
      <c r="Q99">
        <v>2</v>
      </c>
      <c r="R99">
        <v>1</v>
      </c>
      <c r="S99">
        <v>1</v>
      </c>
      <c r="T99">
        <v>1</v>
      </c>
      <c r="U99" s="1">
        <v>1</v>
      </c>
      <c r="V99" t="s">
        <v>178</v>
      </c>
      <c r="W99">
        <v>3</v>
      </c>
      <c r="X99">
        <v>1</v>
      </c>
      <c r="Y99">
        <v>3</v>
      </c>
      <c r="Z99" t="s">
        <v>178</v>
      </c>
      <c r="AA99" t="s">
        <v>178</v>
      </c>
      <c r="AB99">
        <v>4</v>
      </c>
      <c r="AC99">
        <v>1</v>
      </c>
      <c r="AD99">
        <v>0</v>
      </c>
      <c r="AE99" s="1">
        <f t="shared" si="10"/>
        <v>1</v>
      </c>
      <c r="AF99" s="1">
        <f>VLOOKUP(AE99,'Percentage Transformation scale'!$Q$2:$R$4,2,TRUE)</f>
        <v>2</v>
      </c>
      <c r="AG99">
        <v>1</v>
      </c>
      <c r="AH99">
        <v>1</v>
      </c>
      <c r="AI99">
        <v>3</v>
      </c>
      <c r="AJ99" t="s">
        <v>178</v>
      </c>
      <c r="AK99" t="s">
        <v>178</v>
      </c>
      <c r="AL99" t="s">
        <v>178</v>
      </c>
      <c r="AM99" t="s">
        <v>178</v>
      </c>
      <c r="AN99" t="s">
        <v>178</v>
      </c>
      <c r="AO99" t="s">
        <v>178</v>
      </c>
      <c r="AP99" t="s">
        <v>178</v>
      </c>
      <c r="AQ99" t="s">
        <v>178</v>
      </c>
      <c r="AR99">
        <v>1</v>
      </c>
      <c r="AS99">
        <v>2</v>
      </c>
      <c r="AT99">
        <f t="shared" si="15"/>
        <v>2</v>
      </c>
      <c r="AU99" s="7">
        <f t="shared" si="11"/>
        <v>1.4444444444444444</v>
      </c>
    </row>
    <row r="100" spans="1:54" x14ac:dyDescent="0.25">
      <c r="A100">
        <v>98</v>
      </c>
      <c r="B100">
        <v>3</v>
      </c>
      <c r="C100" t="b">
        <v>1</v>
      </c>
      <c r="D100" t="b">
        <v>1</v>
      </c>
      <c r="E100" t="b">
        <v>1</v>
      </c>
      <c r="F100">
        <f t="shared" si="9"/>
        <v>3</v>
      </c>
      <c r="G100">
        <f>VLOOKUP(F100,'Percentage Transformation scale'!$N$2:$O$5,2,TRUE)</f>
        <v>1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s="1">
        <f t="shared" si="12"/>
        <v>0</v>
      </c>
      <c r="P100" s="1">
        <f>VLOOKUP(O100,'Percentage Transformation scale'!$E$2:$F$9,2,TRUE)</f>
        <v>8</v>
      </c>
      <c r="Q100">
        <v>2</v>
      </c>
      <c r="R100">
        <v>2</v>
      </c>
      <c r="S100">
        <v>10</v>
      </c>
      <c r="T100">
        <v>5</v>
      </c>
      <c r="U100" s="1">
        <v>1</v>
      </c>
      <c r="V100" t="s">
        <v>178</v>
      </c>
      <c r="W100">
        <v>3</v>
      </c>
      <c r="X100">
        <v>1</v>
      </c>
      <c r="Y100">
        <v>3</v>
      </c>
      <c r="Z100" t="s">
        <v>178</v>
      </c>
      <c r="AA100" t="s">
        <v>178</v>
      </c>
      <c r="AB100">
        <v>1</v>
      </c>
      <c r="AC100">
        <v>0</v>
      </c>
      <c r="AD100">
        <v>0</v>
      </c>
      <c r="AE100" s="1">
        <f t="shared" si="10"/>
        <v>0</v>
      </c>
      <c r="AF100" s="1">
        <f>VLOOKUP(AE100,'Percentage Transformation scale'!$Q$2:$R$4,2,TRUE)</f>
        <v>3</v>
      </c>
      <c r="AG100">
        <v>0</v>
      </c>
      <c r="AH100" t="s">
        <v>178</v>
      </c>
      <c r="AI100">
        <v>3</v>
      </c>
      <c r="AJ100" t="s">
        <v>178</v>
      </c>
      <c r="AK100" t="s">
        <v>178</v>
      </c>
      <c r="AL100" t="s">
        <v>178</v>
      </c>
      <c r="AM100" t="s">
        <v>178</v>
      </c>
      <c r="AN100" t="s">
        <v>178</v>
      </c>
      <c r="AO100" t="s">
        <v>178</v>
      </c>
      <c r="AP100" t="s">
        <v>178</v>
      </c>
      <c r="AQ100" t="s">
        <v>178</v>
      </c>
      <c r="AR100">
        <v>1</v>
      </c>
      <c r="AS100">
        <v>2</v>
      </c>
      <c r="AT100">
        <f t="shared" si="15"/>
        <v>2</v>
      </c>
      <c r="AU100" s="7">
        <f t="shared" si="11"/>
        <v>1.4444444444444444</v>
      </c>
    </row>
    <row r="101" spans="1:54" x14ac:dyDescent="0.25">
      <c r="A101">
        <v>99</v>
      </c>
      <c r="B101">
        <v>1</v>
      </c>
      <c r="C101" t="b">
        <v>1</v>
      </c>
      <c r="D101" t="b">
        <v>1</v>
      </c>
      <c r="E101" t="b">
        <v>1</v>
      </c>
      <c r="F101">
        <f t="shared" si="9"/>
        <v>3</v>
      </c>
      <c r="G101">
        <f>VLOOKUP(F101,'Percentage Transformation scale'!$N$2:$O$5,2,TRUE)</f>
        <v>1</v>
      </c>
      <c r="H101" t="b">
        <v>0</v>
      </c>
      <c r="I101" t="b">
        <v>1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s="1">
        <f t="shared" si="12"/>
        <v>1</v>
      </c>
      <c r="P101" s="1">
        <f>VLOOKUP(O101,'Percentage Transformation scale'!$E$2:$F$9,2,TRUE)</f>
        <v>7</v>
      </c>
      <c r="Q101">
        <v>2</v>
      </c>
      <c r="R101">
        <v>3</v>
      </c>
      <c r="S101">
        <v>19</v>
      </c>
      <c r="T101">
        <v>3</v>
      </c>
      <c r="U101" s="1">
        <v>1</v>
      </c>
      <c r="V101" t="s">
        <v>178</v>
      </c>
      <c r="W101">
        <v>3</v>
      </c>
      <c r="X101">
        <v>0</v>
      </c>
      <c r="Y101">
        <v>3</v>
      </c>
      <c r="Z101" t="s">
        <v>178</v>
      </c>
      <c r="AA101" t="s">
        <v>178</v>
      </c>
      <c r="AB101">
        <v>2</v>
      </c>
      <c r="AC101">
        <v>1</v>
      </c>
      <c r="AD101">
        <v>0</v>
      </c>
      <c r="AE101" s="1">
        <f t="shared" si="10"/>
        <v>1</v>
      </c>
      <c r="AF101" s="1">
        <f>VLOOKUP(AE101,'Percentage Transformation scale'!$Q$2:$R$4,2,TRUE)</f>
        <v>2</v>
      </c>
      <c r="AG101">
        <v>2</v>
      </c>
      <c r="AH101">
        <v>2</v>
      </c>
      <c r="AI101">
        <v>1</v>
      </c>
      <c r="AJ101" t="s">
        <v>26</v>
      </c>
      <c r="AK101" t="s">
        <v>27</v>
      </c>
      <c r="AL101" t="s">
        <v>28</v>
      </c>
      <c r="AM101" t="s">
        <v>29</v>
      </c>
      <c r="AN101" t="s">
        <v>30</v>
      </c>
      <c r="AO101" t="s">
        <v>31</v>
      </c>
      <c r="AP101">
        <f t="shared" si="13"/>
        <v>0</v>
      </c>
      <c r="AQ101">
        <f t="shared" si="14"/>
        <v>1</v>
      </c>
      <c r="AR101">
        <v>1</v>
      </c>
      <c r="AS101">
        <v>2</v>
      </c>
      <c r="AT101">
        <f t="shared" si="15"/>
        <v>2</v>
      </c>
      <c r="AU101" s="7">
        <f t="shared" si="11"/>
        <v>1.4444444444444444</v>
      </c>
    </row>
    <row r="102" spans="1:54" x14ac:dyDescent="0.25">
      <c r="A102">
        <v>100</v>
      </c>
      <c r="B102">
        <v>1</v>
      </c>
      <c r="C102" t="b">
        <v>0</v>
      </c>
      <c r="D102" t="b">
        <v>1</v>
      </c>
      <c r="E102" t="b">
        <v>0</v>
      </c>
      <c r="F102">
        <f t="shared" si="9"/>
        <v>1</v>
      </c>
      <c r="G102">
        <f>VLOOKUP(F102,'Percentage Transformation scale'!$N$2:$O$5,2,TRUE)</f>
        <v>3</v>
      </c>
      <c r="H102" t="b">
        <v>1</v>
      </c>
      <c r="I102" t="b">
        <v>1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s="1">
        <f t="shared" si="12"/>
        <v>2</v>
      </c>
      <c r="P102" s="1">
        <f>VLOOKUP(O102,'Percentage Transformation scale'!$E$2:$F$9,2,TRUE)</f>
        <v>6</v>
      </c>
      <c r="Q102">
        <v>3</v>
      </c>
      <c r="R102">
        <v>1</v>
      </c>
      <c r="S102">
        <v>1</v>
      </c>
      <c r="T102">
        <v>1</v>
      </c>
      <c r="U102" s="1">
        <v>1</v>
      </c>
      <c r="V102" t="s">
        <v>178</v>
      </c>
      <c r="W102">
        <v>3</v>
      </c>
      <c r="X102">
        <v>1</v>
      </c>
      <c r="Y102">
        <v>3</v>
      </c>
      <c r="Z102" t="s">
        <v>178</v>
      </c>
      <c r="AA102" t="s">
        <v>178</v>
      </c>
      <c r="AB102">
        <v>5</v>
      </c>
      <c r="AC102">
        <v>0</v>
      </c>
      <c r="AD102">
        <v>0</v>
      </c>
      <c r="AE102" s="1">
        <f t="shared" si="10"/>
        <v>0</v>
      </c>
      <c r="AF102" s="1">
        <f>VLOOKUP(AE102,'Percentage Transformation scale'!$Q$2:$R$4,2,TRUE)</f>
        <v>3</v>
      </c>
      <c r="AG102">
        <v>0</v>
      </c>
      <c r="AH102" t="s">
        <v>178</v>
      </c>
      <c r="AI102">
        <v>3</v>
      </c>
      <c r="AJ102" t="s">
        <v>178</v>
      </c>
      <c r="AK102" t="s">
        <v>178</v>
      </c>
      <c r="AL102" t="s">
        <v>178</v>
      </c>
      <c r="AM102" t="s">
        <v>178</v>
      </c>
      <c r="AN102" t="s">
        <v>178</v>
      </c>
      <c r="AO102" t="s">
        <v>178</v>
      </c>
      <c r="AP102" t="s">
        <v>178</v>
      </c>
      <c r="AQ102" t="s">
        <v>178</v>
      </c>
      <c r="AR102">
        <v>1</v>
      </c>
      <c r="AS102">
        <v>2</v>
      </c>
      <c r="AT102">
        <f t="shared" si="15"/>
        <v>2</v>
      </c>
      <c r="AU102" s="7">
        <f t="shared" si="11"/>
        <v>1.4444444444444444</v>
      </c>
      <c r="BB102"/>
    </row>
    <row r="103" spans="1:54" x14ac:dyDescent="0.25">
      <c r="A103">
        <v>101</v>
      </c>
      <c r="B103">
        <v>1</v>
      </c>
      <c r="C103" t="b">
        <v>1</v>
      </c>
      <c r="D103" t="b">
        <v>1</v>
      </c>
      <c r="E103" t="b">
        <v>1</v>
      </c>
      <c r="F103">
        <f t="shared" si="9"/>
        <v>3</v>
      </c>
      <c r="G103">
        <f>VLOOKUP(F103,'Percentage Transformation scale'!$N$2:$O$5,2,TRUE)</f>
        <v>1</v>
      </c>
      <c r="H103" t="b">
        <v>1</v>
      </c>
      <c r="I103" t="b">
        <v>1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s="1">
        <f t="shared" si="12"/>
        <v>2</v>
      </c>
      <c r="P103" s="1">
        <f>VLOOKUP(O103,'Percentage Transformation scale'!$E$2:$F$9,2,TRUE)</f>
        <v>6</v>
      </c>
      <c r="Q103">
        <v>1</v>
      </c>
      <c r="R103">
        <v>1</v>
      </c>
      <c r="S103">
        <v>1</v>
      </c>
      <c r="T103">
        <v>1</v>
      </c>
      <c r="U103" s="1">
        <v>1</v>
      </c>
      <c r="V103" t="s">
        <v>178</v>
      </c>
      <c r="W103">
        <v>3</v>
      </c>
      <c r="X103">
        <v>0</v>
      </c>
      <c r="Y103">
        <v>3</v>
      </c>
      <c r="Z103" t="s">
        <v>178</v>
      </c>
      <c r="AA103" t="s">
        <v>178</v>
      </c>
      <c r="AB103">
        <v>4</v>
      </c>
      <c r="AC103">
        <v>0</v>
      </c>
      <c r="AD103">
        <v>0</v>
      </c>
      <c r="AE103" s="1">
        <f t="shared" si="10"/>
        <v>0</v>
      </c>
      <c r="AF103" s="1">
        <f>VLOOKUP(AE103,'Percentage Transformation scale'!$Q$2:$R$4,2,TRUE)</f>
        <v>3</v>
      </c>
      <c r="AG103">
        <v>0</v>
      </c>
      <c r="AH103" t="s">
        <v>178</v>
      </c>
      <c r="AI103">
        <v>3</v>
      </c>
      <c r="AJ103" t="s">
        <v>178</v>
      </c>
      <c r="AK103" t="s">
        <v>178</v>
      </c>
      <c r="AL103" t="s">
        <v>178</v>
      </c>
      <c r="AM103" t="s">
        <v>178</v>
      </c>
      <c r="AN103" t="s">
        <v>178</v>
      </c>
      <c r="AO103" t="s">
        <v>178</v>
      </c>
      <c r="AP103" t="s">
        <v>178</v>
      </c>
      <c r="AQ103" t="s">
        <v>178</v>
      </c>
      <c r="AR103">
        <v>0</v>
      </c>
      <c r="AS103">
        <v>2</v>
      </c>
      <c r="AT103">
        <f t="shared" si="15"/>
        <v>7</v>
      </c>
      <c r="AU103" s="7">
        <f t="shared" si="11"/>
        <v>3.6666666666666665</v>
      </c>
    </row>
    <row r="104" spans="1:54" x14ac:dyDescent="0.25">
      <c r="A104">
        <v>102</v>
      </c>
      <c r="B104">
        <v>1</v>
      </c>
      <c r="C104" t="b">
        <v>0</v>
      </c>
      <c r="D104" t="b">
        <v>1</v>
      </c>
      <c r="E104" t="b">
        <v>1</v>
      </c>
      <c r="F104">
        <f t="shared" si="9"/>
        <v>2</v>
      </c>
      <c r="G104">
        <f>VLOOKUP(F104,'Percentage Transformation scale'!$N$2:$O$5,2,TRUE)</f>
        <v>2</v>
      </c>
      <c r="H104" t="b">
        <v>0</v>
      </c>
      <c r="I104" t="b">
        <v>1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s="1">
        <f t="shared" si="12"/>
        <v>1</v>
      </c>
      <c r="P104" s="1">
        <f>VLOOKUP(O104,'Percentage Transformation scale'!$E$2:$F$9,2,TRUE)</f>
        <v>7</v>
      </c>
      <c r="Q104">
        <v>3</v>
      </c>
      <c r="R104">
        <v>1</v>
      </c>
      <c r="S104">
        <v>7</v>
      </c>
      <c r="T104">
        <v>2</v>
      </c>
      <c r="U104" s="1">
        <v>2</v>
      </c>
      <c r="V104" t="s">
        <v>32</v>
      </c>
      <c r="W104">
        <v>3</v>
      </c>
      <c r="X104">
        <v>0</v>
      </c>
      <c r="Y104">
        <v>3</v>
      </c>
      <c r="Z104" t="s">
        <v>178</v>
      </c>
      <c r="AA104" t="s">
        <v>178</v>
      </c>
      <c r="AB104">
        <v>5</v>
      </c>
      <c r="AC104">
        <v>1</v>
      </c>
      <c r="AD104">
        <v>1</v>
      </c>
      <c r="AE104" s="1">
        <f t="shared" si="10"/>
        <v>2</v>
      </c>
      <c r="AF104" s="1">
        <f>VLOOKUP(AE104,'Percentage Transformation scale'!$Q$2:$R$4,2,TRUE)</f>
        <v>1</v>
      </c>
      <c r="AG104">
        <v>2</v>
      </c>
      <c r="AH104">
        <v>3</v>
      </c>
      <c r="AI104">
        <v>3</v>
      </c>
      <c r="AJ104" t="s">
        <v>178</v>
      </c>
      <c r="AK104" t="s">
        <v>178</v>
      </c>
      <c r="AL104" t="s">
        <v>178</v>
      </c>
      <c r="AM104" t="s">
        <v>178</v>
      </c>
      <c r="AN104" t="s">
        <v>178</v>
      </c>
      <c r="AO104" t="s">
        <v>178</v>
      </c>
      <c r="AP104" t="s">
        <v>178</v>
      </c>
      <c r="AQ104" t="s">
        <v>178</v>
      </c>
      <c r="AR104">
        <v>1</v>
      </c>
      <c r="AS104">
        <v>2</v>
      </c>
      <c r="AT104">
        <f t="shared" si="15"/>
        <v>2</v>
      </c>
      <c r="AU104" s="7">
        <f t="shared" si="11"/>
        <v>1.4444444444444444</v>
      </c>
    </row>
    <row r="105" spans="1:54" x14ac:dyDescent="0.25">
      <c r="A105">
        <v>103</v>
      </c>
      <c r="B105">
        <v>3</v>
      </c>
      <c r="C105" t="b">
        <v>1</v>
      </c>
      <c r="D105" t="b">
        <v>1</v>
      </c>
      <c r="E105" t="b">
        <v>1</v>
      </c>
      <c r="F105">
        <f t="shared" si="9"/>
        <v>3</v>
      </c>
      <c r="G105">
        <f>VLOOKUP(F105,'Percentage Transformation scale'!$N$2:$O$5,2,TRUE)</f>
        <v>1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s="1">
        <f t="shared" si="12"/>
        <v>0</v>
      </c>
      <c r="P105" s="1">
        <f>VLOOKUP(O105,'Percentage Transformation scale'!$E$2:$F$9,2,TRUE)</f>
        <v>8</v>
      </c>
      <c r="Q105">
        <v>1</v>
      </c>
      <c r="R105">
        <v>1</v>
      </c>
      <c r="S105">
        <v>1</v>
      </c>
      <c r="T105">
        <v>1</v>
      </c>
      <c r="U105" s="1">
        <v>1</v>
      </c>
      <c r="V105" t="s">
        <v>178</v>
      </c>
      <c r="W105">
        <v>3</v>
      </c>
      <c r="X105">
        <v>0</v>
      </c>
      <c r="Y105">
        <v>3</v>
      </c>
      <c r="Z105" t="s">
        <v>178</v>
      </c>
      <c r="AA105" t="s">
        <v>178</v>
      </c>
      <c r="AB105">
        <v>5</v>
      </c>
      <c r="AC105">
        <v>0</v>
      </c>
      <c r="AD105">
        <v>0</v>
      </c>
      <c r="AE105" s="1">
        <f t="shared" si="10"/>
        <v>0</v>
      </c>
      <c r="AF105" s="1">
        <f>VLOOKUP(AE105,'Percentage Transformation scale'!$Q$2:$R$4,2,TRUE)</f>
        <v>3</v>
      </c>
      <c r="AG105">
        <v>0</v>
      </c>
      <c r="AH105" t="s">
        <v>178</v>
      </c>
      <c r="AI105">
        <v>3</v>
      </c>
      <c r="AJ105" t="s">
        <v>178</v>
      </c>
      <c r="AK105" t="s">
        <v>178</v>
      </c>
      <c r="AL105" t="s">
        <v>178</v>
      </c>
      <c r="AM105" t="s">
        <v>178</v>
      </c>
      <c r="AN105" t="s">
        <v>178</v>
      </c>
      <c r="AO105" t="s">
        <v>178</v>
      </c>
      <c r="AP105" t="s">
        <v>178</v>
      </c>
      <c r="AQ105" t="s">
        <v>178</v>
      </c>
      <c r="AR105">
        <v>1</v>
      </c>
      <c r="AS105">
        <v>2</v>
      </c>
      <c r="AT105">
        <f t="shared" si="15"/>
        <v>2</v>
      </c>
      <c r="AU105" s="7">
        <f t="shared" si="11"/>
        <v>1.4444444444444444</v>
      </c>
    </row>
    <row r="106" spans="1:54" x14ac:dyDescent="0.25">
      <c r="A106">
        <v>104</v>
      </c>
      <c r="B106">
        <v>2</v>
      </c>
      <c r="C106" t="b">
        <v>1</v>
      </c>
      <c r="D106" t="b">
        <v>1</v>
      </c>
      <c r="E106" t="b">
        <v>1</v>
      </c>
      <c r="F106">
        <f t="shared" si="9"/>
        <v>3</v>
      </c>
      <c r="G106">
        <f>VLOOKUP(F106,'Percentage Transformation scale'!$N$2:$O$5,2,TRUE)</f>
        <v>1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s="1">
        <f t="shared" si="12"/>
        <v>0</v>
      </c>
      <c r="P106" s="1">
        <f>VLOOKUP(O106,'Percentage Transformation scale'!$E$2:$F$9,2,TRUE)</f>
        <v>8</v>
      </c>
      <c r="Q106">
        <v>1</v>
      </c>
      <c r="R106">
        <v>1</v>
      </c>
      <c r="S106">
        <v>7</v>
      </c>
      <c r="T106">
        <v>2</v>
      </c>
      <c r="U106" s="1">
        <v>1</v>
      </c>
      <c r="V106" t="s">
        <v>178</v>
      </c>
      <c r="W106">
        <v>3</v>
      </c>
      <c r="X106">
        <v>0</v>
      </c>
      <c r="Y106">
        <v>3</v>
      </c>
      <c r="Z106" t="s">
        <v>178</v>
      </c>
      <c r="AA106" t="s">
        <v>178</v>
      </c>
      <c r="AB106">
        <v>5</v>
      </c>
      <c r="AC106">
        <v>0</v>
      </c>
      <c r="AD106">
        <v>0</v>
      </c>
      <c r="AE106" s="1">
        <f t="shared" si="10"/>
        <v>0</v>
      </c>
      <c r="AF106" s="1">
        <f>VLOOKUP(AE106,'Percentage Transformation scale'!$Q$2:$R$4,2,TRUE)</f>
        <v>3</v>
      </c>
      <c r="AG106">
        <v>0</v>
      </c>
      <c r="AH106" t="s">
        <v>178</v>
      </c>
      <c r="AI106">
        <v>3</v>
      </c>
      <c r="AJ106" t="s">
        <v>178</v>
      </c>
      <c r="AK106" t="s">
        <v>178</v>
      </c>
      <c r="AL106" t="s">
        <v>178</v>
      </c>
      <c r="AM106" t="s">
        <v>178</v>
      </c>
      <c r="AN106" t="s">
        <v>178</v>
      </c>
      <c r="AO106" t="s">
        <v>178</v>
      </c>
      <c r="AP106" t="s">
        <v>178</v>
      </c>
      <c r="AQ106" t="s">
        <v>178</v>
      </c>
      <c r="AR106">
        <v>0</v>
      </c>
      <c r="AS106">
        <v>3</v>
      </c>
      <c r="AT106">
        <f t="shared" si="15"/>
        <v>8</v>
      </c>
      <c r="AU106" s="7">
        <f t="shared" si="11"/>
        <v>4.1111111111111107</v>
      </c>
    </row>
    <row r="107" spans="1:54" x14ac:dyDescent="0.25">
      <c r="A107">
        <v>105</v>
      </c>
      <c r="B107">
        <v>2</v>
      </c>
      <c r="C107" t="b">
        <v>1</v>
      </c>
      <c r="D107" t="b">
        <v>1</v>
      </c>
      <c r="E107" t="b">
        <v>1</v>
      </c>
      <c r="F107">
        <f t="shared" si="9"/>
        <v>3</v>
      </c>
      <c r="G107">
        <f>VLOOKUP(F107,'Percentage Transformation scale'!$N$2:$O$5,2,TRUE)</f>
        <v>1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s="1">
        <f t="shared" si="12"/>
        <v>0</v>
      </c>
      <c r="P107" s="1">
        <f>VLOOKUP(O107,'Percentage Transformation scale'!$E$2:$F$9,2,TRUE)</f>
        <v>8</v>
      </c>
      <c r="Q107">
        <v>1</v>
      </c>
      <c r="R107">
        <v>1</v>
      </c>
      <c r="S107">
        <v>7</v>
      </c>
      <c r="T107">
        <v>2</v>
      </c>
      <c r="U107" s="1">
        <v>1</v>
      </c>
      <c r="V107" t="s">
        <v>178</v>
      </c>
      <c r="W107">
        <v>3</v>
      </c>
      <c r="X107">
        <v>0</v>
      </c>
      <c r="Y107">
        <v>3</v>
      </c>
      <c r="Z107" t="s">
        <v>178</v>
      </c>
      <c r="AA107" t="s">
        <v>178</v>
      </c>
      <c r="AB107">
        <v>5</v>
      </c>
      <c r="AC107">
        <v>0</v>
      </c>
      <c r="AD107">
        <v>0</v>
      </c>
      <c r="AE107" s="1">
        <f t="shared" si="10"/>
        <v>0</v>
      </c>
      <c r="AF107" s="1">
        <f>VLOOKUP(AE107,'Percentage Transformation scale'!$Q$2:$R$4,2,TRUE)</f>
        <v>3</v>
      </c>
      <c r="AG107">
        <v>0</v>
      </c>
      <c r="AH107" t="s">
        <v>178</v>
      </c>
      <c r="AI107">
        <v>3</v>
      </c>
      <c r="AJ107" t="s">
        <v>178</v>
      </c>
      <c r="AK107" t="s">
        <v>178</v>
      </c>
      <c r="AL107" t="s">
        <v>178</v>
      </c>
      <c r="AM107" t="s">
        <v>178</v>
      </c>
      <c r="AN107" t="s">
        <v>178</v>
      </c>
      <c r="AO107" t="s">
        <v>178</v>
      </c>
      <c r="AP107" t="s">
        <v>178</v>
      </c>
      <c r="AQ107" t="s">
        <v>178</v>
      </c>
      <c r="AR107">
        <v>0</v>
      </c>
      <c r="AS107">
        <v>3</v>
      </c>
      <c r="AT107">
        <f t="shared" si="15"/>
        <v>8</v>
      </c>
      <c r="AU107" s="7">
        <f t="shared" si="11"/>
        <v>4.1111111111111107</v>
      </c>
    </row>
    <row r="108" spans="1:54" x14ac:dyDescent="0.25">
      <c r="A108">
        <v>106</v>
      </c>
      <c r="B108">
        <v>2</v>
      </c>
      <c r="C108" t="b">
        <v>1</v>
      </c>
      <c r="D108" t="b">
        <v>1</v>
      </c>
      <c r="E108" t="b">
        <v>1</v>
      </c>
      <c r="F108">
        <f t="shared" si="9"/>
        <v>3</v>
      </c>
      <c r="G108">
        <f>VLOOKUP(F108,'Percentage Transformation scale'!$N$2:$O$5,2,TRUE)</f>
        <v>1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s="1">
        <f t="shared" si="12"/>
        <v>0</v>
      </c>
      <c r="P108" s="1">
        <f>VLOOKUP(O108,'Percentage Transformation scale'!$E$2:$F$9,2,TRUE)</f>
        <v>8</v>
      </c>
      <c r="Q108">
        <v>3</v>
      </c>
      <c r="R108">
        <v>1</v>
      </c>
      <c r="S108">
        <v>7</v>
      </c>
      <c r="T108">
        <v>2</v>
      </c>
      <c r="U108" s="1">
        <v>1</v>
      </c>
      <c r="V108" t="s">
        <v>178</v>
      </c>
      <c r="W108">
        <v>3</v>
      </c>
      <c r="X108">
        <v>0</v>
      </c>
      <c r="Y108">
        <v>3</v>
      </c>
      <c r="Z108" t="s">
        <v>178</v>
      </c>
      <c r="AA108" t="s">
        <v>178</v>
      </c>
      <c r="AB108">
        <v>4</v>
      </c>
      <c r="AC108">
        <v>0</v>
      </c>
      <c r="AD108">
        <v>0</v>
      </c>
      <c r="AE108" s="1">
        <f t="shared" si="10"/>
        <v>0</v>
      </c>
      <c r="AF108" s="1">
        <f>VLOOKUP(AE108,'Percentage Transformation scale'!$Q$2:$R$4,2,TRUE)</f>
        <v>3</v>
      </c>
      <c r="AG108">
        <v>0</v>
      </c>
      <c r="AH108" t="s">
        <v>178</v>
      </c>
      <c r="AI108">
        <v>3</v>
      </c>
      <c r="AJ108" t="s">
        <v>178</v>
      </c>
      <c r="AK108" t="s">
        <v>178</v>
      </c>
      <c r="AL108" t="s">
        <v>178</v>
      </c>
      <c r="AM108" t="s">
        <v>178</v>
      </c>
      <c r="AN108" t="s">
        <v>178</v>
      </c>
      <c r="AO108" t="s">
        <v>178</v>
      </c>
      <c r="AP108" t="s">
        <v>178</v>
      </c>
      <c r="AQ108" t="s">
        <v>178</v>
      </c>
      <c r="AR108">
        <v>0</v>
      </c>
      <c r="AS108">
        <v>3</v>
      </c>
      <c r="AT108">
        <f t="shared" si="15"/>
        <v>8</v>
      </c>
      <c r="AU108" s="7">
        <f t="shared" si="11"/>
        <v>4.1111111111111107</v>
      </c>
    </row>
    <row r="109" spans="1:54" x14ac:dyDescent="0.25">
      <c r="A109">
        <v>107</v>
      </c>
      <c r="B109">
        <v>2</v>
      </c>
      <c r="C109" t="b">
        <v>1</v>
      </c>
      <c r="D109" t="b">
        <v>1</v>
      </c>
      <c r="E109" t="b">
        <v>1</v>
      </c>
      <c r="F109">
        <f t="shared" si="9"/>
        <v>3</v>
      </c>
      <c r="G109">
        <f>VLOOKUP(F109,'Percentage Transformation scale'!$N$2:$O$5,2,TRUE)</f>
        <v>1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s="1">
        <f t="shared" si="12"/>
        <v>0</v>
      </c>
      <c r="P109" s="1">
        <f>VLOOKUP(O109,'Percentage Transformation scale'!$E$2:$F$9,2,TRUE)</f>
        <v>8</v>
      </c>
      <c r="Q109">
        <v>3</v>
      </c>
      <c r="R109">
        <v>1</v>
      </c>
      <c r="S109">
        <v>7</v>
      </c>
      <c r="T109">
        <v>2</v>
      </c>
      <c r="U109" s="1">
        <v>1</v>
      </c>
      <c r="V109" t="s">
        <v>178</v>
      </c>
      <c r="W109">
        <v>3</v>
      </c>
      <c r="X109">
        <v>0</v>
      </c>
      <c r="Y109">
        <v>3</v>
      </c>
      <c r="Z109" t="s">
        <v>178</v>
      </c>
      <c r="AA109" t="s">
        <v>178</v>
      </c>
      <c r="AB109">
        <v>3</v>
      </c>
      <c r="AC109">
        <v>0</v>
      </c>
      <c r="AD109">
        <v>0</v>
      </c>
      <c r="AE109" s="1">
        <f t="shared" si="10"/>
        <v>0</v>
      </c>
      <c r="AF109" s="1">
        <f>VLOOKUP(AE109,'Percentage Transformation scale'!$Q$2:$R$4,2,TRUE)</f>
        <v>3</v>
      </c>
      <c r="AG109">
        <v>0</v>
      </c>
      <c r="AH109" t="s">
        <v>178</v>
      </c>
      <c r="AI109">
        <v>3</v>
      </c>
      <c r="AJ109" t="s">
        <v>178</v>
      </c>
      <c r="AK109" t="s">
        <v>178</v>
      </c>
      <c r="AL109" t="s">
        <v>178</v>
      </c>
      <c r="AM109" t="s">
        <v>178</v>
      </c>
      <c r="AN109" t="s">
        <v>178</v>
      </c>
      <c r="AO109" t="s">
        <v>178</v>
      </c>
      <c r="AP109" t="s">
        <v>178</v>
      </c>
      <c r="AQ109" t="s">
        <v>178</v>
      </c>
      <c r="AR109">
        <v>0</v>
      </c>
      <c r="AS109">
        <v>3</v>
      </c>
      <c r="AT109">
        <f t="shared" si="15"/>
        <v>8</v>
      </c>
      <c r="AU109" s="7">
        <f t="shared" si="11"/>
        <v>4.1111111111111107</v>
      </c>
    </row>
    <row r="110" spans="1:54" x14ac:dyDescent="0.25">
      <c r="A110">
        <v>108</v>
      </c>
      <c r="B110">
        <v>2</v>
      </c>
      <c r="C110" t="b">
        <v>1</v>
      </c>
      <c r="D110" t="b">
        <v>1</v>
      </c>
      <c r="E110" t="b">
        <v>1</v>
      </c>
      <c r="F110">
        <f t="shared" si="9"/>
        <v>3</v>
      </c>
      <c r="G110">
        <f>VLOOKUP(F110,'Percentage Transformation scale'!$N$2:$O$5,2,TRUE)</f>
        <v>1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s="1">
        <f t="shared" si="12"/>
        <v>0</v>
      </c>
      <c r="P110" s="1">
        <f>VLOOKUP(O110,'Percentage Transformation scale'!$E$2:$F$9,2,TRUE)</f>
        <v>8</v>
      </c>
      <c r="Q110">
        <v>1</v>
      </c>
      <c r="R110">
        <v>1</v>
      </c>
      <c r="S110">
        <v>7</v>
      </c>
      <c r="T110">
        <v>2</v>
      </c>
      <c r="U110" s="1">
        <v>1</v>
      </c>
      <c r="V110" t="s">
        <v>178</v>
      </c>
      <c r="W110">
        <v>3</v>
      </c>
      <c r="X110">
        <v>0</v>
      </c>
      <c r="Y110">
        <v>3</v>
      </c>
      <c r="Z110" t="s">
        <v>178</v>
      </c>
      <c r="AA110" t="s">
        <v>178</v>
      </c>
      <c r="AB110">
        <v>5</v>
      </c>
      <c r="AC110">
        <v>0</v>
      </c>
      <c r="AD110">
        <v>0</v>
      </c>
      <c r="AE110" s="1">
        <f t="shared" si="10"/>
        <v>0</v>
      </c>
      <c r="AF110" s="1">
        <f>VLOOKUP(AE110,'Percentage Transformation scale'!$Q$2:$R$4,2,TRUE)</f>
        <v>3</v>
      </c>
      <c r="AG110">
        <v>0</v>
      </c>
      <c r="AH110" t="s">
        <v>178</v>
      </c>
      <c r="AI110">
        <v>3</v>
      </c>
      <c r="AJ110" t="s">
        <v>178</v>
      </c>
      <c r="AK110" t="s">
        <v>178</v>
      </c>
      <c r="AL110" t="s">
        <v>178</v>
      </c>
      <c r="AM110" t="s">
        <v>178</v>
      </c>
      <c r="AN110" t="s">
        <v>178</v>
      </c>
      <c r="AO110" t="s">
        <v>178</v>
      </c>
      <c r="AP110" t="s">
        <v>178</v>
      </c>
      <c r="AQ110" t="s">
        <v>178</v>
      </c>
      <c r="AR110">
        <v>0</v>
      </c>
      <c r="AS110">
        <v>3</v>
      </c>
      <c r="AT110">
        <f t="shared" si="15"/>
        <v>8</v>
      </c>
      <c r="AU110" s="7">
        <f t="shared" si="11"/>
        <v>4.1111111111111107</v>
      </c>
    </row>
    <row r="111" spans="1:54" x14ac:dyDescent="0.25">
      <c r="A111">
        <v>109</v>
      </c>
      <c r="B111">
        <v>2</v>
      </c>
      <c r="C111" t="b">
        <v>1</v>
      </c>
      <c r="D111" t="b">
        <v>1</v>
      </c>
      <c r="E111" t="b">
        <v>1</v>
      </c>
      <c r="F111">
        <f t="shared" si="9"/>
        <v>3</v>
      </c>
      <c r="G111">
        <f>VLOOKUP(F111,'Percentage Transformation scale'!$N$2:$O$5,2,TRUE)</f>
        <v>1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s="1">
        <f t="shared" si="12"/>
        <v>0</v>
      </c>
      <c r="P111" s="1">
        <f>VLOOKUP(O111,'Percentage Transformation scale'!$E$2:$F$9,2,TRUE)</f>
        <v>8</v>
      </c>
      <c r="Q111">
        <v>3</v>
      </c>
      <c r="R111">
        <v>1</v>
      </c>
      <c r="S111">
        <v>7</v>
      </c>
      <c r="T111">
        <v>2</v>
      </c>
      <c r="U111" s="1">
        <v>1</v>
      </c>
      <c r="V111" t="s">
        <v>178</v>
      </c>
      <c r="W111">
        <v>3</v>
      </c>
      <c r="X111">
        <v>0</v>
      </c>
      <c r="Y111">
        <v>3</v>
      </c>
      <c r="Z111" t="s">
        <v>178</v>
      </c>
      <c r="AA111" t="s">
        <v>178</v>
      </c>
      <c r="AB111">
        <v>4</v>
      </c>
      <c r="AC111">
        <v>0</v>
      </c>
      <c r="AD111">
        <v>0</v>
      </c>
      <c r="AE111" s="1">
        <f t="shared" si="10"/>
        <v>0</v>
      </c>
      <c r="AF111" s="1">
        <f>VLOOKUP(AE111,'Percentage Transformation scale'!$Q$2:$R$4,2,TRUE)</f>
        <v>3</v>
      </c>
      <c r="AG111">
        <v>0</v>
      </c>
      <c r="AH111" t="s">
        <v>178</v>
      </c>
      <c r="AI111">
        <v>3</v>
      </c>
      <c r="AJ111" t="s">
        <v>178</v>
      </c>
      <c r="AK111" t="s">
        <v>178</v>
      </c>
      <c r="AL111" t="s">
        <v>178</v>
      </c>
      <c r="AM111" t="s">
        <v>178</v>
      </c>
      <c r="AN111" t="s">
        <v>178</v>
      </c>
      <c r="AO111" t="s">
        <v>178</v>
      </c>
      <c r="AP111" t="s">
        <v>178</v>
      </c>
      <c r="AQ111" t="s">
        <v>178</v>
      </c>
      <c r="AR111">
        <v>0</v>
      </c>
      <c r="AS111">
        <v>3</v>
      </c>
      <c r="AT111">
        <f t="shared" si="15"/>
        <v>8</v>
      </c>
      <c r="AU111" s="7">
        <f t="shared" si="11"/>
        <v>4.1111111111111107</v>
      </c>
    </row>
    <row r="112" spans="1:54" x14ac:dyDescent="0.25">
      <c r="A112">
        <v>110</v>
      </c>
      <c r="B112">
        <v>2</v>
      </c>
      <c r="C112" t="b">
        <v>1</v>
      </c>
      <c r="D112" t="b">
        <v>1</v>
      </c>
      <c r="E112" t="b">
        <v>1</v>
      </c>
      <c r="F112">
        <f t="shared" si="9"/>
        <v>3</v>
      </c>
      <c r="G112">
        <f>VLOOKUP(F112,'Percentage Transformation scale'!$N$2:$O$5,2,TRUE)</f>
        <v>1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s="1">
        <f t="shared" si="12"/>
        <v>0</v>
      </c>
      <c r="P112" s="1">
        <f>VLOOKUP(O112,'Percentage Transformation scale'!$E$2:$F$9,2,TRUE)</f>
        <v>8</v>
      </c>
      <c r="Q112">
        <v>1</v>
      </c>
      <c r="R112">
        <v>1</v>
      </c>
      <c r="S112">
        <v>7</v>
      </c>
      <c r="T112">
        <v>2</v>
      </c>
      <c r="U112" s="1">
        <v>1</v>
      </c>
      <c r="V112" t="s">
        <v>178</v>
      </c>
      <c r="W112">
        <v>3</v>
      </c>
      <c r="X112">
        <v>0</v>
      </c>
      <c r="Y112">
        <v>3</v>
      </c>
      <c r="Z112" t="s">
        <v>178</v>
      </c>
      <c r="AA112" t="s">
        <v>178</v>
      </c>
      <c r="AB112">
        <v>4</v>
      </c>
      <c r="AC112">
        <v>0</v>
      </c>
      <c r="AD112">
        <v>0</v>
      </c>
      <c r="AE112" s="1">
        <f t="shared" si="10"/>
        <v>0</v>
      </c>
      <c r="AF112" s="1">
        <f>VLOOKUP(AE112,'Percentage Transformation scale'!$Q$2:$R$4,2,TRUE)</f>
        <v>3</v>
      </c>
      <c r="AG112">
        <v>0</v>
      </c>
      <c r="AH112" t="s">
        <v>178</v>
      </c>
      <c r="AI112">
        <v>3</v>
      </c>
      <c r="AJ112" t="s">
        <v>178</v>
      </c>
      <c r="AK112" t="s">
        <v>178</v>
      </c>
      <c r="AL112" t="s">
        <v>178</v>
      </c>
      <c r="AM112" t="s">
        <v>178</v>
      </c>
      <c r="AN112" t="s">
        <v>178</v>
      </c>
      <c r="AO112" t="s">
        <v>178</v>
      </c>
      <c r="AP112" t="s">
        <v>178</v>
      </c>
      <c r="AQ112" t="s">
        <v>178</v>
      </c>
      <c r="AR112">
        <v>0</v>
      </c>
      <c r="AS112">
        <v>3</v>
      </c>
      <c r="AT112">
        <f t="shared" si="15"/>
        <v>8</v>
      </c>
      <c r="AU112" s="7">
        <f t="shared" si="11"/>
        <v>4.1111111111111107</v>
      </c>
    </row>
    <row r="113" spans="1:47" x14ac:dyDescent="0.25">
      <c r="A113">
        <v>111</v>
      </c>
      <c r="B113">
        <v>2</v>
      </c>
      <c r="C113" t="b">
        <v>1</v>
      </c>
      <c r="D113" t="b">
        <v>1</v>
      </c>
      <c r="E113" t="b">
        <v>1</v>
      </c>
      <c r="F113">
        <f t="shared" si="9"/>
        <v>3</v>
      </c>
      <c r="G113">
        <f>VLOOKUP(F113,'Percentage Transformation scale'!$N$2:$O$5,2,TRUE)</f>
        <v>1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s="1">
        <f t="shared" si="12"/>
        <v>0</v>
      </c>
      <c r="P113" s="1">
        <f>VLOOKUP(O113,'Percentage Transformation scale'!$E$2:$F$9,2,TRUE)</f>
        <v>8</v>
      </c>
      <c r="Q113">
        <v>3</v>
      </c>
      <c r="R113">
        <v>1</v>
      </c>
      <c r="S113">
        <v>7</v>
      </c>
      <c r="T113">
        <v>2</v>
      </c>
      <c r="U113" s="1">
        <v>1</v>
      </c>
      <c r="V113" t="s">
        <v>178</v>
      </c>
      <c r="W113">
        <v>3</v>
      </c>
      <c r="X113">
        <v>0</v>
      </c>
      <c r="Y113">
        <v>3</v>
      </c>
      <c r="Z113" t="s">
        <v>178</v>
      </c>
      <c r="AA113" t="s">
        <v>178</v>
      </c>
      <c r="AB113">
        <v>4</v>
      </c>
      <c r="AC113">
        <v>0</v>
      </c>
      <c r="AD113">
        <v>0</v>
      </c>
      <c r="AE113" s="1">
        <f t="shared" si="10"/>
        <v>0</v>
      </c>
      <c r="AF113" s="1">
        <f>VLOOKUP(AE113,'Percentage Transformation scale'!$Q$2:$R$4,2,TRUE)</f>
        <v>3</v>
      </c>
      <c r="AG113">
        <v>0</v>
      </c>
      <c r="AH113" t="s">
        <v>178</v>
      </c>
      <c r="AI113">
        <v>3</v>
      </c>
      <c r="AJ113" t="s">
        <v>178</v>
      </c>
      <c r="AK113" t="s">
        <v>178</v>
      </c>
      <c r="AL113" t="s">
        <v>178</v>
      </c>
      <c r="AM113" t="s">
        <v>178</v>
      </c>
      <c r="AN113" t="s">
        <v>178</v>
      </c>
      <c r="AO113" t="s">
        <v>178</v>
      </c>
      <c r="AP113" t="s">
        <v>178</v>
      </c>
      <c r="AQ113" t="s">
        <v>178</v>
      </c>
      <c r="AR113">
        <v>0</v>
      </c>
      <c r="AS113">
        <v>3</v>
      </c>
      <c r="AT113">
        <f t="shared" si="15"/>
        <v>8</v>
      </c>
      <c r="AU113" s="7">
        <f t="shared" si="11"/>
        <v>4.1111111111111107</v>
      </c>
    </row>
    <row r="114" spans="1:47" x14ac:dyDescent="0.25">
      <c r="A114">
        <v>112</v>
      </c>
      <c r="B114">
        <v>2</v>
      </c>
      <c r="C114" t="b">
        <v>0</v>
      </c>
      <c r="D114" t="b">
        <v>1</v>
      </c>
      <c r="E114" t="b">
        <v>1</v>
      </c>
      <c r="F114">
        <f t="shared" si="9"/>
        <v>2</v>
      </c>
      <c r="G114">
        <f>VLOOKUP(F114,'Percentage Transformation scale'!$N$2:$O$5,2,TRUE)</f>
        <v>2</v>
      </c>
      <c r="H114" t="b">
        <v>1</v>
      </c>
      <c r="I114" t="b">
        <v>1</v>
      </c>
      <c r="J114" t="b">
        <v>0</v>
      </c>
      <c r="K114" t="b">
        <v>1</v>
      </c>
      <c r="L114" t="b">
        <v>0</v>
      </c>
      <c r="M114" t="b">
        <v>1</v>
      </c>
      <c r="N114" t="b">
        <v>0</v>
      </c>
      <c r="O114" s="1">
        <f t="shared" si="12"/>
        <v>4</v>
      </c>
      <c r="P114" s="1">
        <f>VLOOKUP(O114,'Percentage Transformation scale'!$E$2:$F$9,2,TRUE)</f>
        <v>4</v>
      </c>
      <c r="Q114">
        <v>2</v>
      </c>
      <c r="R114">
        <v>1</v>
      </c>
      <c r="S114">
        <v>4</v>
      </c>
      <c r="T114">
        <v>3</v>
      </c>
      <c r="U114" s="1">
        <v>1</v>
      </c>
      <c r="V114" t="s">
        <v>178</v>
      </c>
      <c r="W114">
        <v>3</v>
      </c>
      <c r="X114">
        <v>0</v>
      </c>
      <c r="Y114">
        <v>3</v>
      </c>
      <c r="Z114" t="s">
        <v>178</v>
      </c>
      <c r="AA114" t="s">
        <v>178</v>
      </c>
      <c r="AB114">
        <v>5</v>
      </c>
      <c r="AC114">
        <v>0</v>
      </c>
      <c r="AD114">
        <v>0</v>
      </c>
      <c r="AE114" s="1">
        <f t="shared" si="10"/>
        <v>0</v>
      </c>
      <c r="AF114" s="1">
        <f>VLOOKUP(AE114,'Percentage Transformation scale'!$Q$2:$R$4,2,TRUE)</f>
        <v>3</v>
      </c>
      <c r="AG114">
        <v>0</v>
      </c>
      <c r="AH114" t="s">
        <v>178</v>
      </c>
      <c r="AI114">
        <v>3</v>
      </c>
      <c r="AJ114" t="s">
        <v>178</v>
      </c>
      <c r="AK114" t="s">
        <v>178</v>
      </c>
      <c r="AL114" t="s">
        <v>178</v>
      </c>
      <c r="AM114" t="s">
        <v>178</v>
      </c>
      <c r="AN114" t="s">
        <v>178</v>
      </c>
      <c r="AO114" t="s">
        <v>178</v>
      </c>
      <c r="AP114" t="s">
        <v>178</v>
      </c>
      <c r="AQ114" t="s">
        <v>178</v>
      </c>
      <c r="AR114">
        <v>1</v>
      </c>
      <c r="AS114">
        <v>1</v>
      </c>
      <c r="AT114">
        <f t="shared" si="15"/>
        <v>1</v>
      </c>
      <c r="AU114" s="7">
        <f t="shared" si="11"/>
        <v>1</v>
      </c>
    </row>
    <row r="115" spans="1:47" x14ac:dyDescent="0.25">
      <c r="A115">
        <v>113</v>
      </c>
      <c r="B115">
        <v>1</v>
      </c>
      <c r="C115" t="b">
        <v>1</v>
      </c>
      <c r="D115" t="b">
        <v>1</v>
      </c>
      <c r="E115" t="b">
        <v>1</v>
      </c>
      <c r="F115">
        <f t="shared" si="9"/>
        <v>3</v>
      </c>
      <c r="G115">
        <f>VLOOKUP(F115,'Percentage Transformation scale'!$N$2:$O$5,2,TRUE)</f>
        <v>1</v>
      </c>
      <c r="H115" t="b">
        <v>0</v>
      </c>
      <c r="I115" t="b">
        <v>1</v>
      </c>
      <c r="J115" t="b">
        <v>0</v>
      </c>
      <c r="K115" t="b">
        <v>1</v>
      </c>
      <c r="L115" t="b">
        <v>1</v>
      </c>
      <c r="M115" t="b">
        <v>1</v>
      </c>
      <c r="N115" t="b">
        <v>0</v>
      </c>
      <c r="O115" s="1">
        <f t="shared" si="12"/>
        <v>4</v>
      </c>
      <c r="P115" s="1">
        <f>VLOOKUP(O115,'Percentage Transformation scale'!$E$2:$F$9,2,TRUE)</f>
        <v>4</v>
      </c>
      <c r="Q115">
        <v>2</v>
      </c>
      <c r="R115">
        <v>1</v>
      </c>
      <c r="S115">
        <v>6</v>
      </c>
      <c r="T115">
        <v>1</v>
      </c>
      <c r="U115" s="1">
        <v>1</v>
      </c>
      <c r="V115" t="s">
        <v>178</v>
      </c>
      <c r="W115">
        <v>3</v>
      </c>
      <c r="X115">
        <v>0</v>
      </c>
      <c r="Y115">
        <v>3</v>
      </c>
      <c r="Z115" t="s">
        <v>178</v>
      </c>
      <c r="AA115" t="s">
        <v>178</v>
      </c>
      <c r="AB115">
        <v>5</v>
      </c>
      <c r="AC115">
        <v>0</v>
      </c>
      <c r="AD115">
        <v>0</v>
      </c>
      <c r="AE115" s="1">
        <f t="shared" si="10"/>
        <v>0</v>
      </c>
      <c r="AF115" s="1">
        <f>VLOOKUP(AE115,'Percentage Transformation scale'!$Q$2:$R$4,2,TRUE)</f>
        <v>3</v>
      </c>
      <c r="AG115">
        <v>0</v>
      </c>
      <c r="AH115">
        <v>4</v>
      </c>
      <c r="AI115">
        <v>3</v>
      </c>
      <c r="AJ115" t="s">
        <v>178</v>
      </c>
      <c r="AK115" t="s">
        <v>178</v>
      </c>
      <c r="AL115" t="s">
        <v>178</v>
      </c>
      <c r="AM115" t="s">
        <v>178</v>
      </c>
      <c r="AN115" t="s">
        <v>178</v>
      </c>
      <c r="AO115" t="s">
        <v>178</v>
      </c>
      <c r="AP115" t="s">
        <v>178</v>
      </c>
      <c r="AQ115" t="s">
        <v>178</v>
      </c>
      <c r="AR115">
        <v>0</v>
      </c>
      <c r="AS115">
        <v>3</v>
      </c>
      <c r="AT115">
        <f t="shared" si="15"/>
        <v>8</v>
      </c>
      <c r="AU115" s="7">
        <f t="shared" si="11"/>
        <v>4.1111111111111107</v>
      </c>
    </row>
    <row r="116" spans="1:47" x14ac:dyDescent="0.25">
      <c r="A116">
        <v>114</v>
      </c>
      <c r="B116">
        <v>1</v>
      </c>
      <c r="C116" t="b">
        <v>1</v>
      </c>
      <c r="D116" t="b">
        <v>1</v>
      </c>
      <c r="E116" t="b">
        <v>1</v>
      </c>
      <c r="F116">
        <f t="shared" si="9"/>
        <v>3</v>
      </c>
      <c r="G116">
        <f>VLOOKUP(F116,'Percentage Transformation scale'!$N$2:$O$5,2,TRUE)</f>
        <v>1</v>
      </c>
      <c r="H116" t="b">
        <v>0</v>
      </c>
      <c r="I116" t="b">
        <v>1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s="1">
        <f t="shared" si="12"/>
        <v>1</v>
      </c>
      <c r="P116" s="1">
        <f>VLOOKUP(O116,'Percentage Transformation scale'!$E$2:$F$9,2,TRUE)</f>
        <v>7</v>
      </c>
      <c r="Q116">
        <v>2</v>
      </c>
      <c r="R116">
        <v>1</v>
      </c>
      <c r="S116">
        <v>10</v>
      </c>
      <c r="T116">
        <v>5</v>
      </c>
      <c r="U116" s="1">
        <v>1</v>
      </c>
      <c r="V116" t="s">
        <v>178</v>
      </c>
      <c r="W116">
        <v>3</v>
      </c>
      <c r="X116">
        <v>1</v>
      </c>
      <c r="Y116">
        <v>3</v>
      </c>
      <c r="Z116" t="s">
        <v>178</v>
      </c>
      <c r="AA116" t="s">
        <v>178</v>
      </c>
      <c r="AB116">
        <v>2</v>
      </c>
      <c r="AC116">
        <v>1</v>
      </c>
      <c r="AD116">
        <v>0</v>
      </c>
      <c r="AE116" s="1">
        <f t="shared" si="10"/>
        <v>1</v>
      </c>
      <c r="AF116" s="1">
        <f>VLOOKUP(AE116,'Percentage Transformation scale'!$Q$2:$R$4,2,TRUE)</f>
        <v>2</v>
      </c>
      <c r="AG116">
        <v>0</v>
      </c>
      <c r="AH116">
        <v>3</v>
      </c>
      <c r="AI116">
        <v>2</v>
      </c>
      <c r="AJ116" t="s">
        <v>178</v>
      </c>
      <c r="AK116" t="s">
        <v>178</v>
      </c>
      <c r="AL116" t="s">
        <v>178</v>
      </c>
      <c r="AM116" t="s">
        <v>33</v>
      </c>
      <c r="AN116" t="s">
        <v>178</v>
      </c>
      <c r="AO116" t="s">
        <v>178</v>
      </c>
      <c r="AP116">
        <f t="shared" si="13"/>
        <v>5</v>
      </c>
      <c r="AQ116">
        <f t="shared" si="14"/>
        <v>6</v>
      </c>
      <c r="AR116" t="s">
        <v>5</v>
      </c>
      <c r="AS116" t="s">
        <v>5</v>
      </c>
      <c r="AT116" t="s">
        <v>5</v>
      </c>
      <c r="AU116" s="7" t="s">
        <v>5</v>
      </c>
    </row>
    <row r="117" spans="1:47" x14ac:dyDescent="0.25">
      <c r="A117">
        <v>115</v>
      </c>
      <c r="B117">
        <v>3</v>
      </c>
      <c r="C117" t="b">
        <v>0</v>
      </c>
      <c r="D117" t="b">
        <v>1</v>
      </c>
      <c r="E117" t="b">
        <v>1</v>
      </c>
      <c r="F117">
        <f t="shared" si="9"/>
        <v>2</v>
      </c>
      <c r="G117">
        <f>VLOOKUP(F117,'Percentage Transformation scale'!$N$2:$O$5,2,TRUE)</f>
        <v>2</v>
      </c>
      <c r="H117" t="b">
        <v>0</v>
      </c>
      <c r="I117" t="b">
        <v>1</v>
      </c>
      <c r="J117" t="b">
        <v>0</v>
      </c>
      <c r="K117" t="b">
        <v>1</v>
      </c>
      <c r="L117" t="b">
        <v>0</v>
      </c>
      <c r="M117" t="b">
        <v>1</v>
      </c>
      <c r="N117" t="b">
        <v>0</v>
      </c>
      <c r="O117" s="1">
        <f t="shared" si="12"/>
        <v>3</v>
      </c>
      <c r="P117" s="1">
        <f>VLOOKUP(O117,'Percentage Transformation scale'!$E$2:$F$9,2,TRUE)</f>
        <v>5</v>
      </c>
      <c r="Q117">
        <v>3</v>
      </c>
      <c r="R117">
        <v>1</v>
      </c>
      <c r="S117">
        <v>6</v>
      </c>
      <c r="T117">
        <v>3</v>
      </c>
      <c r="U117" s="1">
        <v>2</v>
      </c>
      <c r="V117" t="s">
        <v>19</v>
      </c>
      <c r="W117">
        <v>4</v>
      </c>
      <c r="X117">
        <v>0</v>
      </c>
      <c r="Y117">
        <v>1</v>
      </c>
      <c r="Z117">
        <v>3</v>
      </c>
      <c r="AA117" t="s">
        <v>40</v>
      </c>
      <c r="AB117">
        <v>2</v>
      </c>
      <c r="AC117">
        <v>0</v>
      </c>
      <c r="AD117">
        <v>1</v>
      </c>
      <c r="AE117" s="1">
        <f t="shared" si="10"/>
        <v>1</v>
      </c>
      <c r="AF117" s="1">
        <f>VLOOKUP(AE117,'Percentage Transformation scale'!$Q$2:$R$4,2,TRUE)</f>
        <v>2</v>
      </c>
      <c r="AG117">
        <v>4</v>
      </c>
      <c r="AH117">
        <v>3</v>
      </c>
      <c r="AI117">
        <v>3</v>
      </c>
      <c r="AJ117" t="s">
        <v>178</v>
      </c>
      <c r="AK117" t="s">
        <v>178</v>
      </c>
      <c r="AL117" t="s">
        <v>178</v>
      </c>
      <c r="AM117" t="s">
        <v>178</v>
      </c>
      <c r="AN117" t="s">
        <v>178</v>
      </c>
      <c r="AO117" t="s">
        <v>178</v>
      </c>
      <c r="AP117" t="s">
        <v>178</v>
      </c>
      <c r="AQ117" t="s">
        <v>178</v>
      </c>
      <c r="AR117">
        <v>1</v>
      </c>
      <c r="AS117">
        <v>4</v>
      </c>
      <c r="AT117">
        <f t="shared" ref="AT117:AT122" si="16" xml:space="preserve"> IF(AR117 = 1, AR117 *AS117, (AR117+AS117)+ 5)</f>
        <v>4</v>
      </c>
      <c r="AU117" s="7">
        <f t="shared" si="11"/>
        <v>2.333333333333333</v>
      </c>
    </row>
    <row r="118" spans="1:47" x14ac:dyDescent="0.25">
      <c r="A118">
        <v>116</v>
      </c>
      <c r="B118">
        <v>4</v>
      </c>
      <c r="C118" t="b">
        <v>1</v>
      </c>
      <c r="D118" t="b">
        <v>0</v>
      </c>
      <c r="E118" t="b">
        <v>1</v>
      </c>
      <c r="F118">
        <f t="shared" si="9"/>
        <v>2</v>
      </c>
      <c r="G118">
        <f>VLOOKUP(F118,'Percentage Transformation scale'!$N$2:$O$5,2,TRUE)</f>
        <v>2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s="1">
        <f t="shared" si="12"/>
        <v>0</v>
      </c>
      <c r="P118" s="1">
        <f>VLOOKUP(O118,'Percentage Transformation scale'!$E$2:$F$9,2,TRUE)</f>
        <v>8</v>
      </c>
      <c r="Q118">
        <v>2</v>
      </c>
      <c r="R118">
        <v>1</v>
      </c>
      <c r="S118">
        <v>1</v>
      </c>
      <c r="T118">
        <v>1</v>
      </c>
      <c r="U118" s="1">
        <v>1</v>
      </c>
      <c r="V118" t="s">
        <v>178</v>
      </c>
      <c r="W118">
        <v>3</v>
      </c>
      <c r="X118">
        <v>1</v>
      </c>
      <c r="Y118">
        <v>2</v>
      </c>
      <c r="Z118">
        <v>2</v>
      </c>
      <c r="AA118" t="s">
        <v>39</v>
      </c>
      <c r="AB118">
        <v>5</v>
      </c>
      <c r="AC118">
        <v>1</v>
      </c>
      <c r="AD118">
        <v>0</v>
      </c>
      <c r="AE118" s="1">
        <f t="shared" si="10"/>
        <v>1</v>
      </c>
      <c r="AF118" s="1">
        <f>VLOOKUP(AE118,'Percentage Transformation scale'!$Q$2:$R$4,2,TRUE)</f>
        <v>2</v>
      </c>
      <c r="AG118">
        <v>1</v>
      </c>
      <c r="AH118">
        <v>2</v>
      </c>
      <c r="AI118">
        <v>3</v>
      </c>
      <c r="AJ118" t="s">
        <v>178</v>
      </c>
      <c r="AK118" t="s">
        <v>178</v>
      </c>
      <c r="AL118" t="s">
        <v>178</v>
      </c>
      <c r="AM118" t="s">
        <v>178</v>
      </c>
      <c r="AN118" t="s">
        <v>178</v>
      </c>
      <c r="AO118" t="s">
        <v>178</v>
      </c>
      <c r="AP118" t="s">
        <v>178</v>
      </c>
      <c r="AQ118" t="s">
        <v>178</v>
      </c>
      <c r="AR118">
        <v>1</v>
      </c>
      <c r="AS118">
        <v>2</v>
      </c>
      <c r="AT118">
        <f t="shared" si="16"/>
        <v>2</v>
      </c>
      <c r="AU118" s="7">
        <f t="shared" si="11"/>
        <v>1.4444444444444444</v>
      </c>
    </row>
    <row r="119" spans="1:47" x14ac:dyDescent="0.25">
      <c r="A119">
        <v>117</v>
      </c>
      <c r="B119">
        <v>3</v>
      </c>
      <c r="C119" t="b">
        <v>0</v>
      </c>
      <c r="D119" t="b">
        <v>0</v>
      </c>
      <c r="E119" t="b">
        <v>0</v>
      </c>
      <c r="F119">
        <f t="shared" si="9"/>
        <v>0</v>
      </c>
      <c r="G119">
        <f>VLOOKUP(F119,'Percentage Transformation scale'!$N$2:$O$5,2,TRUE)</f>
        <v>4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s="1">
        <f t="shared" si="12"/>
        <v>0</v>
      </c>
      <c r="P119" s="1">
        <f>VLOOKUP(O119,'Percentage Transformation scale'!$E$2:$F$9,2,TRUE)</f>
        <v>8</v>
      </c>
      <c r="Q119">
        <v>1</v>
      </c>
      <c r="R119">
        <v>1</v>
      </c>
      <c r="S119">
        <v>7</v>
      </c>
      <c r="T119">
        <v>2</v>
      </c>
      <c r="U119" s="1">
        <v>2</v>
      </c>
      <c r="V119" t="s">
        <v>34</v>
      </c>
      <c r="W119">
        <v>2</v>
      </c>
      <c r="X119">
        <v>0</v>
      </c>
      <c r="Y119">
        <v>3</v>
      </c>
      <c r="Z119" t="s">
        <v>178</v>
      </c>
      <c r="AA119" t="s">
        <v>178</v>
      </c>
      <c r="AB119">
        <v>4</v>
      </c>
      <c r="AC119">
        <v>0</v>
      </c>
      <c r="AD119">
        <v>0</v>
      </c>
      <c r="AE119" s="1">
        <f t="shared" si="10"/>
        <v>0</v>
      </c>
      <c r="AF119" s="1">
        <f>VLOOKUP(AE119,'Percentage Transformation scale'!$Q$2:$R$4,2,TRUE)</f>
        <v>3</v>
      </c>
      <c r="AG119">
        <v>0</v>
      </c>
      <c r="AH119" t="s">
        <v>178</v>
      </c>
      <c r="AI119">
        <v>3</v>
      </c>
      <c r="AJ119" t="s">
        <v>178</v>
      </c>
      <c r="AK119" t="s">
        <v>178</v>
      </c>
      <c r="AL119" t="s">
        <v>178</v>
      </c>
      <c r="AM119" t="s">
        <v>178</v>
      </c>
      <c r="AN119" t="s">
        <v>178</v>
      </c>
      <c r="AO119" t="s">
        <v>178</v>
      </c>
      <c r="AP119" t="s">
        <v>178</v>
      </c>
      <c r="AQ119" t="s">
        <v>178</v>
      </c>
      <c r="AR119">
        <v>0</v>
      </c>
      <c r="AS119">
        <v>3</v>
      </c>
      <c r="AT119">
        <f t="shared" si="16"/>
        <v>8</v>
      </c>
      <c r="AU119" s="7">
        <f t="shared" si="11"/>
        <v>4.1111111111111107</v>
      </c>
    </row>
    <row r="120" spans="1:47" x14ac:dyDescent="0.25">
      <c r="A120">
        <v>118</v>
      </c>
      <c r="B120">
        <v>3</v>
      </c>
      <c r="C120" t="b">
        <v>1</v>
      </c>
      <c r="D120" t="b">
        <v>1</v>
      </c>
      <c r="E120" t="b">
        <v>1</v>
      </c>
      <c r="F120">
        <f t="shared" si="9"/>
        <v>3</v>
      </c>
      <c r="G120">
        <f>VLOOKUP(F120,'Percentage Transformation scale'!$N$2:$O$5,2,TRUE)</f>
        <v>1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s="1">
        <f t="shared" si="12"/>
        <v>0</v>
      </c>
      <c r="P120" s="1">
        <f>VLOOKUP(O120,'Percentage Transformation scale'!$E$2:$F$9,2,TRUE)</f>
        <v>8</v>
      </c>
      <c r="Q120">
        <v>1</v>
      </c>
      <c r="R120">
        <v>1</v>
      </c>
      <c r="S120">
        <v>7</v>
      </c>
      <c r="T120">
        <v>2</v>
      </c>
      <c r="U120" s="1">
        <v>1</v>
      </c>
      <c r="V120" t="s">
        <v>178</v>
      </c>
      <c r="W120">
        <v>3</v>
      </c>
      <c r="X120">
        <v>0</v>
      </c>
      <c r="Y120">
        <v>3</v>
      </c>
      <c r="Z120" t="s">
        <v>178</v>
      </c>
      <c r="AA120" t="s">
        <v>178</v>
      </c>
      <c r="AB120">
        <v>5</v>
      </c>
      <c r="AC120">
        <v>0</v>
      </c>
      <c r="AD120">
        <v>0</v>
      </c>
      <c r="AE120" s="1">
        <f t="shared" si="10"/>
        <v>0</v>
      </c>
      <c r="AF120" s="1">
        <f>VLOOKUP(AE120,'Percentage Transformation scale'!$Q$2:$R$4,2,TRUE)</f>
        <v>3</v>
      </c>
      <c r="AG120">
        <v>0</v>
      </c>
      <c r="AH120" t="s">
        <v>178</v>
      </c>
      <c r="AI120">
        <v>3</v>
      </c>
      <c r="AJ120" t="s">
        <v>178</v>
      </c>
      <c r="AK120" t="s">
        <v>178</v>
      </c>
      <c r="AL120" t="s">
        <v>178</v>
      </c>
      <c r="AM120" t="s">
        <v>178</v>
      </c>
      <c r="AN120" t="s">
        <v>178</v>
      </c>
      <c r="AO120" t="s">
        <v>178</v>
      </c>
      <c r="AP120" t="s">
        <v>178</v>
      </c>
      <c r="AQ120" t="s">
        <v>178</v>
      </c>
      <c r="AR120">
        <v>1</v>
      </c>
      <c r="AS120">
        <v>2</v>
      </c>
      <c r="AT120">
        <f t="shared" si="16"/>
        <v>2</v>
      </c>
      <c r="AU120" s="7">
        <f t="shared" si="11"/>
        <v>1.4444444444444444</v>
      </c>
    </row>
    <row r="121" spans="1:47" x14ac:dyDescent="0.25">
      <c r="A121">
        <v>119</v>
      </c>
      <c r="B121">
        <v>1</v>
      </c>
      <c r="C121" t="b">
        <v>1</v>
      </c>
      <c r="D121" t="b">
        <v>1</v>
      </c>
      <c r="E121" t="b">
        <v>1</v>
      </c>
      <c r="F121">
        <f t="shared" si="9"/>
        <v>3</v>
      </c>
      <c r="G121">
        <f>VLOOKUP(F121,'Percentage Transformation scale'!$N$2:$O$5,2,TRUE)</f>
        <v>1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s="1">
        <f t="shared" si="12"/>
        <v>0</v>
      </c>
      <c r="P121" s="1">
        <f>VLOOKUP(O121,'Percentage Transformation scale'!$E$2:$F$9,2,TRUE)</f>
        <v>8</v>
      </c>
      <c r="Q121">
        <v>3</v>
      </c>
      <c r="R121">
        <v>1</v>
      </c>
      <c r="S121">
        <v>1</v>
      </c>
      <c r="T121">
        <v>2</v>
      </c>
      <c r="U121" s="1">
        <v>1</v>
      </c>
      <c r="V121" t="s">
        <v>178</v>
      </c>
      <c r="W121">
        <v>3</v>
      </c>
      <c r="X121">
        <v>0</v>
      </c>
      <c r="Y121">
        <v>3</v>
      </c>
      <c r="Z121" t="s">
        <v>178</v>
      </c>
      <c r="AA121" t="s">
        <v>178</v>
      </c>
      <c r="AB121">
        <v>3</v>
      </c>
      <c r="AC121">
        <v>0</v>
      </c>
      <c r="AD121">
        <v>0</v>
      </c>
      <c r="AE121" s="1">
        <f t="shared" si="10"/>
        <v>0</v>
      </c>
      <c r="AF121" s="1">
        <f>VLOOKUP(AE121,'Percentage Transformation scale'!$Q$2:$R$4,2,TRUE)</f>
        <v>3</v>
      </c>
      <c r="AG121">
        <v>0</v>
      </c>
      <c r="AH121" t="s">
        <v>178</v>
      </c>
      <c r="AI121">
        <v>3</v>
      </c>
      <c r="AJ121" t="s">
        <v>178</v>
      </c>
      <c r="AK121" t="s">
        <v>178</v>
      </c>
      <c r="AL121" t="s">
        <v>178</v>
      </c>
      <c r="AM121" t="s">
        <v>178</v>
      </c>
      <c r="AN121" t="s">
        <v>178</v>
      </c>
      <c r="AO121" t="s">
        <v>178</v>
      </c>
      <c r="AP121" t="s">
        <v>178</v>
      </c>
      <c r="AQ121" t="s">
        <v>178</v>
      </c>
      <c r="AR121">
        <v>1</v>
      </c>
      <c r="AS121">
        <v>2</v>
      </c>
      <c r="AT121">
        <f t="shared" si="16"/>
        <v>2</v>
      </c>
      <c r="AU121" s="7">
        <f t="shared" si="11"/>
        <v>1.4444444444444444</v>
      </c>
    </row>
    <row r="122" spans="1:47" x14ac:dyDescent="0.25">
      <c r="A122">
        <v>120</v>
      </c>
      <c r="B122">
        <v>4</v>
      </c>
      <c r="C122" t="b">
        <v>0</v>
      </c>
      <c r="D122" t="b">
        <v>0</v>
      </c>
      <c r="E122" t="b">
        <v>1</v>
      </c>
      <c r="F122">
        <f t="shared" si="9"/>
        <v>1</v>
      </c>
      <c r="G122">
        <f>VLOOKUP(F122,'Percentage Transformation scale'!$N$2:$O$5,2,TRUE)</f>
        <v>3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s="1">
        <f t="shared" si="12"/>
        <v>0</v>
      </c>
      <c r="P122" s="1">
        <f>VLOOKUP(O122,'Percentage Transformation scale'!$E$2:$F$9,2,TRUE)</f>
        <v>8</v>
      </c>
      <c r="Q122">
        <v>3</v>
      </c>
      <c r="R122">
        <v>1</v>
      </c>
      <c r="S122">
        <v>8</v>
      </c>
      <c r="T122">
        <v>3</v>
      </c>
      <c r="U122" s="1">
        <v>1</v>
      </c>
      <c r="V122" t="s">
        <v>178</v>
      </c>
      <c r="W122">
        <v>3</v>
      </c>
      <c r="X122">
        <v>1</v>
      </c>
      <c r="Y122">
        <v>3</v>
      </c>
      <c r="Z122" t="s">
        <v>178</v>
      </c>
      <c r="AA122" t="s">
        <v>178</v>
      </c>
      <c r="AB122">
        <v>5</v>
      </c>
      <c r="AC122">
        <v>0</v>
      </c>
      <c r="AD122">
        <v>0</v>
      </c>
      <c r="AE122" s="1">
        <f t="shared" si="10"/>
        <v>0</v>
      </c>
      <c r="AF122" s="1">
        <f>VLOOKUP(AE122,'Percentage Transformation scale'!$Q$2:$R$4,2,TRUE)</f>
        <v>3</v>
      </c>
      <c r="AG122">
        <v>0</v>
      </c>
      <c r="AH122" t="s">
        <v>178</v>
      </c>
      <c r="AI122">
        <v>3</v>
      </c>
      <c r="AJ122" t="s">
        <v>178</v>
      </c>
      <c r="AK122" t="s">
        <v>178</v>
      </c>
      <c r="AL122" t="s">
        <v>178</v>
      </c>
      <c r="AM122" t="s">
        <v>178</v>
      </c>
      <c r="AN122" t="s">
        <v>178</v>
      </c>
      <c r="AO122" t="s">
        <v>178</v>
      </c>
      <c r="AP122" t="s">
        <v>178</v>
      </c>
      <c r="AQ122" t="s">
        <v>178</v>
      </c>
      <c r="AR122">
        <v>1</v>
      </c>
      <c r="AS122">
        <v>2</v>
      </c>
      <c r="AT122">
        <f t="shared" si="16"/>
        <v>2</v>
      </c>
      <c r="AU122" s="7">
        <f t="shared" si="11"/>
        <v>1.4444444444444444</v>
      </c>
    </row>
  </sheetData>
  <mergeCells count="17">
    <mergeCell ref="AR1:AT1"/>
    <mergeCell ref="U1:W1"/>
    <mergeCell ref="Z1:AA1"/>
    <mergeCell ref="AC1:AH1"/>
    <mergeCell ref="AJ1:AQ1"/>
    <mergeCell ref="T1:T2"/>
    <mergeCell ref="X1:X2"/>
    <mergeCell ref="Y1:Y2"/>
    <mergeCell ref="AB1:AB2"/>
    <mergeCell ref="AI1:AI2"/>
    <mergeCell ref="A1:A2"/>
    <mergeCell ref="B1:B2"/>
    <mergeCell ref="Q1:Q2"/>
    <mergeCell ref="R1:R2"/>
    <mergeCell ref="S1:S2"/>
    <mergeCell ref="C1:G1"/>
    <mergeCell ref="H1:P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101" workbookViewId="0">
      <selection activeCell="D3" sqref="D3:D122"/>
    </sheetView>
  </sheetViews>
  <sheetFormatPr defaultRowHeight="15" x14ac:dyDescent="0.25"/>
  <cols>
    <col min="2" max="2" width="17" customWidth="1"/>
    <col min="3" max="3" width="19.5703125" customWidth="1"/>
    <col min="4" max="4" width="17.42578125" customWidth="1"/>
    <col min="5" max="5" width="19.140625" customWidth="1"/>
    <col min="6" max="6" width="20.5703125" customWidth="1"/>
    <col min="7" max="7" width="15.85546875" customWidth="1"/>
    <col min="8" max="8" width="16" customWidth="1"/>
    <col min="9" max="9" width="14.5703125" customWidth="1"/>
    <col min="10" max="11" width="9.140625" style="1"/>
    <col min="12" max="12" width="12.42578125" customWidth="1"/>
    <col min="13" max="13" width="19.42578125" customWidth="1"/>
    <col min="14" max="14" width="15.85546875" customWidth="1"/>
    <col min="15" max="15" width="15.42578125" customWidth="1"/>
    <col min="16" max="16" width="14.7109375" customWidth="1"/>
    <col min="17" max="18" width="10.7109375" customWidth="1"/>
    <col min="19" max="19" width="22.85546875" customWidth="1"/>
    <col min="20" max="20" width="17.42578125" customWidth="1"/>
  </cols>
  <sheetData>
    <row r="1" spans="1:20" s="20" customFormat="1" ht="16.5" customHeight="1" x14ac:dyDescent="0.25">
      <c r="A1" s="53" t="s">
        <v>0</v>
      </c>
      <c r="B1" s="117" t="s">
        <v>249</v>
      </c>
      <c r="C1" s="116" t="s">
        <v>250</v>
      </c>
      <c r="D1" s="117" t="s">
        <v>251</v>
      </c>
      <c r="E1" s="114" t="s">
        <v>252</v>
      </c>
      <c r="F1" s="122" t="s">
        <v>253</v>
      </c>
      <c r="G1" s="121" t="s">
        <v>254</v>
      </c>
      <c r="H1" s="121"/>
      <c r="I1" s="121"/>
      <c r="J1" s="121"/>
      <c r="K1" s="121"/>
      <c r="L1" s="117" t="s">
        <v>255</v>
      </c>
      <c r="M1" s="121" t="s">
        <v>256</v>
      </c>
      <c r="N1" s="121"/>
      <c r="O1" s="121"/>
      <c r="P1" s="121"/>
      <c r="Q1" s="121"/>
      <c r="R1" s="121"/>
      <c r="S1" s="117" t="s">
        <v>257</v>
      </c>
      <c r="T1" s="117" t="s">
        <v>258</v>
      </c>
    </row>
    <row r="2" spans="1:20" s="13" customFormat="1" ht="18.75" customHeight="1" x14ac:dyDescent="0.25">
      <c r="A2" s="53"/>
      <c r="B2" s="117"/>
      <c r="C2" s="116"/>
      <c r="D2" s="117"/>
      <c r="E2" s="114"/>
      <c r="F2" s="123"/>
      <c r="G2" s="33" t="s">
        <v>318</v>
      </c>
      <c r="H2" s="33" t="s">
        <v>319</v>
      </c>
      <c r="I2" s="25" t="s">
        <v>320</v>
      </c>
      <c r="J2" s="25" t="s">
        <v>254</v>
      </c>
      <c r="K2" s="25" t="s">
        <v>426</v>
      </c>
      <c r="L2" s="117"/>
      <c r="M2" s="16" t="s">
        <v>324</v>
      </c>
      <c r="N2" s="16" t="s">
        <v>322</v>
      </c>
      <c r="O2" s="16" t="s">
        <v>321</v>
      </c>
      <c r="P2" s="16" t="s">
        <v>323</v>
      </c>
      <c r="Q2" s="16" t="s">
        <v>256</v>
      </c>
      <c r="R2" s="16" t="s">
        <v>427</v>
      </c>
      <c r="S2" s="117"/>
      <c r="T2" s="117"/>
    </row>
    <row r="3" spans="1:20" x14ac:dyDescent="0.25">
      <c r="A3">
        <v>1</v>
      </c>
      <c r="B3" t="s">
        <v>5</v>
      </c>
      <c r="C3">
        <v>1</v>
      </c>
      <c r="D3">
        <v>3</v>
      </c>
      <c r="E3">
        <v>1</v>
      </c>
      <c r="F3">
        <v>2</v>
      </c>
      <c r="G3" t="b">
        <v>0</v>
      </c>
      <c r="H3" t="b">
        <v>0</v>
      </c>
      <c r="I3" t="b">
        <v>0</v>
      </c>
      <c r="J3" s="1">
        <f>COUNTIF(G3:I3,TRUE)</f>
        <v>0</v>
      </c>
      <c r="K3" s="1">
        <f>(4-1)*((J3-0)/(3-0))+1</f>
        <v>1</v>
      </c>
      <c r="L3">
        <v>2</v>
      </c>
      <c r="M3" t="b">
        <v>0</v>
      </c>
      <c r="N3" t="b">
        <v>0</v>
      </c>
      <c r="O3" t="b">
        <v>1</v>
      </c>
      <c r="P3" t="b">
        <v>0</v>
      </c>
      <c r="Q3">
        <f>COUNTIF(M3:P3,TRUE)</f>
        <v>1</v>
      </c>
      <c r="R3">
        <f>(5-1)*((Q3-0)/(4-0))+1</f>
        <v>2</v>
      </c>
      <c r="S3">
        <v>3</v>
      </c>
      <c r="T3">
        <v>1</v>
      </c>
    </row>
    <row r="4" spans="1:20" x14ac:dyDescent="0.25">
      <c r="A4">
        <v>2</v>
      </c>
      <c r="B4">
        <v>2</v>
      </c>
      <c r="C4">
        <v>2</v>
      </c>
      <c r="D4">
        <v>2</v>
      </c>
      <c r="E4">
        <v>1</v>
      </c>
      <c r="F4">
        <v>1</v>
      </c>
      <c r="G4" t="b">
        <v>0</v>
      </c>
      <c r="H4" t="b">
        <v>0</v>
      </c>
      <c r="I4" t="b">
        <v>0</v>
      </c>
      <c r="J4" s="1">
        <f t="shared" ref="J4:J67" si="0">COUNTIF(G4:I4,TRUE)</f>
        <v>0</v>
      </c>
      <c r="K4" s="1">
        <f t="shared" ref="K4:K67" si="1">(4-1)*((J4-0)/(3-0))+1</f>
        <v>1</v>
      </c>
      <c r="L4">
        <v>1</v>
      </c>
      <c r="M4" t="b">
        <v>1</v>
      </c>
      <c r="N4" t="b">
        <v>0</v>
      </c>
      <c r="O4" t="b">
        <v>1</v>
      </c>
      <c r="P4" t="b">
        <v>1</v>
      </c>
      <c r="Q4">
        <f t="shared" ref="Q4:Q67" si="2">COUNTIF(M4:P4,TRUE)</f>
        <v>3</v>
      </c>
      <c r="R4">
        <f t="shared" ref="R4:R67" si="3">(5-1)*((Q4-0)/(4-0))+1</f>
        <v>4</v>
      </c>
      <c r="S4">
        <v>2</v>
      </c>
      <c r="T4">
        <v>1</v>
      </c>
    </row>
    <row r="5" spans="1:20" x14ac:dyDescent="0.25">
      <c r="A5">
        <v>3</v>
      </c>
      <c r="B5">
        <v>3</v>
      </c>
      <c r="C5">
        <v>2</v>
      </c>
      <c r="D5">
        <v>2</v>
      </c>
      <c r="E5">
        <v>2</v>
      </c>
      <c r="F5">
        <v>4</v>
      </c>
      <c r="G5" t="b">
        <v>1</v>
      </c>
      <c r="H5" t="b">
        <v>1</v>
      </c>
      <c r="I5" t="b">
        <v>1</v>
      </c>
      <c r="J5" s="1">
        <f t="shared" si="0"/>
        <v>3</v>
      </c>
      <c r="K5" s="1">
        <f t="shared" si="1"/>
        <v>4</v>
      </c>
      <c r="L5">
        <v>3</v>
      </c>
      <c r="M5" t="b">
        <v>1</v>
      </c>
      <c r="N5" t="b">
        <v>1</v>
      </c>
      <c r="O5" t="b">
        <v>1</v>
      </c>
      <c r="P5" t="b">
        <v>1</v>
      </c>
      <c r="Q5">
        <f>COUNTIF(M5:P5,TRUE)</f>
        <v>4</v>
      </c>
      <c r="R5">
        <f t="shared" si="3"/>
        <v>5</v>
      </c>
      <c r="S5">
        <v>2</v>
      </c>
      <c r="T5">
        <v>3</v>
      </c>
    </row>
    <row r="6" spans="1:20" x14ac:dyDescent="0.25">
      <c r="A6">
        <v>4</v>
      </c>
      <c r="B6">
        <v>1</v>
      </c>
      <c r="C6">
        <v>1</v>
      </c>
      <c r="D6">
        <v>3</v>
      </c>
      <c r="E6">
        <v>4</v>
      </c>
      <c r="F6">
        <v>4</v>
      </c>
      <c r="G6" t="b">
        <v>0</v>
      </c>
      <c r="H6" t="b">
        <v>0</v>
      </c>
      <c r="I6" t="b">
        <v>1</v>
      </c>
      <c r="J6" s="1">
        <f t="shared" si="0"/>
        <v>1</v>
      </c>
      <c r="K6" s="1">
        <f t="shared" si="1"/>
        <v>2</v>
      </c>
      <c r="L6">
        <v>4</v>
      </c>
      <c r="M6" t="b">
        <v>0</v>
      </c>
      <c r="N6" t="b">
        <v>0</v>
      </c>
      <c r="O6" t="b">
        <v>1</v>
      </c>
      <c r="P6" t="b">
        <v>1</v>
      </c>
      <c r="Q6">
        <f t="shared" si="2"/>
        <v>2</v>
      </c>
      <c r="R6">
        <f t="shared" si="3"/>
        <v>3</v>
      </c>
      <c r="S6">
        <v>4</v>
      </c>
      <c r="T6">
        <v>2</v>
      </c>
    </row>
    <row r="7" spans="1:20" x14ac:dyDescent="0.25">
      <c r="A7">
        <v>5</v>
      </c>
      <c r="B7">
        <v>1</v>
      </c>
      <c r="C7">
        <v>1</v>
      </c>
      <c r="D7">
        <v>3</v>
      </c>
      <c r="E7">
        <v>4</v>
      </c>
      <c r="F7">
        <v>4</v>
      </c>
      <c r="G7" t="b">
        <v>1</v>
      </c>
      <c r="H7" t="b">
        <v>1</v>
      </c>
      <c r="I7" t="b">
        <v>1</v>
      </c>
      <c r="J7" s="1">
        <f t="shared" si="0"/>
        <v>3</v>
      </c>
      <c r="K7" s="1">
        <f t="shared" si="1"/>
        <v>4</v>
      </c>
      <c r="L7">
        <v>3</v>
      </c>
      <c r="M7" t="b">
        <v>0</v>
      </c>
      <c r="N7" t="b">
        <v>0</v>
      </c>
      <c r="O7" t="b">
        <v>1</v>
      </c>
      <c r="P7" t="b">
        <v>1</v>
      </c>
      <c r="Q7">
        <f t="shared" si="2"/>
        <v>2</v>
      </c>
      <c r="R7">
        <f t="shared" si="3"/>
        <v>3</v>
      </c>
      <c r="S7">
        <v>4</v>
      </c>
      <c r="T7">
        <v>2</v>
      </c>
    </row>
    <row r="8" spans="1:20" x14ac:dyDescent="0.25">
      <c r="A8">
        <v>6</v>
      </c>
      <c r="B8">
        <v>1</v>
      </c>
      <c r="C8">
        <v>1</v>
      </c>
      <c r="D8">
        <v>3</v>
      </c>
      <c r="E8">
        <v>4</v>
      </c>
      <c r="F8">
        <v>4</v>
      </c>
      <c r="G8" t="b">
        <v>1</v>
      </c>
      <c r="H8" t="b">
        <v>1</v>
      </c>
      <c r="I8" t="b">
        <v>1</v>
      </c>
      <c r="J8" s="1">
        <f t="shared" si="0"/>
        <v>3</v>
      </c>
      <c r="K8" s="1">
        <f t="shared" si="1"/>
        <v>4</v>
      </c>
      <c r="L8">
        <v>3</v>
      </c>
      <c r="M8" t="b">
        <v>0</v>
      </c>
      <c r="N8" t="b">
        <v>0</v>
      </c>
      <c r="O8" t="b">
        <v>1</v>
      </c>
      <c r="P8" t="b">
        <v>1</v>
      </c>
      <c r="Q8">
        <f t="shared" si="2"/>
        <v>2</v>
      </c>
      <c r="R8">
        <f t="shared" si="3"/>
        <v>3</v>
      </c>
      <c r="S8">
        <v>4</v>
      </c>
      <c r="T8">
        <v>2</v>
      </c>
    </row>
    <row r="9" spans="1:20" x14ac:dyDescent="0.25">
      <c r="A9">
        <v>7</v>
      </c>
      <c r="B9">
        <v>1</v>
      </c>
      <c r="C9">
        <v>1</v>
      </c>
      <c r="D9">
        <v>2</v>
      </c>
      <c r="E9">
        <v>4</v>
      </c>
      <c r="F9">
        <v>4</v>
      </c>
      <c r="G9" t="b">
        <v>1</v>
      </c>
      <c r="H9" t="b">
        <v>1</v>
      </c>
      <c r="I9" t="b">
        <v>1</v>
      </c>
      <c r="J9" s="1">
        <f t="shared" si="0"/>
        <v>3</v>
      </c>
      <c r="K9" s="1">
        <f t="shared" si="1"/>
        <v>4</v>
      </c>
      <c r="L9">
        <v>4</v>
      </c>
      <c r="M9" t="b">
        <v>0</v>
      </c>
      <c r="N9" t="b">
        <v>0</v>
      </c>
      <c r="O9" t="b">
        <v>1</v>
      </c>
      <c r="P9" t="b">
        <v>1</v>
      </c>
      <c r="Q9">
        <f t="shared" si="2"/>
        <v>2</v>
      </c>
      <c r="R9">
        <f t="shared" si="3"/>
        <v>3</v>
      </c>
      <c r="S9">
        <v>4</v>
      </c>
      <c r="T9">
        <v>2</v>
      </c>
    </row>
    <row r="10" spans="1:20" x14ac:dyDescent="0.25">
      <c r="A10">
        <v>8</v>
      </c>
      <c r="B10">
        <v>1</v>
      </c>
      <c r="C10">
        <v>1</v>
      </c>
      <c r="D10">
        <v>3</v>
      </c>
      <c r="E10">
        <v>2</v>
      </c>
      <c r="F10">
        <v>4</v>
      </c>
      <c r="G10" t="b">
        <v>1</v>
      </c>
      <c r="H10" t="b">
        <v>1</v>
      </c>
      <c r="I10" t="b">
        <v>1</v>
      </c>
      <c r="J10" s="1">
        <f t="shared" si="0"/>
        <v>3</v>
      </c>
      <c r="K10" s="1">
        <f t="shared" si="1"/>
        <v>4</v>
      </c>
      <c r="L10">
        <v>4</v>
      </c>
      <c r="M10" t="b">
        <v>0</v>
      </c>
      <c r="N10" t="b">
        <v>1</v>
      </c>
      <c r="O10" t="b">
        <v>1</v>
      </c>
      <c r="P10" t="b">
        <v>1</v>
      </c>
      <c r="Q10">
        <f t="shared" si="2"/>
        <v>3</v>
      </c>
      <c r="R10">
        <f t="shared" si="3"/>
        <v>4</v>
      </c>
      <c r="S10">
        <v>4</v>
      </c>
      <c r="T10">
        <v>2</v>
      </c>
    </row>
    <row r="11" spans="1:20" x14ac:dyDescent="0.25">
      <c r="A11">
        <v>9</v>
      </c>
      <c r="B11">
        <v>1</v>
      </c>
      <c r="C11">
        <v>1</v>
      </c>
      <c r="D11">
        <v>2</v>
      </c>
      <c r="E11">
        <v>4</v>
      </c>
      <c r="F11">
        <v>2</v>
      </c>
      <c r="G11" t="b">
        <v>1</v>
      </c>
      <c r="H11" t="b">
        <v>1</v>
      </c>
      <c r="I11" t="b">
        <v>1</v>
      </c>
      <c r="J11" s="1">
        <f t="shared" si="0"/>
        <v>3</v>
      </c>
      <c r="K11" s="1">
        <f t="shared" si="1"/>
        <v>4</v>
      </c>
      <c r="L11">
        <v>4</v>
      </c>
      <c r="M11" t="b">
        <v>0</v>
      </c>
      <c r="N11" t="b">
        <v>0</v>
      </c>
      <c r="O11" t="b">
        <v>1</v>
      </c>
      <c r="P11" t="b">
        <v>1</v>
      </c>
      <c r="Q11">
        <f t="shared" si="2"/>
        <v>2</v>
      </c>
      <c r="R11">
        <f t="shared" si="3"/>
        <v>3</v>
      </c>
      <c r="S11">
        <v>4</v>
      </c>
      <c r="T11">
        <v>2</v>
      </c>
    </row>
    <row r="12" spans="1:20" x14ac:dyDescent="0.25">
      <c r="A12">
        <v>10</v>
      </c>
      <c r="B12" t="s">
        <v>5</v>
      </c>
      <c r="C12">
        <v>4</v>
      </c>
      <c r="D12">
        <v>3</v>
      </c>
      <c r="E12">
        <v>4</v>
      </c>
      <c r="F12">
        <v>4</v>
      </c>
      <c r="G12" t="b">
        <v>0</v>
      </c>
      <c r="H12" t="b">
        <v>0</v>
      </c>
      <c r="I12" t="b">
        <v>0</v>
      </c>
      <c r="J12" s="1">
        <f t="shared" si="0"/>
        <v>0</v>
      </c>
      <c r="K12" s="1">
        <f t="shared" si="1"/>
        <v>1</v>
      </c>
      <c r="L12">
        <v>1</v>
      </c>
      <c r="M12" t="b">
        <v>0</v>
      </c>
      <c r="N12" t="b">
        <v>0</v>
      </c>
      <c r="O12" t="b">
        <v>0</v>
      </c>
      <c r="P12" t="b">
        <v>1</v>
      </c>
      <c r="Q12">
        <f t="shared" si="2"/>
        <v>1</v>
      </c>
      <c r="R12">
        <f t="shared" si="3"/>
        <v>2</v>
      </c>
      <c r="S12">
        <v>2</v>
      </c>
      <c r="T12">
        <v>2</v>
      </c>
    </row>
    <row r="13" spans="1:20" x14ac:dyDescent="0.25">
      <c r="A13">
        <v>11</v>
      </c>
      <c r="B13">
        <v>1</v>
      </c>
      <c r="C13">
        <v>4</v>
      </c>
      <c r="D13">
        <v>4</v>
      </c>
      <c r="E13">
        <v>4</v>
      </c>
      <c r="F13">
        <v>4</v>
      </c>
      <c r="G13" t="b">
        <v>0</v>
      </c>
      <c r="H13" t="b">
        <v>0</v>
      </c>
      <c r="I13" t="b">
        <v>0</v>
      </c>
      <c r="J13" s="1">
        <f t="shared" si="0"/>
        <v>0</v>
      </c>
      <c r="K13" s="1">
        <f t="shared" si="1"/>
        <v>1</v>
      </c>
      <c r="L13">
        <v>1</v>
      </c>
      <c r="M13" t="b">
        <v>0</v>
      </c>
      <c r="N13" t="b">
        <v>0</v>
      </c>
      <c r="O13" t="b">
        <v>1</v>
      </c>
      <c r="P13" t="b">
        <v>1</v>
      </c>
      <c r="Q13">
        <f t="shared" si="2"/>
        <v>2</v>
      </c>
      <c r="R13">
        <f t="shared" si="3"/>
        <v>3</v>
      </c>
      <c r="S13">
        <v>2</v>
      </c>
      <c r="T13">
        <v>3</v>
      </c>
    </row>
    <row r="14" spans="1:20" x14ac:dyDescent="0.25">
      <c r="A14">
        <v>12</v>
      </c>
      <c r="B14">
        <v>1</v>
      </c>
      <c r="C14">
        <v>1</v>
      </c>
      <c r="D14">
        <v>2</v>
      </c>
      <c r="E14">
        <v>1</v>
      </c>
      <c r="F14">
        <v>4</v>
      </c>
      <c r="G14" t="b">
        <v>0</v>
      </c>
      <c r="H14" t="b">
        <v>0</v>
      </c>
      <c r="I14" t="b">
        <v>0</v>
      </c>
      <c r="J14" s="1">
        <f t="shared" si="0"/>
        <v>0</v>
      </c>
      <c r="K14" s="1">
        <f t="shared" si="1"/>
        <v>1</v>
      </c>
      <c r="L14">
        <v>1</v>
      </c>
      <c r="M14" t="b">
        <v>0</v>
      </c>
      <c r="N14" t="b">
        <v>0</v>
      </c>
      <c r="O14" t="b">
        <v>0</v>
      </c>
      <c r="P14" t="b">
        <v>1</v>
      </c>
      <c r="Q14">
        <f t="shared" si="2"/>
        <v>1</v>
      </c>
      <c r="R14">
        <f t="shared" si="3"/>
        <v>2</v>
      </c>
      <c r="S14">
        <v>2</v>
      </c>
      <c r="T14">
        <v>1</v>
      </c>
    </row>
    <row r="15" spans="1:20" x14ac:dyDescent="0.25">
      <c r="A15">
        <v>13</v>
      </c>
      <c r="B15">
        <v>4</v>
      </c>
      <c r="C15">
        <v>2</v>
      </c>
      <c r="D15">
        <v>3</v>
      </c>
      <c r="E15">
        <v>2</v>
      </c>
      <c r="F15">
        <v>2</v>
      </c>
      <c r="G15" t="b">
        <v>0</v>
      </c>
      <c r="H15" t="b">
        <v>0</v>
      </c>
      <c r="I15" t="b">
        <v>1</v>
      </c>
      <c r="J15" s="1">
        <f t="shared" si="0"/>
        <v>1</v>
      </c>
      <c r="K15" s="1">
        <f t="shared" si="1"/>
        <v>2</v>
      </c>
      <c r="L15">
        <v>1</v>
      </c>
      <c r="M15" t="b">
        <v>0</v>
      </c>
      <c r="N15" t="b">
        <v>0</v>
      </c>
      <c r="O15" t="b">
        <v>0</v>
      </c>
      <c r="P15" t="b">
        <v>1</v>
      </c>
      <c r="Q15">
        <f t="shared" si="2"/>
        <v>1</v>
      </c>
      <c r="R15">
        <f t="shared" si="3"/>
        <v>2</v>
      </c>
      <c r="S15">
        <v>1</v>
      </c>
      <c r="T15">
        <v>1</v>
      </c>
    </row>
    <row r="16" spans="1:20" x14ac:dyDescent="0.25">
      <c r="A16">
        <v>14</v>
      </c>
      <c r="B16">
        <v>1</v>
      </c>
      <c r="C16">
        <v>3</v>
      </c>
      <c r="D16">
        <v>3</v>
      </c>
      <c r="E16">
        <v>2</v>
      </c>
      <c r="F16">
        <v>2</v>
      </c>
      <c r="G16" t="b">
        <v>0</v>
      </c>
      <c r="H16" t="b">
        <v>0</v>
      </c>
      <c r="I16" t="b">
        <v>1</v>
      </c>
      <c r="J16" s="1">
        <f t="shared" si="0"/>
        <v>1</v>
      </c>
      <c r="K16" s="1">
        <f t="shared" si="1"/>
        <v>2</v>
      </c>
      <c r="L16">
        <v>2</v>
      </c>
      <c r="M16" t="b">
        <v>0</v>
      </c>
      <c r="N16" t="b">
        <v>0</v>
      </c>
      <c r="O16" t="b">
        <v>0</v>
      </c>
      <c r="P16" t="b">
        <v>1</v>
      </c>
      <c r="Q16">
        <f t="shared" si="2"/>
        <v>1</v>
      </c>
      <c r="R16">
        <f t="shared" si="3"/>
        <v>2</v>
      </c>
      <c r="S16">
        <v>1</v>
      </c>
      <c r="T16">
        <v>1</v>
      </c>
    </row>
    <row r="17" spans="1:20" x14ac:dyDescent="0.25">
      <c r="A17">
        <v>15</v>
      </c>
      <c r="B17">
        <v>1</v>
      </c>
      <c r="C17">
        <v>1</v>
      </c>
      <c r="D17">
        <v>3</v>
      </c>
      <c r="E17">
        <v>1</v>
      </c>
      <c r="F17">
        <v>2</v>
      </c>
      <c r="G17" t="b">
        <v>0</v>
      </c>
      <c r="H17" t="b">
        <v>0</v>
      </c>
      <c r="I17" t="b">
        <v>0</v>
      </c>
      <c r="J17" s="1">
        <f t="shared" si="0"/>
        <v>0</v>
      </c>
      <c r="K17" s="1">
        <f t="shared" si="1"/>
        <v>1</v>
      </c>
      <c r="L17">
        <v>1</v>
      </c>
      <c r="M17" t="b">
        <v>0</v>
      </c>
      <c r="N17" t="b">
        <v>0</v>
      </c>
      <c r="O17" t="b">
        <v>0</v>
      </c>
      <c r="P17" t="b">
        <v>1</v>
      </c>
      <c r="Q17">
        <f t="shared" si="2"/>
        <v>1</v>
      </c>
      <c r="R17">
        <f t="shared" si="3"/>
        <v>2</v>
      </c>
      <c r="S17">
        <v>1</v>
      </c>
      <c r="T17">
        <v>1</v>
      </c>
    </row>
    <row r="18" spans="1:20" x14ac:dyDescent="0.25">
      <c r="A18">
        <v>16</v>
      </c>
      <c r="B18">
        <v>4</v>
      </c>
      <c r="C18">
        <v>1</v>
      </c>
      <c r="D18">
        <v>3</v>
      </c>
      <c r="E18">
        <v>1</v>
      </c>
      <c r="F18">
        <v>2</v>
      </c>
      <c r="G18" t="b">
        <v>0</v>
      </c>
      <c r="H18" t="b">
        <v>0</v>
      </c>
      <c r="I18" t="b">
        <v>0</v>
      </c>
      <c r="J18" s="1">
        <f t="shared" si="0"/>
        <v>0</v>
      </c>
      <c r="K18" s="1">
        <f t="shared" si="1"/>
        <v>1</v>
      </c>
      <c r="L18">
        <v>2</v>
      </c>
      <c r="M18" t="b">
        <v>0</v>
      </c>
      <c r="N18" t="b">
        <v>0</v>
      </c>
      <c r="O18" t="b">
        <v>0</v>
      </c>
      <c r="P18" t="b">
        <v>1</v>
      </c>
      <c r="Q18">
        <f t="shared" si="2"/>
        <v>1</v>
      </c>
      <c r="R18">
        <f t="shared" si="3"/>
        <v>2</v>
      </c>
      <c r="S18">
        <v>1</v>
      </c>
      <c r="T18">
        <v>1</v>
      </c>
    </row>
    <row r="19" spans="1:20" x14ac:dyDescent="0.25">
      <c r="A19">
        <v>17</v>
      </c>
      <c r="B19">
        <v>1</v>
      </c>
      <c r="C19">
        <v>3</v>
      </c>
      <c r="D19">
        <v>2</v>
      </c>
      <c r="E19">
        <v>1</v>
      </c>
      <c r="F19">
        <v>2</v>
      </c>
      <c r="G19" t="b">
        <v>0</v>
      </c>
      <c r="H19" t="b">
        <v>0</v>
      </c>
      <c r="I19" t="b">
        <v>0</v>
      </c>
      <c r="J19" s="1">
        <f t="shared" si="0"/>
        <v>0</v>
      </c>
      <c r="K19" s="1">
        <f t="shared" si="1"/>
        <v>1</v>
      </c>
      <c r="L19">
        <v>2</v>
      </c>
      <c r="M19" t="b">
        <v>0</v>
      </c>
      <c r="N19" t="b">
        <v>0</v>
      </c>
      <c r="O19" t="b">
        <v>0</v>
      </c>
      <c r="P19" t="b">
        <v>1</v>
      </c>
      <c r="Q19">
        <f t="shared" si="2"/>
        <v>1</v>
      </c>
      <c r="R19">
        <f t="shared" si="3"/>
        <v>2</v>
      </c>
      <c r="S19">
        <v>1</v>
      </c>
      <c r="T19">
        <v>1</v>
      </c>
    </row>
    <row r="20" spans="1:20" x14ac:dyDescent="0.25">
      <c r="A20">
        <v>18</v>
      </c>
      <c r="B20">
        <v>1</v>
      </c>
      <c r="C20">
        <v>3</v>
      </c>
      <c r="D20">
        <v>2</v>
      </c>
      <c r="E20">
        <v>1</v>
      </c>
      <c r="F20">
        <v>2</v>
      </c>
      <c r="G20" t="b">
        <v>0</v>
      </c>
      <c r="H20" t="b">
        <v>0</v>
      </c>
      <c r="I20" t="b">
        <v>0</v>
      </c>
      <c r="J20" s="1">
        <f t="shared" si="0"/>
        <v>0</v>
      </c>
      <c r="K20" s="1">
        <f t="shared" si="1"/>
        <v>1</v>
      </c>
      <c r="L20">
        <v>1</v>
      </c>
      <c r="M20" t="b">
        <v>0</v>
      </c>
      <c r="N20" t="b">
        <v>0</v>
      </c>
      <c r="O20" t="b">
        <v>0</v>
      </c>
      <c r="P20" t="b">
        <v>1</v>
      </c>
      <c r="Q20">
        <f t="shared" si="2"/>
        <v>1</v>
      </c>
      <c r="R20">
        <f t="shared" si="3"/>
        <v>2</v>
      </c>
      <c r="S20">
        <v>1</v>
      </c>
      <c r="T20">
        <v>1</v>
      </c>
    </row>
    <row r="21" spans="1:20" x14ac:dyDescent="0.25">
      <c r="A21">
        <v>19</v>
      </c>
      <c r="B21">
        <v>4</v>
      </c>
      <c r="C21">
        <v>3</v>
      </c>
      <c r="D21">
        <v>3</v>
      </c>
      <c r="E21">
        <v>2</v>
      </c>
      <c r="F21">
        <v>2</v>
      </c>
      <c r="G21" t="b">
        <v>0</v>
      </c>
      <c r="H21" t="b">
        <v>0</v>
      </c>
      <c r="I21" t="b">
        <v>0</v>
      </c>
      <c r="J21" s="1">
        <f t="shared" si="0"/>
        <v>0</v>
      </c>
      <c r="K21" s="1">
        <f t="shared" si="1"/>
        <v>1</v>
      </c>
      <c r="L21">
        <v>2</v>
      </c>
      <c r="M21" t="b">
        <v>0</v>
      </c>
      <c r="N21" t="b">
        <v>0</v>
      </c>
      <c r="O21" t="b">
        <v>0</v>
      </c>
      <c r="P21" t="b">
        <v>1</v>
      </c>
      <c r="Q21">
        <f t="shared" si="2"/>
        <v>1</v>
      </c>
      <c r="R21">
        <f t="shared" si="3"/>
        <v>2</v>
      </c>
      <c r="S21">
        <v>1</v>
      </c>
      <c r="T21">
        <v>1</v>
      </c>
    </row>
    <row r="22" spans="1:20" x14ac:dyDescent="0.25">
      <c r="A22">
        <v>20</v>
      </c>
      <c r="B22">
        <v>1</v>
      </c>
      <c r="C22">
        <v>1</v>
      </c>
      <c r="D22">
        <v>2</v>
      </c>
      <c r="E22">
        <v>4</v>
      </c>
      <c r="F22">
        <v>4</v>
      </c>
      <c r="G22" t="b">
        <v>0</v>
      </c>
      <c r="H22" t="b">
        <v>0</v>
      </c>
      <c r="I22" t="b">
        <v>0</v>
      </c>
      <c r="J22" s="1">
        <f t="shared" si="0"/>
        <v>0</v>
      </c>
      <c r="K22" s="1">
        <f t="shared" si="1"/>
        <v>1</v>
      </c>
      <c r="L22">
        <v>1</v>
      </c>
      <c r="M22" t="b">
        <v>1</v>
      </c>
      <c r="N22" t="b">
        <v>1</v>
      </c>
      <c r="O22" t="b">
        <v>1</v>
      </c>
      <c r="P22" t="b">
        <v>1</v>
      </c>
      <c r="Q22">
        <f t="shared" si="2"/>
        <v>4</v>
      </c>
      <c r="R22">
        <f t="shared" si="3"/>
        <v>5</v>
      </c>
      <c r="S22">
        <v>3</v>
      </c>
      <c r="T22">
        <v>2</v>
      </c>
    </row>
    <row r="23" spans="1:20" x14ac:dyDescent="0.25">
      <c r="A23">
        <v>21</v>
      </c>
      <c r="B23">
        <v>1</v>
      </c>
      <c r="C23">
        <v>3</v>
      </c>
      <c r="D23">
        <v>3</v>
      </c>
      <c r="E23">
        <v>2</v>
      </c>
      <c r="F23">
        <v>2</v>
      </c>
      <c r="G23" t="b">
        <v>0</v>
      </c>
      <c r="H23" t="b">
        <v>0</v>
      </c>
      <c r="I23" t="b">
        <v>0</v>
      </c>
      <c r="J23" s="1">
        <f t="shared" si="0"/>
        <v>0</v>
      </c>
      <c r="K23" s="1">
        <f t="shared" si="1"/>
        <v>1</v>
      </c>
      <c r="L23">
        <v>2</v>
      </c>
      <c r="M23" t="b">
        <v>0</v>
      </c>
      <c r="N23" t="b">
        <v>0</v>
      </c>
      <c r="O23" t="b">
        <v>0</v>
      </c>
      <c r="P23" t="b">
        <v>1</v>
      </c>
      <c r="Q23">
        <f t="shared" si="2"/>
        <v>1</v>
      </c>
      <c r="R23">
        <f t="shared" si="3"/>
        <v>2</v>
      </c>
      <c r="S23">
        <v>4</v>
      </c>
      <c r="T23">
        <v>2</v>
      </c>
    </row>
    <row r="24" spans="1:20" x14ac:dyDescent="0.25">
      <c r="A24">
        <v>22</v>
      </c>
      <c r="B24">
        <v>1</v>
      </c>
      <c r="C24">
        <v>4</v>
      </c>
      <c r="D24">
        <v>3</v>
      </c>
      <c r="E24">
        <v>4</v>
      </c>
      <c r="F24">
        <v>4</v>
      </c>
      <c r="G24" t="b">
        <v>0</v>
      </c>
      <c r="H24" t="b">
        <v>0</v>
      </c>
      <c r="I24" t="b">
        <v>0</v>
      </c>
      <c r="J24" s="1">
        <f t="shared" si="0"/>
        <v>0</v>
      </c>
      <c r="K24" s="1">
        <f t="shared" si="1"/>
        <v>1</v>
      </c>
      <c r="L24">
        <v>2</v>
      </c>
      <c r="M24" t="b">
        <v>1</v>
      </c>
      <c r="N24" t="b">
        <v>1</v>
      </c>
      <c r="O24" t="b">
        <v>1</v>
      </c>
      <c r="P24" t="b">
        <v>1</v>
      </c>
      <c r="Q24">
        <f t="shared" si="2"/>
        <v>4</v>
      </c>
      <c r="R24">
        <f t="shared" si="3"/>
        <v>5</v>
      </c>
      <c r="S24">
        <v>4</v>
      </c>
      <c r="T24">
        <v>2</v>
      </c>
    </row>
    <row r="25" spans="1:20" x14ac:dyDescent="0.25">
      <c r="A25">
        <v>23</v>
      </c>
      <c r="B25">
        <v>1</v>
      </c>
      <c r="C25">
        <v>3</v>
      </c>
      <c r="D25">
        <v>3</v>
      </c>
      <c r="E25">
        <v>4</v>
      </c>
      <c r="F25">
        <v>2</v>
      </c>
      <c r="G25" t="b">
        <v>0</v>
      </c>
      <c r="H25" t="b">
        <v>1</v>
      </c>
      <c r="I25" t="b">
        <v>0</v>
      </c>
      <c r="J25" s="1">
        <f t="shared" si="0"/>
        <v>1</v>
      </c>
      <c r="K25" s="1">
        <f t="shared" si="1"/>
        <v>2</v>
      </c>
      <c r="L25">
        <v>2</v>
      </c>
      <c r="M25" t="b">
        <v>1</v>
      </c>
      <c r="N25" t="b">
        <v>0</v>
      </c>
      <c r="O25" t="b">
        <v>0</v>
      </c>
      <c r="P25" t="b">
        <v>0</v>
      </c>
      <c r="Q25">
        <f t="shared" si="2"/>
        <v>1</v>
      </c>
      <c r="R25">
        <f t="shared" si="3"/>
        <v>2</v>
      </c>
      <c r="S25">
        <v>2</v>
      </c>
      <c r="T25">
        <v>1</v>
      </c>
    </row>
    <row r="26" spans="1:20" x14ac:dyDescent="0.25">
      <c r="A26">
        <v>24</v>
      </c>
      <c r="B26">
        <v>1</v>
      </c>
      <c r="C26">
        <v>4</v>
      </c>
      <c r="D26">
        <v>3</v>
      </c>
      <c r="E26">
        <v>4</v>
      </c>
      <c r="F26">
        <v>4</v>
      </c>
      <c r="G26" t="b">
        <v>0</v>
      </c>
      <c r="H26" t="b">
        <v>0</v>
      </c>
      <c r="I26" t="b">
        <v>0</v>
      </c>
      <c r="J26" s="1">
        <f t="shared" si="0"/>
        <v>0</v>
      </c>
      <c r="K26" s="1">
        <f t="shared" si="1"/>
        <v>1</v>
      </c>
      <c r="L26">
        <v>1</v>
      </c>
      <c r="M26" t="b">
        <v>1</v>
      </c>
      <c r="N26" t="b">
        <v>1</v>
      </c>
      <c r="O26" t="b">
        <v>1</v>
      </c>
      <c r="P26" t="b">
        <v>1</v>
      </c>
      <c r="Q26">
        <f t="shared" si="2"/>
        <v>4</v>
      </c>
      <c r="R26">
        <f t="shared" si="3"/>
        <v>5</v>
      </c>
      <c r="S26">
        <v>4</v>
      </c>
      <c r="T26">
        <v>2</v>
      </c>
    </row>
    <row r="27" spans="1:20" x14ac:dyDescent="0.25">
      <c r="A27">
        <v>25</v>
      </c>
      <c r="B27">
        <v>2</v>
      </c>
      <c r="C27">
        <v>2</v>
      </c>
      <c r="D27">
        <v>3</v>
      </c>
      <c r="E27">
        <v>2</v>
      </c>
      <c r="F27">
        <v>2</v>
      </c>
      <c r="G27" t="b">
        <v>0</v>
      </c>
      <c r="H27" t="b">
        <v>0</v>
      </c>
      <c r="I27" t="b">
        <v>0</v>
      </c>
      <c r="J27" s="1">
        <f t="shared" si="0"/>
        <v>0</v>
      </c>
      <c r="K27" s="1">
        <f t="shared" si="1"/>
        <v>1</v>
      </c>
      <c r="L27">
        <v>1</v>
      </c>
      <c r="M27" t="b">
        <v>0</v>
      </c>
      <c r="N27" t="b">
        <v>0</v>
      </c>
      <c r="O27" t="b">
        <v>1</v>
      </c>
      <c r="P27" t="b">
        <v>1</v>
      </c>
      <c r="Q27">
        <f t="shared" si="2"/>
        <v>2</v>
      </c>
      <c r="R27">
        <f t="shared" si="3"/>
        <v>3</v>
      </c>
      <c r="S27">
        <v>4</v>
      </c>
      <c r="T27">
        <v>1</v>
      </c>
    </row>
    <row r="28" spans="1:20" x14ac:dyDescent="0.25">
      <c r="A28">
        <v>26</v>
      </c>
      <c r="B28">
        <v>1</v>
      </c>
      <c r="C28">
        <v>2</v>
      </c>
      <c r="D28">
        <v>3</v>
      </c>
      <c r="E28">
        <v>4</v>
      </c>
      <c r="F28">
        <v>3</v>
      </c>
      <c r="G28" t="b">
        <v>0</v>
      </c>
      <c r="H28" t="b">
        <v>0</v>
      </c>
      <c r="I28" t="b">
        <v>0</v>
      </c>
      <c r="J28" s="1">
        <f t="shared" si="0"/>
        <v>0</v>
      </c>
      <c r="K28" s="1">
        <f t="shared" si="1"/>
        <v>1</v>
      </c>
      <c r="L28">
        <v>2</v>
      </c>
      <c r="M28" t="b">
        <v>0</v>
      </c>
      <c r="N28" t="b">
        <v>1</v>
      </c>
      <c r="O28" t="b">
        <v>1</v>
      </c>
      <c r="P28" t="b">
        <v>1</v>
      </c>
      <c r="Q28">
        <f t="shared" si="2"/>
        <v>3</v>
      </c>
      <c r="R28">
        <f t="shared" si="3"/>
        <v>4</v>
      </c>
      <c r="S28">
        <v>4</v>
      </c>
      <c r="T28">
        <v>3</v>
      </c>
    </row>
    <row r="29" spans="1:20" x14ac:dyDescent="0.25">
      <c r="A29">
        <v>27</v>
      </c>
      <c r="B29">
        <v>1</v>
      </c>
      <c r="C29">
        <v>4</v>
      </c>
      <c r="D29">
        <v>4</v>
      </c>
      <c r="E29">
        <v>4</v>
      </c>
      <c r="F29">
        <v>4</v>
      </c>
      <c r="G29" t="b">
        <v>0</v>
      </c>
      <c r="H29" t="b">
        <v>0</v>
      </c>
      <c r="I29" t="b">
        <v>0</v>
      </c>
      <c r="J29" s="1">
        <f t="shared" si="0"/>
        <v>0</v>
      </c>
      <c r="K29" s="1">
        <f t="shared" si="1"/>
        <v>1</v>
      </c>
      <c r="L29">
        <v>1</v>
      </c>
      <c r="M29" t="b">
        <v>0</v>
      </c>
      <c r="N29" t="b">
        <v>0</v>
      </c>
      <c r="O29" t="b">
        <v>1</v>
      </c>
      <c r="P29" t="b">
        <v>1</v>
      </c>
      <c r="Q29">
        <f t="shared" si="2"/>
        <v>2</v>
      </c>
      <c r="R29">
        <f t="shared" si="3"/>
        <v>3</v>
      </c>
      <c r="S29">
        <v>1</v>
      </c>
      <c r="T29">
        <v>2</v>
      </c>
    </row>
    <row r="30" spans="1:20" x14ac:dyDescent="0.25">
      <c r="A30">
        <v>28</v>
      </c>
      <c r="B30">
        <v>1</v>
      </c>
      <c r="C30">
        <v>4</v>
      </c>
      <c r="D30">
        <v>3</v>
      </c>
      <c r="E30">
        <v>4</v>
      </c>
      <c r="F30">
        <v>4</v>
      </c>
      <c r="G30" t="b">
        <v>0</v>
      </c>
      <c r="H30" t="b">
        <v>0</v>
      </c>
      <c r="I30" t="b">
        <v>0</v>
      </c>
      <c r="J30" s="1">
        <f t="shared" si="0"/>
        <v>0</v>
      </c>
      <c r="K30" s="1">
        <f t="shared" si="1"/>
        <v>1</v>
      </c>
      <c r="L30">
        <v>1</v>
      </c>
      <c r="M30" t="b">
        <v>0</v>
      </c>
      <c r="N30" t="b">
        <v>0</v>
      </c>
      <c r="O30" t="b">
        <v>0</v>
      </c>
      <c r="P30" t="b">
        <v>1</v>
      </c>
      <c r="Q30">
        <f t="shared" si="2"/>
        <v>1</v>
      </c>
      <c r="R30">
        <f t="shared" si="3"/>
        <v>2</v>
      </c>
      <c r="S30">
        <v>1</v>
      </c>
      <c r="T30">
        <v>1</v>
      </c>
    </row>
    <row r="31" spans="1:20" x14ac:dyDescent="0.25">
      <c r="A31">
        <v>29</v>
      </c>
      <c r="B31">
        <v>2</v>
      </c>
      <c r="C31">
        <v>3</v>
      </c>
      <c r="D31">
        <v>2</v>
      </c>
      <c r="E31">
        <v>1</v>
      </c>
      <c r="F31">
        <v>4</v>
      </c>
      <c r="G31" t="b">
        <v>0</v>
      </c>
      <c r="H31" t="b">
        <v>0</v>
      </c>
      <c r="I31" t="b">
        <v>0</v>
      </c>
      <c r="J31" s="1">
        <f t="shared" si="0"/>
        <v>0</v>
      </c>
      <c r="K31" s="1">
        <f t="shared" si="1"/>
        <v>1</v>
      </c>
      <c r="L31">
        <v>1</v>
      </c>
      <c r="M31" t="b">
        <v>0</v>
      </c>
      <c r="N31" t="b">
        <v>0</v>
      </c>
      <c r="O31" t="b">
        <v>1</v>
      </c>
      <c r="P31" t="b">
        <v>1</v>
      </c>
      <c r="Q31">
        <f t="shared" si="2"/>
        <v>2</v>
      </c>
      <c r="R31">
        <f t="shared" si="3"/>
        <v>3</v>
      </c>
      <c r="S31">
        <v>2</v>
      </c>
      <c r="T31">
        <v>2</v>
      </c>
    </row>
    <row r="32" spans="1:20" x14ac:dyDescent="0.25">
      <c r="A32">
        <v>30</v>
      </c>
      <c r="B32">
        <v>1</v>
      </c>
      <c r="C32">
        <v>3</v>
      </c>
      <c r="D32">
        <v>3</v>
      </c>
      <c r="E32">
        <v>2</v>
      </c>
      <c r="F32">
        <v>4</v>
      </c>
      <c r="G32" t="b">
        <v>0</v>
      </c>
      <c r="H32" t="b">
        <v>0</v>
      </c>
      <c r="I32" t="b">
        <v>0</v>
      </c>
      <c r="J32" s="1">
        <f t="shared" si="0"/>
        <v>0</v>
      </c>
      <c r="K32" s="1">
        <f t="shared" si="1"/>
        <v>1</v>
      </c>
      <c r="L32" t="s">
        <v>5</v>
      </c>
      <c r="M32" t="b">
        <v>0</v>
      </c>
      <c r="N32" t="b">
        <v>0</v>
      </c>
      <c r="O32" t="b">
        <v>0</v>
      </c>
      <c r="P32" t="b">
        <v>1</v>
      </c>
      <c r="Q32">
        <f t="shared" si="2"/>
        <v>1</v>
      </c>
      <c r="R32">
        <f t="shared" si="3"/>
        <v>2</v>
      </c>
      <c r="S32">
        <v>4</v>
      </c>
      <c r="T32">
        <v>2</v>
      </c>
    </row>
    <row r="33" spans="1:20" x14ac:dyDescent="0.25">
      <c r="A33">
        <v>31</v>
      </c>
      <c r="B33">
        <v>3</v>
      </c>
      <c r="C33">
        <v>3</v>
      </c>
      <c r="D33">
        <v>2</v>
      </c>
      <c r="E33">
        <v>2</v>
      </c>
      <c r="F33">
        <v>4</v>
      </c>
      <c r="G33" t="b">
        <v>0</v>
      </c>
      <c r="H33" t="b">
        <v>0</v>
      </c>
      <c r="I33" t="b">
        <v>1</v>
      </c>
      <c r="J33" s="1">
        <f t="shared" si="0"/>
        <v>1</v>
      </c>
      <c r="K33" s="1">
        <f t="shared" si="1"/>
        <v>2</v>
      </c>
      <c r="L33">
        <v>2</v>
      </c>
      <c r="M33" t="b">
        <v>0</v>
      </c>
      <c r="N33" t="b">
        <v>0</v>
      </c>
      <c r="O33" t="b">
        <v>0</v>
      </c>
      <c r="P33" t="b">
        <v>1</v>
      </c>
      <c r="Q33">
        <f t="shared" si="2"/>
        <v>1</v>
      </c>
      <c r="R33">
        <f t="shared" si="3"/>
        <v>2</v>
      </c>
      <c r="S33">
        <v>3</v>
      </c>
      <c r="T33">
        <v>1</v>
      </c>
    </row>
    <row r="34" spans="1:20" x14ac:dyDescent="0.25">
      <c r="A34">
        <v>32</v>
      </c>
      <c r="B34">
        <v>2</v>
      </c>
      <c r="C34">
        <v>2</v>
      </c>
      <c r="D34">
        <v>2</v>
      </c>
      <c r="E34">
        <v>2</v>
      </c>
      <c r="F34">
        <v>1</v>
      </c>
      <c r="G34" t="b">
        <v>0</v>
      </c>
      <c r="H34" t="b">
        <v>0</v>
      </c>
      <c r="I34" t="b">
        <v>1</v>
      </c>
      <c r="J34" s="1">
        <f t="shared" si="0"/>
        <v>1</v>
      </c>
      <c r="K34" s="1">
        <f t="shared" si="1"/>
        <v>2</v>
      </c>
      <c r="L34">
        <v>3</v>
      </c>
      <c r="M34" t="b">
        <v>0</v>
      </c>
      <c r="N34" t="b">
        <v>0</v>
      </c>
      <c r="O34" t="b">
        <v>0</v>
      </c>
      <c r="P34" t="b">
        <v>1</v>
      </c>
      <c r="Q34">
        <f t="shared" si="2"/>
        <v>1</v>
      </c>
      <c r="R34">
        <f t="shared" si="3"/>
        <v>2</v>
      </c>
      <c r="S34">
        <v>1</v>
      </c>
      <c r="T34">
        <v>1</v>
      </c>
    </row>
    <row r="35" spans="1:20" x14ac:dyDescent="0.25">
      <c r="A35">
        <v>33</v>
      </c>
      <c r="B35">
        <v>4</v>
      </c>
      <c r="C35">
        <v>1</v>
      </c>
      <c r="D35">
        <v>2</v>
      </c>
      <c r="E35">
        <v>2</v>
      </c>
      <c r="F35">
        <v>5</v>
      </c>
      <c r="G35" t="b">
        <v>0</v>
      </c>
      <c r="H35" t="b">
        <v>0</v>
      </c>
      <c r="I35" t="b">
        <v>1</v>
      </c>
      <c r="J35" s="1">
        <f t="shared" si="0"/>
        <v>1</v>
      </c>
      <c r="K35" s="1">
        <f t="shared" si="1"/>
        <v>2</v>
      </c>
      <c r="L35" t="s">
        <v>5</v>
      </c>
      <c r="M35" t="b">
        <v>0</v>
      </c>
      <c r="N35" t="b">
        <v>0</v>
      </c>
      <c r="O35" t="b">
        <v>0</v>
      </c>
      <c r="P35" t="b">
        <v>1</v>
      </c>
      <c r="Q35">
        <f t="shared" si="2"/>
        <v>1</v>
      </c>
      <c r="R35">
        <f t="shared" si="3"/>
        <v>2</v>
      </c>
      <c r="S35">
        <v>1</v>
      </c>
      <c r="T35">
        <v>2</v>
      </c>
    </row>
    <row r="36" spans="1:20" x14ac:dyDescent="0.25">
      <c r="A36">
        <v>34</v>
      </c>
      <c r="B36">
        <v>1</v>
      </c>
      <c r="C36">
        <v>2</v>
      </c>
      <c r="D36" t="s">
        <v>5</v>
      </c>
      <c r="E36">
        <v>2</v>
      </c>
      <c r="F36">
        <v>4</v>
      </c>
      <c r="G36" t="b">
        <v>0</v>
      </c>
      <c r="H36" t="b">
        <v>1</v>
      </c>
      <c r="I36" t="b">
        <v>0</v>
      </c>
      <c r="J36" s="1">
        <f t="shared" si="0"/>
        <v>1</v>
      </c>
      <c r="K36" s="1">
        <f t="shared" si="1"/>
        <v>2</v>
      </c>
      <c r="L36">
        <v>1</v>
      </c>
      <c r="M36" t="b">
        <v>0</v>
      </c>
      <c r="N36" t="b">
        <v>0</v>
      </c>
      <c r="O36" t="b">
        <v>0</v>
      </c>
      <c r="P36" t="b">
        <v>1</v>
      </c>
      <c r="Q36">
        <f t="shared" si="2"/>
        <v>1</v>
      </c>
      <c r="R36">
        <f t="shared" si="3"/>
        <v>2</v>
      </c>
      <c r="S36">
        <v>4</v>
      </c>
      <c r="T36">
        <v>1</v>
      </c>
    </row>
    <row r="37" spans="1:20" x14ac:dyDescent="0.25">
      <c r="A37">
        <v>35</v>
      </c>
      <c r="B37">
        <v>1</v>
      </c>
      <c r="C37">
        <v>1</v>
      </c>
      <c r="D37">
        <v>1</v>
      </c>
      <c r="E37">
        <v>1</v>
      </c>
      <c r="F37">
        <v>4</v>
      </c>
      <c r="G37" t="b">
        <v>0</v>
      </c>
      <c r="H37" t="b">
        <v>0</v>
      </c>
      <c r="I37" t="b">
        <v>0</v>
      </c>
      <c r="J37" s="1">
        <f t="shared" si="0"/>
        <v>0</v>
      </c>
      <c r="K37" s="1">
        <f t="shared" si="1"/>
        <v>1</v>
      </c>
      <c r="L37">
        <v>4</v>
      </c>
      <c r="M37" t="b">
        <v>0</v>
      </c>
      <c r="N37" t="b">
        <v>0</v>
      </c>
      <c r="O37" t="b">
        <v>0</v>
      </c>
      <c r="P37" t="b">
        <v>1</v>
      </c>
      <c r="Q37">
        <f t="shared" si="2"/>
        <v>1</v>
      </c>
      <c r="R37">
        <f t="shared" si="3"/>
        <v>2</v>
      </c>
      <c r="S37">
        <v>4</v>
      </c>
      <c r="T37">
        <v>1</v>
      </c>
    </row>
    <row r="38" spans="1:20" x14ac:dyDescent="0.25">
      <c r="A38">
        <v>36</v>
      </c>
      <c r="B38">
        <v>1</v>
      </c>
      <c r="C38">
        <v>1</v>
      </c>
      <c r="D38">
        <v>2</v>
      </c>
      <c r="E38">
        <v>1</v>
      </c>
      <c r="F38">
        <v>4</v>
      </c>
      <c r="G38" t="b">
        <v>0</v>
      </c>
      <c r="H38" t="b">
        <v>0</v>
      </c>
      <c r="I38" t="b">
        <v>0</v>
      </c>
      <c r="J38" s="1">
        <f t="shared" si="0"/>
        <v>0</v>
      </c>
      <c r="K38" s="1">
        <f t="shared" si="1"/>
        <v>1</v>
      </c>
      <c r="L38">
        <v>3</v>
      </c>
      <c r="M38" t="b">
        <v>0</v>
      </c>
      <c r="N38" t="b">
        <v>1</v>
      </c>
      <c r="O38" t="b">
        <v>1</v>
      </c>
      <c r="P38" t="b">
        <v>1</v>
      </c>
      <c r="Q38">
        <f t="shared" si="2"/>
        <v>3</v>
      </c>
      <c r="R38">
        <f t="shared" si="3"/>
        <v>4</v>
      </c>
      <c r="S38">
        <v>4</v>
      </c>
      <c r="T38">
        <v>3</v>
      </c>
    </row>
    <row r="39" spans="1:20" x14ac:dyDescent="0.25">
      <c r="A39">
        <v>37</v>
      </c>
      <c r="B39">
        <v>1</v>
      </c>
      <c r="C39">
        <v>3</v>
      </c>
      <c r="D39">
        <v>4</v>
      </c>
      <c r="E39">
        <v>4</v>
      </c>
      <c r="F39">
        <v>2</v>
      </c>
      <c r="G39" t="b">
        <v>1</v>
      </c>
      <c r="H39" t="b">
        <v>1</v>
      </c>
      <c r="I39" t="b">
        <v>0</v>
      </c>
      <c r="J39" s="1">
        <f t="shared" si="0"/>
        <v>2</v>
      </c>
      <c r="K39" s="1">
        <f t="shared" si="1"/>
        <v>3</v>
      </c>
      <c r="L39">
        <v>2</v>
      </c>
      <c r="M39" t="b">
        <v>0</v>
      </c>
      <c r="N39" t="b">
        <v>0</v>
      </c>
      <c r="O39" t="b">
        <v>1</v>
      </c>
      <c r="P39" t="b">
        <v>1</v>
      </c>
      <c r="Q39">
        <f t="shared" si="2"/>
        <v>2</v>
      </c>
      <c r="R39">
        <f t="shared" si="3"/>
        <v>3</v>
      </c>
      <c r="S39">
        <v>4</v>
      </c>
      <c r="T39">
        <v>2</v>
      </c>
    </row>
    <row r="40" spans="1:20" x14ac:dyDescent="0.25">
      <c r="A40">
        <v>38</v>
      </c>
      <c r="B40">
        <v>1</v>
      </c>
      <c r="C40">
        <v>4</v>
      </c>
      <c r="D40">
        <v>4</v>
      </c>
      <c r="E40">
        <v>4</v>
      </c>
      <c r="F40">
        <v>2</v>
      </c>
      <c r="G40" t="b">
        <v>1</v>
      </c>
      <c r="H40" t="b">
        <v>0</v>
      </c>
      <c r="I40" t="b">
        <v>0</v>
      </c>
      <c r="J40" s="1">
        <f t="shared" si="0"/>
        <v>1</v>
      </c>
      <c r="K40" s="1">
        <f t="shared" si="1"/>
        <v>2</v>
      </c>
      <c r="L40">
        <v>2</v>
      </c>
      <c r="M40" t="b">
        <v>0</v>
      </c>
      <c r="N40" t="b">
        <v>0</v>
      </c>
      <c r="O40" t="b">
        <v>1</v>
      </c>
      <c r="P40" t="b">
        <v>1</v>
      </c>
      <c r="Q40">
        <f t="shared" si="2"/>
        <v>2</v>
      </c>
      <c r="R40">
        <f t="shared" si="3"/>
        <v>3</v>
      </c>
      <c r="S40">
        <v>2</v>
      </c>
      <c r="T40">
        <v>2</v>
      </c>
    </row>
    <row r="41" spans="1:20" x14ac:dyDescent="0.25">
      <c r="A41">
        <v>39</v>
      </c>
      <c r="B41">
        <v>1</v>
      </c>
      <c r="C41">
        <v>2</v>
      </c>
      <c r="D41">
        <v>3</v>
      </c>
      <c r="E41">
        <v>4</v>
      </c>
      <c r="F41">
        <v>2</v>
      </c>
      <c r="G41" t="b">
        <v>1</v>
      </c>
      <c r="H41" t="b">
        <v>1</v>
      </c>
      <c r="I41" t="b">
        <v>0</v>
      </c>
      <c r="J41" s="1">
        <f t="shared" si="0"/>
        <v>2</v>
      </c>
      <c r="K41" s="1">
        <f t="shared" si="1"/>
        <v>3</v>
      </c>
      <c r="L41">
        <v>2</v>
      </c>
      <c r="M41" t="b">
        <v>0</v>
      </c>
      <c r="N41" t="b">
        <v>0</v>
      </c>
      <c r="O41" t="b">
        <v>1</v>
      </c>
      <c r="P41" t="b">
        <v>1</v>
      </c>
      <c r="Q41">
        <f t="shared" si="2"/>
        <v>2</v>
      </c>
      <c r="R41">
        <f t="shared" si="3"/>
        <v>3</v>
      </c>
      <c r="S41">
        <v>2</v>
      </c>
      <c r="T41">
        <v>1</v>
      </c>
    </row>
    <row r="42" spans="1:20" x14ac:dyDescent="0.25">
      <c r="A42">
        <v>40</v>
      </c>
      <c r="B42">
        <v>1</v>
      </c>
      <c r="C42">
        <v>2</v>
      </c>
      <c r="D42">
        <v>2</v>
      </c>
      <c r="E42">
        <v>2</v>
      </c>
      <c r="F42">
        <v>3</v>
      </c>
      <c r="G42" t="b">
        <v>1</v>
      </c>
      <c r="H42" t="b">
        <v>0</v>
      </c>
      <c r="I42" t="b">
        <v>0</v>
      </c>
      <c r="J42" s="1">
        <f t="shared" si="0"/>
        <v>1</v>
      </c>
      <c r="K42" s="1">
        <f t="shared" si="1"/>
        <v>2</v>
      </c>
      <c r="L42">
        <v>4</v>
      </c>
      <c r="M42" t="b">
        <v>0</v>
      </c>
      <c r="N42" t="b">
        <v>0</v>
      </c>
      <c r="O42" t="b">
        <v>0</v>
      </c>
      <c r="P42" t="b">
        <v>1</v>
      </c>
      <c r="Q42">
        <f t="shared" si="2"/>
        <v>1</v>
      </c>
      <c r="R42">
        <f t="shared" si="3"/>
        <v>2</v>
      </c>
      <c r="S42">
        <v>1</v>
      </c>
      <c r="T42">
        <v>1</v>
      </c>
    </row>
    <row r="43" spans="1:20" x14ac:dyDescent="0.25">
      <c r="A43">
        <v>41</v>
      </c>
      <c r="B43">
        <v>2</v>
      </c>
      <c r="C43">
        <v>2</v>
      </c>
      <c r="D43">
        <v>1</v>
      </c>
      <c r="E43">
        <v>1</v>
      </c>
      <c r="F43">
        <v>1</v>
      </c>
      <c r="G43" t="b">
        <v>1</v>
      </c>
      <c r="H43" t="b">
        <v>1</v>
      </c>
      <c r="I43" t="b">
        <v>0</v>
      </c>
      <c r="J43" s="1">
        <f t="shared" si="0"/>
        <v>2</v>
      </c>
      <c r="K43" s="1">
        <f t="shared" si="1"/>
        <v>3</v>
      </c>
      <c r="L43">
        <v>3</v>
      </c>
      <c r="M43" t="b">
        <v>0</v>
      </c>
      <c r="N43" t="b">
        <v>1</v>
      </c>
      <c r="O43" t="b">
        <v>0</v>
      </c>
      <c r="P43" t="b">
        <v>0</v>
      </c>
      <c r="Q43">
        <f t="shared" si="2"/>
        <v>1</v>
      </c>
      <c r="R43">
        <f t="shared" si="3"/>
        <v>2</v>
      </c>
      <c r="S43">
        <v>4</v>
      </c>
      <c r="T43">
        <v>2</v>
      </c>
    </row>
    <row r="44" spans="1:20" x14ac:dyDescent="0.25">
      <c r="A44">
        <v>42</v>
      </c>
      <c r="B44">
        <v>1</v>
      </c>
      <c r="C44">
        <v>4</v>
      </c>
      <c r="D44">
        <v>3</v>
      </c>
      <c r="E44">
        <v>4</v>
      </c>
      <c r="F44">
        <v>4</v>
      </c>
      <c r="G44" t="b">
        <v>0</v>
      </c>
      <c r="H44" t="b">
        <v>0</v>
      </c>
      <c r="I44" t="b">
        <v>0</v>
      </c>
      <c r="J44" s="1">
        <f t="shared" si="0"/>
        <v>0</v>
      </c>
      <c r="K44" s="1">
        <f t="shared" si="1"/>
        <v>1</v>
      </c>
      <c r="L44">
        <v>2</v>
      </c>
      <c r="M44" t="b">
        <v>1</v>
      </c>
      <c r="N44" t="b">
        <v>1</v>
      </c>
      <c r="O44" t="b">
        <v>1</v>
      </c>
      <c r="P44" t="b">
        <v>1</v>
      </c>
      <c r="Q44">
        <f t="shared" si="2"/>
        <v>4</v>
      </c>
      <c r="R44">
        <f t="shared" si="3"/>
        <v>5</v>
      </c>
      <c r="S44">
        <v>4</v>
      </c>
      <c r="T44">
        <v>2</v>
      </c>
    </row>
    <row r="45" spans="1:20" x14ac:dyDescent="0.25">
      <c r="A45">
        <v>43</v>
      </c>
      <c r="B45">
        <v>4</v>
      </c>
      <c r="C45">
        <v>3</v>
      </c>
      <c r="D45">
        <v>1</v>
      </c>
      <c r="E45">
        <v>1</v>
      </c>
      <c r="F45">
        <v>2</v>
      </c>
      <c r="G45" t="b">
        <v>0</v>
      </c>
      <c r="H45" t="b">
        <v>0</v>
      </c>
      <c r="I45" t="b">
        <v>0</v>
      </c>
      <c r="J45" s="1">
        <f t="shared" si="0"/>
        <v>0</v>
      </c>
      <c r="K45" s="1">
        <f t="shared" si="1"/>
        <v>1</v>
      </c>
      <c r="L45">
        <v>2</v>
      </c>
      <c r="M45" t="b">
        <v>0</v>
      </c>
      <c r="N45" t="b">
        <v>0</v>
      </c>
      <c r="O45" t="b">
        <v>0</v>
      </c>
      <c r="P45" t="b">
        <v>1</v>
      </c>
      <c r="Q45">
        <f t="shared" si="2"/>
        <v>1</v>
      </c>
      <c r="R45">
        <f t="shared" si="3"/>
        <v>2</v>
      </c>
      <c r="S45">
        <v>4</v>
      </c>
      <c r="T45">
        <v>2</v>
      </c>
    </row>
    <row r="46" spans="1:20" x14ac:dyDescent="0.25">
      <c r="A46">
        <v>44</v>
      </c>
      <c r="B46">
        <v>3</v>
      </c>
      <c r="C46">
        <v>4</v>
      </c>
      <c r="D46">
        <v>2</v>
      </c>
      <c r="E46">
        <v>1</v>
      </c>
      <c r="F46">
        <v>1</v>
      </c>
      <c r="G46" t="b">
        <v>0</v>
      </c>
      <c r="H46" t="b">
        <v>0</v>
      </c>
      <c r="I46" t="b">
        <v>0</v>
      </c>
      <c r="J46" s="1">
        <f t="shared" si="0"/>
        <v>0</v>
      </c>
      <c r="K46" s="1">
        <f t="shared" si="1"/>
        <v>1</v>
      </c>
      <c r="L46">
        <v>1</v>
      </c>
      <c r="M46" t="b">
        <v>0</v>
      </c>
      <c r="N46" t="b">
        <v>0</v>
      </c>
      <c r="O46" t="b">
        <v>0</v>
      </c>
      <c r="P46" t="b">
        <v>0</v>
      </c>
      <c r="Q46">
        <f t="shared" si="2"/>
        <v>0</v>
      </c>
      <c r="R46">
        <f t="shared" si="3"/>
        <v>1</v>
      </c>
      <c r="S46">
        <v>1</v>
      </c>
      <c r="T46">
        <v>1</v>
      </c>
    </row>
    <row r="47" spans="1:20" x14ac:dyDescent="0.25">
      <c r="A47">
        <v>45</v>
      </c>
      <c r="B47">
        <v>4</v>
      </c>
      <c r="C47">
        <v>3</v>
      </c>
      <c r="D47">
        <v>1</v>
      </c>
      <c r="E47">
        <v>1</v>
      </c>
      <c r="F47">
        <v>4</v>
      </c>
      <c r="G47" t="b">
        <v>1</v>
      </c>
      <c r="H47" t="b">
        <v>0</v>
      </c>
      <c r="I47" t="b">
        <v>1</v>
      </c>
      <c r="J47" s="1">
        <f t="shared" si="0"/>
        <v>2</v>
      </c>
      <c r="K47" s="1">
        <f t="shared" si="1"/>
        <v>3</v>
      </c>
      <c r="L47">
        <v>4</v>
      </c>
      <c r="M47" t="b">
        <v>0</v>
      </c>
      <c r="N47" t="b">
        <v>0</v>
      </c>
      <c r="O47" t="b">
        <v>0</v>
      </c>
      <c r="P47" t="b">
        <v>1</v>
      </c>
      <c r="Q47">
        <f t="shared" si="2"/>
        <v>1</v>
      </c>
      <c r="R47">
        <f t="shared" si="3"/>
        <v>2</v>
      </c>
      <c r="S47">
        <v>2</v>
      </c>
      <c r="T47">
        <v>1</v>
      </c>
    </row>
    <row r="48" spans="1:20" x14ac:dyDescent="0.25">
      <c r="A48">
        <v>46</v>
      </c>
      <c r="B48">
        <v>4</v>
      </c>
      <c r="C48">
        <v>1</v>
      </c>
      <c r="D48">
        <v>2</v>
      </c>
      <c r="E48">
        <v>1</v>
      </c>
      <c r="F48">
        <v>4</v>
      </c>
      <c r="G48" t="b">
        <v>0</v>
      </c>
      <c r="H48" t="b">
        <v>1</v>
      </c>
      <c r="I48" t="b">
        <v>0</v>
      </c>
      <c r="J48" s="1">
        <f t="shared" si="0"/>
        <v>1</v>
      </c>
      <c r="K48" s="1">
        <f t="shared" si="1"/>
        <v>2</v>
      </c>
      <c r="L48">
        <v>1</v>
      </c>
      <c r="M48" t="b">
        <v>0</v>
      </c>
      <c r="N48" t="b">
        <v>0</v>
      </c>
      <c r="O48" t="b">
        <v>1</v>
      </c>
      <c r="P48" t="b">
        <v>1</v>
      </c>
      <c r="Q48">
        <f t="shared" si="2"/>
        <v>2</v>
      </c>
      <c r="R48">
        <f t="shared" si="3"/>
        <v>3</v>
      </c>
      <c r="S48">
        <v>3</v>
      </c>
      <c r="T48">
        <v>1</v>
      </c>
    </row>
    <row r="49" spans="1:20" x14ac:dyDescent="0.25">
      <c r="A49">
        <v>47</v>
      </c>
      <c r="B49">
        <v>4</v>
      </c>
      <c r="C49">
        <v>1</v>
      </c>
      <c r="D49">
        <v>3</v>
      </c>
      <c r="E49">
        <v>1</v>
      </c>
      <c r="F49">
        <v>2</v>
      </c>
      <c r="G49" t="b">
        <v>0</v>
      </c>
      <c r="H49" t="b">
        <v>0</v>
      </c>
      <c r="I49" t="b">
        <v>0</v>
      </c>
      <c r="J49" s="1">
        <f t="shared" si="0"/>
        <v>0</v>
      </c>
      <c r="K49" s="1">
        <f t="shared" si="1"/>
        <v>1</v>
      </c>
      <c r="L49">
        <v>3</v>
      </c>
      <c r="M49" t="b">
        <v>0</v>
      </c>
      <c r="N49" t="b">
        <v>1</v>
      </c>
      <c r="O49" t="b">
        <v>1</v>
      </c>
      <c r="P49" t="b">
        <v>1</v>
      </c>
      <c r="Q49">
        <f t="shared" si="2"/>
        <v>3</v>
      </c>
      <c r="R49">
        <f t="shared" si="3"/>
        <v>4</v>
      </c>
      <c r="S49">
        <v>4</v>
      </c>
      <c r="T49">
        <v>3</v>
      </c>
    </row>
    <row r="50" spans="1:20" x14ac:dyDescent="0.25">
      <c r="A50">
        <v>48</v>
      </c>
      <c r="B50">
        <v>1</v>
      </c>
      <c r="C50">
        <v>3</v>
      </c>
      <c r="D50">
        <v>3</v>
      </c>
      <c r="E50">
        <v>4</v>
      </c>
      <c r="F50">
        <v>4</v>
      </c>
      <c r="G50" t="b">
        <v>0</v>
      </c>
      <c r="H50" t="b">
        <v>1</v>
      </c>
      <c r="I50" t="b">
        <v>1</v>
      </c>
      <c r="J50" s="1">
        <f t="shared" si="0"/>
        <v>2</v>
      </c>
      <c r="K50" s="1">
        <f t="shared" si="1"/>
        <v>3</v>
      </c>
      <c r="L50">
        <v>4</v>
      </c>
      <c r="M50" t="b">
        <v>1</v>
      </c>
      <c r="N50" t="b">
        <v>1</v>
      </c>
      <c r="O50" t="b">
        <v>1</v>
      </c>
      <c r="P50" t="b">
        <v>1</v>
      </c>
      <c r="Q50">
        <f t="shared" si="2"/>
        <v>4</v>
      </c>
      <c r="R50">
        <f t="shared" si="3"/>
        <v>5</v>
      </c>
      <c r="S50">
        <v>3</v>
      </c>
      <c r="T50">
        <v>2</v>
      </c>
    </row>
    <row r="51" spans="1:20" x14ac:dyDescent="0.25">
      <c r="A51">
        <v>49</v>
      </c>
      <c r="B51">
        <v>1</v>
      </c>
      <c r="C51">
        <v>2</v>
      </c>
      <c r="D51">
        <v>3</v>
      </c>
      <c r="E51">
        <v>4</v>
      </c>
      <c r="F51">
        <v>2</v>
      </c>
      <c r="G51" t="b">
        <v>0</v>
      </c>
      <c r="H51" t="b">
        <v>0</v>
      </c>
      <c r="I51" t="b">
        <v>0</v>
      </c>
      <c r="J51" s="1">
        <f t="shared" si="0"/>
        <v>0</v>
      </c>
      <c r="K51" s="1">
        <f t="shared" si="1"/>
        <v>1</v>
      </c>
      <c r="L51">
        <v>2</v>
      </c>
      <c r="M51" t="b">
        <v>0</v>
      </c>
      <c r="N51" t="b">
        <v>1</v>
      </c>
      <c r="O51" t="b">
        <v>1</v>
      </c>
      <c r="P51" t="b">
        <v>1</v>
      </c>
      <c r="Q51">
        <f t="shared" si="2"/>
        <v>3</v>
      </c>
      <c r="R51">
        <f t="shared" si="3"/>
        <v>4</v>
      </c>
      <c r="S51">
        <v>4</v>
      </c>
      <c r="T51">
        <v>2</v>
      </c>
    </row>
    <row r="52" spans="1:20" x14ac:dyDescent="0.25">
      <c r="A52">
        <v>50</v>
      </c>
      <c r="B52">
        <v>1</v>
      </c>
      <c r="C52">
        <v>2</v>
      </c>
      <c r="D52">
        <v>3</v>
      </c>
      <c r="E52">
        <v>4</v>
      </c>
      <c r="F52">
        <v>2</v>
      </c>
      <c r="G52" t="b">
        <v>0</v>
      </c>
      <c r="H52" t="b">
        <v>0</v>
      </c>
      <c r="I52" t="b">
        <v>0</v>
      </c>
      <c r="J52" s="1">
        <f t="shared" si="0"/>
        <v>0</v>
      </c>
      <c r="K52" s="1">
        <f t="shared" si="1"/>
        <v>1</v>
      </c>
      <c r="L52">
        <v>2</v>
      </c>
      <c r="M52" t="b">
        <v>0</v>
      </c>
      <c r="N52" t="b">
        <v>1</v>
      </c>
      <c r="O52" t="b">
        <v>1</v>
      </c>
      <c r="P52" t="b">
        <v>1</v>
      </c>
      <c r="Q52">
        <f t="shared" si="2"/>
        <v>3</v>
      </c>
      <c r="R52">
        <f t="shared" si="3"/>
        <v>4</v>
      </c>
      <c r="S52">
        <v>4</v>
      </c>
      <c r="T52">
        <v>2</v>
      </c>
    </row>
    <row r="53" spans="1:20" x14ac:dyDescent="0.25">
      <c r="A53">
        <v>51</v>
      </c>
      <c r="B53">
        <v>1</v>
      </c>
      <c r="C53">
        <v>3</v>
      </c>
      <c r="D53">
        <v>4</v>
      </c>
      <c r="E53">
        <v>4</v>
      </c>
      <c r="F53">
        <v>2</v>
      </c>
      <c r="G53" t="b">
        <v>1</v>
      </c>
      <c r="H53" t="b">
        <v>0</v>
      </c>
      <c r="I53" t="b">
        <v>0</v>
      </c>
      <c r="J53" s="1">
        <f t="shared" si="0"/>
        <v>1</v>
      </c>
      <c r="K53" s="1">
        <f t="shared" si="1"/>
        <v>2</v>
      </c>
      <c r="L53">
        <v>2</v>
      </c>
      <c r="M53" t="b">
        <v>0</v>
      </c>
      <c r="N53" t="b">
        <v>0</v>
      </c>
      <c r="O53" t="b">
        <v>1</v>
      </c>
      <c r="P53" t="b">
        <v>1</v>
      </c>
      <c r="Q53">
        <f t="shared" si="2"/>
        <v>2</v>
      </c>
      <c r="R53">
        <f t="shared" si="3"/>
        <v>3</v>
      </c>
      <c r="S53">
        <v>2</v>
      </c>
      <c r="T53">
        <v>2</v>
      </c>
    </row>
    <row r="54" spans="1:20" x14ac:dyDescent="0.25">
      <c r="A54">
        <v>52</v>
      </c>
      <c r="B54">
        <v>1</v>
      </c>
      <c r="C54">
        <v>3</v>
      </c>
      <c r="D54">
        <v>3</v>
      </c>
      <c r="E54">
        <v>4</v>
      </c>
      <c r="F54">
        <v>2</v>
      </c>
      <c r="G54" t="b">
        <v>0</v>
      </c>
      <c r="H54" t="b">
        <v>1</v>
      </c>
      <c r="I54" t="b">
        <v>0</v>
      </c>
      <c r="J54" s="1">
        <f t="shared" si="0"/>
        <v>1</v>
      </c>
      <c r="K54" s="1">
        <f t="shared" si="1"/>
        <v>2</v>
      </c>
      <c r="L54">
        <v>2</v>
      </c>
      <c r="M54" t="b">
        <v>0</v>
      </c>
      <c r="N54" t="b">
        <v>0</v>
      </c>
      <c r="O54" t="b">
        <v>1</v>
      </c>
      <c r="P54" t="b">
        <v>1</v>
      </c>
      <c r="Q54">
        <f t="shared" si="2"/>
        <v>2</v>
      </c>
      <c r="R54">
        <f t="shared" si="3"/>
        <v>3</v>
      </c>
      <c r="S54">
        <v>2</v>
      </c>
      <c r="T54">
        <v>1</v>
      </c>
    </row>
    <row r="55" spans="1:20" x14ac:dyDescent="0.25">
      <c r="A55">
        <v>53</v>
      </c>
      <c r="B55">
        <v>1</v>
      </c>
      <c r="C55">
        <v>2</v>
      </c>
      <c r="D55">
        <v>3</v>
      </c>
      <c r="E55">
        <v>1</v>
      </c>
      <c r="F55">
        <v>2</v>
      </c>
      <c r="G55" t="b">
        <v>1</v>
      </c>
      <c r="H55" t="b">
        <v>0</v>
      </c>
      <c r="I55" t="b">
        <v>0</v>
      </c>
      <c r="J55" s="1">
        <f t="shared" si="0"/>
        <v>1</v>
      </c>
      <c r="K55" s="1">
        <f t="shared" si="1"/>
        <v>2</v>
      </c>
      <c r="L55">
        <v>2</v>
      </c>
      <c r="M55" t="b">
        <v>0</v>
      </c>
      <c r="N55" t="b">
        <v>1</v>
      </c>
      <c r="O55" t="b">
        <v>1</v>
      </c>
      <c r="P55" t="b">
        <v>1</v>
      </c>
      <c r="Q55">
        <f t="shared" si="2"/>
        <v>3</v>
      </c>
      <c r="R55">
        <f t="shared" si="3"/>
        <v>4</v>
      </c>
      <c r="S55">
        <v>4</v>
      </c>
      <c r="T55">
        <v>2</v>
      </c>
    </row>
    <row r="56" spans="1:20" x14ac:dyDescent="0.25">
      <c r="A56">
        <v>54</v>
      </c>
      <c r="B56">
        <v>1</v>
      </c>
      <c r="C56">
        <v>3</v>
      </c>
      <c r="D56">
        <v>1</v>
      </c>
      <c r="E56">
        <v>1</v>
      </c>
      <c r="F56">
        <v>3</v>
      </c>
      <c r="G56" t="b">
        <v>0</v>
      </c>
      <c r="H56" t="b">
        <v>0</v>
      </c>
      <c r="I56" t="b">
        <v>0</v>
      </c>
      <c r="J56" s="1">
        <f t="shared" si="0"/>
        <v>0</v>
      </c>
      <c r="K56" s="1">
        <f t="shared" si="1"/>
        <v>1</v>
      </c>
      <c r="L56">
        <v>3</v>
      </c>
      <c r="M56" t="b">
        <v>0</v>
      </c>
      <c r="N56" t="b">
        <v>0</v>
      </c>
      <c r="O56" t="b">
        <v>0</v>
      </c>
      <c r="P56" t="b">
        <v>1</v>
      </c>
      <c r="Q56">
        <f t="shared" si="2"/>
        <v>1</v>
      </c>
      <c r="R56">
        <f t="shared" si="3"/>
        <v>2</v>
      </c>
      <c r="S56">
        <v>4</v>
      </c>
      <c r="T56">
        <v>1</v>
      </c>
    </row>
    <row r="57" spans="1:20" x14ac:dyDescent="0.25">
      <c r="A57">
        <v>55</v>
      </c>
      <c r="B57">
        <v>1</v>
      </c>
      <c r="C57">
        <v>3</v>
      </c>
      <c r="D57">
        <v>1</v>
      </c>
      <c r="E57">
        <v>4</v>
      </c>
      <c r="F57">
        <v>1</v>
      </c>
      <c r="G57" t="b">
        <v>0</v>
      </c>
      <c r="H57" t="b">
        <v>0</v>
      </c>
      <c r="I57" t="b">
        <v>0</v>
      </c>
      <c r="J57" s="1">
        <f t="shared" si="0"/>
        <v>0</v>
      </c>
      <c r="K57" s="1">
        <f t="shared" si="1"/>
        <v>1</v>
      </c>
      <c r="L57">
        <v>1</v>
      </c>
      <c r="M57" t="b">
        <v>0</v>
      </c>
      <c r="N57" t="b">
        <v>0</v>
      </c>
      <c r="O57" t="b">
        <v>0</v>
      </c>
      <c r="P57" t="b">
        <v>1</v>
      </c>
      <c r="Q57">
        <f t="shared" si="2"/>
        <v>1</v>
      </c>
      <c r="R57">
        <f t="shared" si="3"/>
        <v>2</v>
      </c>
      <c r="S57">
        <v>1</v>
      </c>
      <c r="T57">
        <v>2</v>
      </c>
    </row>
    <row r="58" spans="1:20" x14ac:dyDescent="0.25">
      <c r="A58">
        <v>56</v>
      </c>
      <c r="B58">
        <v>1</v>
      </c>
      <c r="C58">
        <v>4</v>
      </c>
      <c r="D58">
        <v>4</v>
      </c>
      <c r="E58">
        <v>4</v>
      </c>
      <c r="F58">
        <v>4</v>
      </c>
      <c r="G58" t="b">
        <v>1</v>
      </c>
      <c r="H58" t="b">
        <v>0</v>
      </c>
      <c r="I58" t="b">
        <v>0</v>
      </c>
      <c r="J58" s="1">
        <f t="shared" si="0"/>
        <v>1</v>
      </c>
      <c r="K58" s="1">
        <f t="shared" si="1"/>
        <v>2</v>
      </c>
      <c r="L58">
        <v>1</v>
      </c>
      <c r="M58" t="b">
        <v>0</v>
      </c>
      <c r="N58" t="b">
        <v>0</v>
      </c>
      <c r="O58" t="b">
        <v>0</v>
      </c>
      <c r="P58" t="b">
        <v>1</v>
      </c>
      <c r="Q58">
        <f t="shared" si="2"/>
        <v>1</v>
      </c>
      <c r="R58">
        <f t="shared" si="3"/>
        <v>2</v>
      </c>
      <c r="S58">
        <v>1</v>
      </c>
      <c r="T58">
        <v>2</v>
      </c>
    </row>
    <row r="59" spans="1:20" x14ac:dyDescent="0.25">
      <c r="A59">
        <v>57</v>
      </c>
      <c r="B59">
        <v>1</v>
      </c>
      <c r="C59">
        <v>3</v>
      </c>
      <c r="D59">
        <v>3</v>
      </c>
      <c r="E59">
        <v>1</v>
      </c>
      <c r="F59">
        <v>4</v>
      </c>
      <c r="G59" t="b">
        <v>0</v>
      </c>
      <c r="H59" t="b">
        <v>0</v>
      </c>
      <c r="I59" t="b">
        <v>0</v>
      </c>
      <c r="J59" s="1">
        <f t="shared" si="0"/>
        <v>0</v>
      </c>
      <c r="K59" s="1">
        <f t="shared" si="1"/>
        <v>1</v>
      </c>
      <c r="L59">
        <v>1</v>
      </c>
      <c r="M59" t="b">
        <v>0</v>
      </c>
      <c r="N59" t="b">
        <v>0</v>
      </c>
      <c r="O59" t="b">
        <v>0</v>
      </c>
      <c r="P59" t="b">
        <v>1</v>
      </c>
      <c r="Q59">
        <f t="shared" si="2"/>
        <v>1</v>
      </c>
      <c r="R59">
        <f t="shared" si="3"/>
        <v>2</v>
      </c>
      <c r="S59">
        <v>3</v>
      </c>
      <c r="T59">
        <v>1</v>
      </c>
    </row>
    <row r="60" spans="1:20" x14ac:dyDescent="0.25">
      <c r="A60">
        <v>58</v>
      </c>
      <c r="B60">
        <v>1</v>
      </c>
      <c r="C60">
        <v>3</v>
      </c>
      <c r="D60">
        <v>4</v>
      </c>
      <c r="E60">
        <v>4</v>
      </c>
      <c r="F60">
        <v>2</v>
      </c>
      <c r="G60" t="b">
        <v>1</v>
      </c>
      <c r="H60" t="b">
        <v>0</v>
      </c>
      <c r="I60" t="b">
        <v>0</v>
      </c>
      <c r="J60" s="1">
        <f t="shared" si="0"/>
        <v>1</v>
      </c>
      <c r="K60" s="1">
        <f t="shared" si="1"/>
        <v>2</v>
      </c>
      <c r="L60">
        <v>2</v>
      </c>
      <c r="M60" t="b">
        <v>0</v>
      </c>
      <c r="N60" t="b">
        <v>0</v>
      </c>
      <c r="O60" t="b">
        <v>1</v>
      </c>
      <c r="P60" t="b">
        <v>1</v>
      </c>
      <c r="Q60">
        <f t="shared" si="2"/>
        <v>2</v>
      </c>
      <c r="R60">
        <f t="shared" si="3"/>
        <v>3</v>
      </c>
      <c r="S60">
        <v>2</v>
      </c>
      <c r="T60">
        <v>2</v>
      </c>
    </row>
    <row r="61" spans="1:20" x14ac:dyDescent="0.25">
      <c r="A61">
        <v>59</v>
      </c>
      <c r="B61">
        <v>1</v>
      </c>
      <c r="C61">
        <v>1</v>
      </c>
      <c r="D61">
        <v>3</v>
      </c>
      <c r="E61">
        <v>4</v>
      </c>
      <c r="F61">
        <v>4</v>
      </c>
      <c r="G61" t="b">
        <v>1</v>
      </c>
      <c r="H61" t="b">
        <v>1</v>
      </c>
      <c r="I61" t="b">
        <v>1</v>
      </c>
      <c r="J61" s="1">
        <f t="shared" si="0"/>
        <v>3</v>
      </c>
      <c r="K61" s="1">
        <f t="shared" si="1"/>
        <v>4</v>
      </c>
      <c r="L61">
        <v>3</v>
      </c>
      <c r="M61" t="b">
        <v>0</v>
      </c>
      <c r="N61" t="b">
        <v>0</v>
      </c>
      <c r="O61" t="b">
        <v>1</v>
      </c>
      <c r="P61" t="b">
        <v>1</v>
      </c>
      <c r="Q61">
        <f t="shared" si="2"/>
        <v>2</v>
      </c>
      <c r="R61">
        <f t="shared" si="3"/>
        <v>3</v>
      </c>
      <c r="S61">
        <v>4</v>
      </c>
      <c r="T61">
        <v>2</v>
      </c>
    </row>
    <row r="62" spans="1:20" x14ac:dyDescent="0.25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 t="b">
        <v>0</v>
      </c>
      <c r="H62" t="b">
        <v>0</v>
      </c>
      <c r="I62" t="b">
        <v>0</v>
      </c>
      <c r="J62" s="1">
        <f t="shared" si="0"/>
        <v>0</v>
      </c>
      <c r="K62" s="1">
        <f t="shared" si="1"/>
        <v>1</v>
      </c>
      <c r="L62">
        <v>1</v>
      </c>
      <c r="M62" t="b">
        <v>0</v>
      </c>
      <c r="N62" t="b">
        <v>0</v>
      </c>
      <c r="O62" t="b">
        <v>0</v>
      </c>
      <c r="P62" t="b">
        <v>1</v>
      </c>
      <c r="Q62">
        <f t="shared" si="2"/>
        <v>1</v>
      </c>
      <c r="R62">
        <f t="shared" si="3"/>
        <v>2</v>
      </c>
      <c r="S62">
        <v>1</v>
      </c>
      <c r="T62">
        <v>1</v>
      </c>
    </row>
    <row r="63" spans="1:20" x14ac:dyDescent="0.25">
      <c r="A63">
        <v>61</v>
      </c>
      <c r="B63">
        <v>1</v>
      </c>
      <c r="C63">
        <v>4</v>
      </c>
      <c r="D63">
        <v>2</v>
      </c>
      <c r="E63">
        <v>4</v>
      </c>
      <c r="F63">
        <v>2</v>
      </c>
      <c r="G63" t="b">
        <v>0</v>
      </c>
      <c r="H63" t="b">
        <v>0</v>
      </c>
      <c r="I63" t="b">
        <v>0</v>
      </c>
      <c r="J63" s="1">
        <f t="shared" si="0"/>
        <v>0</v>
      </c>
      <c r="K63" s="1">
        <f t="shared" si="1"/>
        <v>1</v>
      </c>
      <c r="L63">
        <v>2</v>
      </c>
      <c r="M63" t="b">
        <v>0</v>
      </c>
      <c r="N63" t="b">
        <v>0</v>
      </c>
      <c r="O63" t="b">
        <v>0</v>
      </c>
      <c r="P63" t="b">
        <v>1</v>
      </c>
      <c r="Q63">
        <f t="shared" si="2"/>
        <v>1</v>
      </c>
      <c r="R63">
        <f t="shared" si="3"/>
        <v>2</v>
      </c>
      <c r="S63">
        <v>4</v>
      </c>
      <c r="T63">
        <v>1</v>
      </c>
    </row>
    <row r="64" spans="1:20" x14ac:dyDescent="0.25">
      <c r="A64">
        <v>62</v>
      </c>
      <c r="B64">
        <v>1</v>
      </c>
      <c r="C64">
        <v>1</v>
      </c>
      <c r="D64">
        <v>1</v>
      </c>
      <c r="E64">
        <v>1</v>
      </c>
      <c r="F64">
        <v>2</v>
      </c>
      <c r="G64" t="b">
        <v>0</v>
      </c>
      <c r="H64" t="b">
        <v>0</v>
      </c>
      <c r="I64" t="b">
        <v>0</v>
      </c>
      <c r="J64" s="1">
        <f t="shared" si="0"/>
        <v>0</v>
      </c>
      <c r="K64" s="1">
        <f t="shared" si="1"/>
        <v>1</v>
      </c>
      <c r="L64">
        <v>2</v>
      </c>
      <c r="M64" t="b">
        <v>1</v>
      </c>
      <c r="N64" t="b">
        <v>1</v>
      </c>
      <c r="O64" t="b">
        <v>1</v>
      </c>
      <c r="P64" t="b">
        <v>1</v>
      </c>
      <c r="Q64">
        <f t="shared" si="2"/>
        <v>4</v>
      </c>
      <c r="R64">
        <f t="shared" si="3"/>
        <v>5</v>
      </c>
      <c r="S64">
        <v>4</v>
      </c>
      <c r="T64">
        <v>2</v>
      </c>
    </row>
    <row r="65" spans="1:20" x14ac:dyDescent="0.25">
      <c r="A65">
        <v>63</v>
      </c>
      <c r="B65">
        <v>1</v>
      </c>
      <c r="C65">
        <v>4</v>
      </c>
      <c r="D65">
        <v>4</v>
      </c>
      <c r="E65">
        <v>4</v>
      </c>
      <c r="F65">
        <v>4</v>
      </c>
      <c r="G65" t="b">
        <v>0</v>
      </c>
      <c r="H65" t="b">
        <v>0</v>
      </c>
      <c r="I65" t="b">
        <v>0</v>
      </c>
      <c r="J65" s="1">
        <f t="shared" si="0"/>
        <v>0</v>
      </c>
      <c r="K65" s="1">
        <f t="shared" si="1"/>
        <v>1</v>
      </c>
      <c r="L65">
        <v>1</v>
      </c>
      <c r="M65" t="b">
        <v>0</v>
      </c>
      <c r="N65" t="b">
        <v>0</v>
      </c>
      <c r="O65" t="b">
        <v>0</v>
      </c>
      <c r="P65" t="b">
        <v>1</v>
      </c>
      <c r="Q65">
        <f t="shared" si="2"/>
        <v>1</v>
      </c>
      <c r="R65">
        <f t="shared" si="3"/>
        <v>2</v>
      </c>
      <c r="S65">
        <v>2</v>
      </c>
      <c r="T65">
        <v>2</v>
      </c>
    </row>
    <row r="66" spans="1:20" x14ac:dyDescent="0.25">
      <c r="A66">
        <v>64</v>
      </c>
      <c r="B66">
        <v>1</v>
      </c>
      <c r="C66">
        <v>3</v>
      </c>
      <c r="D66">
        <v>3</v>
      </c>
      <c r="E66">
        <v>4</v>
      </c>
      <c r="F66">
        <v>2</v>
      </c>
      <c r="G66" t="b">
        <v>1</v>
      </c>
      <c r="H66" t="b">
        <v>0</v>
      </c>
      <c r="I66" t="b">
        <v>0</v>
      </c>
      <c r="J66" s="1">
        <f t="shared" si="0"/>
        <v>1</v>
      </c>
      <c r="K66" s="1">
        <f t="shared" si="1"/>
        <v>2</v>
      </c>
      <c r="L66">
        <v>2</v>
      </c>
      <c r="M66" t="b">
        <v>0</v>
      </c>
      <c r="N66" t="b">
        <v>0</v>
      </c>
      <c r="O66" t="b">
        <v>0</v>
      </c>
      <c r="P66" t="b">
        <v>1</v>
      </c>
      <c r="Q66">
        <f t="shared" si="2"/>
        <v>1</v>
      </c>
      <c r="R66">
        <f t="shared" si="3"/>
        <v>2</v>
      </c>
      <c r="S66">
        <v>2</v>
      </c>
      <c r="T66">
        <v>1</v>
      </c>
    </row>
    <row r="67" spans="1:20" x14ac:dyDescent="0.25">
      <c r="A67">
        <v>65</v>
      </c>
      <c r="B67">
        <v>1</v>
      </c>
      <c r="C67">
        <v>3</v>
      </c>
      <c r="D67">
        <v>3</v>
      </c>
      <c r="E67">
        <v>4</v>
      </c>
      <c r="F67">
        <v>4</v>
      </c>
      <c r="G67" t="b">
        <v>1</v>
      </c>
      <c r="H67" t="b">
        <v>1</v>
      </c>
      <c r="I67" t="b">
        <v>0</v>
      </c>
      <c r="J67" s="1">
        <f t="shared" si="0"/>
        <v>2</v>
      </c>
      <c r="K67" s="1">
        <f t="shared" si="1"/>
        <v>3</v>
      </c>
      <c r="L67">
        <v>4</v>
      </c>
      <c r="M67" t="b">
        <v>1</v>
      </c>
      <c r="N67" t="b">
        <v>1</v>
      </c>
      <c r="O67" t="b">
        <v>1</v>
      </c>
      <c r="P67" t="b">
        <v>1</v>
      </c>
      <c r="Q67">
        <f t="shared" si="2"/>
        <v>4</v>
      </c>
      <c r="R67">
        <f t="shared" si="3"/>
        <v>5</v>
      </c>
      <c r="S67">
        <v>4</v>
      </c>
      <c r="T67">
        <v>2</v>
      </c>
    </row>
    <row r="68" spans="1:20" x14ac:dyDescent="0.25">
      <c r="A68">
        <v>66</v>
      </c>
      <c r="B68">
        <v>1</v>
      </c>
      <c r="C68">
        <v>3</v>
      </c>
      <c r="D68">
        <v>3</v>
      </c>
      <c r="E68">
        <v>2</v>
      </c>
      <c r="F68">
        <v>4</v>
      </c>
      <c r="G68" t="b">
        <v>0</v>
      </c>
      <c r="H68" t="b">
        <v>0</v>
      </c>
      <c r="I68" t="b">
        <v>1</v>
      </c>
      <c r="J68" s="1">
        <f t="shared" ref="J68:J122" si="4">COUNTIF(G68:I68,TRUE)</f>
        <v>1</v>
      </c>
      <c r="K68" s="1">
        <f t="shared" ref="K68:K122" si="5">(4-1)*((J68-0)/(3-0))+1</f>
        <v>2</v>
      </c>
      <c r="L68">
        <v>1</v>
      </c>
      <c r="M68" t="b">
        <v>1</v>
      </c>
      <c r="N68" t="b">
        <v>0</v>
      </c>
      <c r="O68" t="b">
        <v>0</v>
      </c>
      <c r="P68" t="b">
        <v>0</v>
      </c>
      <c r="Q68">
        <f t="shared" ref="Q68:Q122" si="6">COUNTIF(M68:P68,TRUE)</f>
        <v>1</v>
      </c>
      <c r="R68">
        <f t="shared" ref="R68:R122" si="7">(5-1)*((Q68-0)/(4-0))+1</f>
        <v>2</v>
      </c>
      <c r="S68">
        <v>3</v>
      </c>
      <c r="T68">
        <v>2</v>
      </c>
    </row>
    <row r="69" spans="1:20" x14ac:dyDescent="0.25">
      <c r="A69">
        <v>67</v>
      </c>
      <c r="B69">
        <v>1</v>
      </c>
      <c r="C69">
        <v>3</v>
      </c>
      <c r="D69">
        <v>3</v>
      </c>
      <c r="E69">
        <v>2</v>
      </c>
      <c r="F69">
        <v>4</v>
      </c>
      <c r="G69" t="b">
        <v>0</v>
      </c>
      <c r="H69" t="b">
        <v>0</v>
      </c>
      <c r="I69" t="b">
        <v>0</v>
      </c>
      <c r="J69" s="1">
        <f t="shared" si="4"/>
        <v>0</v>
      </c>
      <c r="K69" s="1">
        <f t="shared" si="5"/>
        <v>1</v>
      </c>
      <c r="L69">
        <v>2</v>
      </c>
      <c r="M69" t="b">
        <v>1</v>
      </c>
      <c r="N69" t="b">
        <v>0</v>
      </c>
      <c r="O69" t="b">
        <v>0</v>
      </c>
      <c r="P69" t="b">
        <v>0</v>
      </c>
      <c r="Q69">
        <f t="shared" si="6"/>
        <v>1</v>
      </c>
      <c r="R69">
        <f t="shared" si="7"/>
        <v>2</v>
      </c>
      <c r="S69">
        <v>2</v>
      </c>
      <c r="T69">
        <v>1</v>
      </c>
    </row>
    <row r="70" spans="1:20" x14ac:dyDescent="0.25">
      <c r="A70">
        <v>68</v>
      </c>
      <c r="B70">
        <v>1</v>
      </c>
      <c r="C70">
        <v>4</v>
      </c>
      <c r="D70">
        <v>2</v>
      </c>
      <c r="E70">
        <v>4</v>
      </c>
      <c r="F70">
        <v>2</v>
      </c>
      <c r="G70" t="b">
        <v>1</v>
      </c>
      <c r="H70" t="b">
        <v>0</v>
      </c>
      <c r="I70" t="b">
        <v>0</v>
      </c>
      <c r="J70" s="1">
        <f t="shared" si="4"/>
        <v>1</v>
      </c>
      <c r="K70" s="1">
        <f t="shared" si="5"/>
        <v>2</v>
      </c>
      <c r="L70">
        <v>2</v>
      </c>
      <c r="M70" t="b">
        <v>0</v>
      </c>
      <c r="N70" t="b">
        <v>0</v>
      </c>
      <c r="O70" t="b">
        <v>0</v>
      </c>
      <c r="P70" t="b">
        <v>1</v>
      </c>
      <c r="Q70">
        <f t="shared" si="6"/>
        <v>1</v>
      </c>
      <c r="R70">
        <f t="shared" si="7"/>
        <v>2</v>
      </c>
      <c r="S70">
        <v>1</v>
      </c>
      <c r="T70">
        <v>2</v>
      </c>
    </row>
    <row r="71" spans="1:20" x14ac:dyDescent="0.25">
      <c r="A71">
        <v>69</v>
      </c>
      <c r="B71">
        <v>1</v>
      </c>
      <c r="C71">
        <v>3</v>
      </c>
      <c r="D71">
        <v>2</v>
      </c>
      <c r="E71">
        <v>2</v>
      </c>
      <c r="F71">
        <v>2</v>
      </c>
      <c r="G71" t="b">
        <v>0</v>
      </c>
      <c r="H71" t="b">
        <v>0</v>
      </c>
      <c r="I71" t="b">
        <v>0</v>
      </c>
      <c r="J71" s="1">
        <f t="shared" si="4"/>
        <v>0</v>
      </c>
      <c r="K71" s="1">
        <f t="shared" si="5"/>
        <v>1</v>
      </c>
      <c r="L71">
        <v>2</v>
      </c>
      <c r="M71" t="b">
        <v>1</v>
      </c>
      <c r="N71" t="b">
        <v>0</v>
      </c>
      <c r="O71" t="b">
        <v>0</v>
      </c>
      <c r="P71" t="b">
        <v>0</v>
      </c>
      <c r="Q71">
        <f t="shared" si="6"/>
        <v>1</v>
      </c>
      <c r="R71">
        <f t="shared" si="7"/>
        <v>2</v>
      </c>
      <c r="S71">
        <v>3</v>
      </c>
      <c r="T71">
        <v>2</v>
      </c>
    </row>
    <row r="72" spans="1:20" x14ac:dyDescent="0.25">
      <c r="A72">
        <v>70</v>
      </c>
      <c r="B72" t="s">
        <v>5</v>
      </c>
      <c r="C72" t="s">
        <v>5</v>
      </c>
      <c r="D72" t="s">
        <v>5</v>
      </c>
      <c r="E72" t="s">
        <v>5</v>
      </c>
      <c r="F72" t="s">
        <v>5</v>
      </c>
      <c r="G72" t="s">
        <v>5</v>
      </c>
      <c r="H72" t="s">
        <v>5</v>
      </c>
      <c r="I72" t="s">
        <v>5</v>
      </c>
      <c r="J72" s="1" t="s">
        <v>5</v>
      </c>
      <c r="K72" s="1" t="s">
        <v>5</v>
      </c>
      <c r="L72" t="s">
        <v>5</v>
      </c>
      <c r="M72" t="s">
        <v>5</v>
      </c>
      <c r="N72" t="s">
        <v>5</v>
      </c>
      <c r="O72" t="s">
        <v>5</v>
      </c>
      <c r="P72" t="s">
        <v>5</v>
      </c>
      <c r="Q72" t="s">
        <v>5</v>
      </c>
      <c r="R72" t="s">
        <v>5</v>
      </c>
      <c r="S72" t="s">
        <v>5</v>
      </c>
      <c r="T72" t="s">
        <v>5</v>
      </c>
    </row>
    <row r="73" spans="1:20" x14ac:dyDescent="0.25">
      <c r="A73">
        <v>71</v>
      </c>
      <c r="B73">
        <v>1</v>
      </c>
      <c r="C73">
        <v>1</v>
      </c>
      <c r="D73">
        <v>3</v>
      </c>
      <c r="E73">
        <v>4</v>
      </c>
      <c r="F73">
        <v>4</v>
      </c>
      <c r="G73" t="b">
        <v>1</v>
      </c>
      <c r="H73" t="b">
        <v>1</v>
      </c>
      <c r="I73" t="b">
        <v>1</v>
      </c>
      <c r="J73" s="1">
        <f t="shared" si="4"/>
        <v>3</v>
      </c>
      <c r="K73" s="1">
        <f t="shared" si="5"/>
        <v>4</v>
      </c>
      <c r="L73">
        <v>3</v>
      </c>
      <c r="M73" t="b">
        <v>0</v>
      </c>
      <c r="N73" t="b">
        <v>1</v>
      </c>
      <c r="O73" t="b">
        <v>0</v>
      </c>
      <c r="P73" t="b">
        <v>1</v>
      </c>
      <c r="Q73">
        <f t="shared" si="6"/>
        <v>2</v>
      </c>
      <c r="R73">
        <f t="shared" si="7"/>
        <v>3</v>
      </c>
      <c r="S73">
        <v>4</v>
      </c>
      <c r="T73">
        <v>1</v>
      </c>
    </row>
    <row r="74" spans="1:20" x14ac:dyDescent="0.25">
      <c r="A74">
        <v>72</v>
      </c>
      <c r="B74">
        <v>1</v>
      </c>
      <c r="C74">
        <v>2</v>
      </c>
      <c r="D74">
        <v>3</v>
      </c>
      <c r="E74">
        <v>4</v>
      </c>
      <c r="F74">
        <v>2</v>
      </c>
      <c r="G74" t="b">
        <v>0</v>
      </c>
      <c r="H74" t="b">
        <v>0</v>
      </c>
      <c r="I74" t="b">
        <v>0</v>
      </c>
      <c r="J74" s="1">
        <f t="shared" si="4"/>
        <v>0</v>
      </c>
      <c r="K74" s="1">
        <f t="shared" si="5"/>
        <v>1</v>
      </c>
      <c r="L74">
        <v>2</v>
      </c>
      <c r="M74" t="b">
        <v>0</v>
      </c>
      <c r="N74" t="b">
        <v>1</v>
      </c>
      <c r="O74" t="b">
        <v>1</v>
      </c>
      <c r="P74" t="b">
        <v>1</v>
      </c>
      <c r="Q74">
        <f t="shared" si="6"/>
        <v>3</v>
      </c>
      <c r="R74">
        <f t="shared" si="7"/>
        <v>4</v>
      </c>
      <c r="S74">
        <v>4</v>
      </c>
      <c r="T74">
        <v>2</v>
      </c>
    </row>
    <row r="75" spans="1:20" x14ac:dyDescent="0.25">
      <c r="A75">
        <v>73</v>
      </c>
      <c r="B75">
        <v>1</v>
      </c>
      <c r="C75">
        <v>3</v>
      </c>
      <c r="D75">
        <v>3</v>
      </c>
      <c r="E75">
        <v>4</v>
      </c>
      <c r="F75">
        <v>3</v>
      </c>
      <c r="G75" t="b">
        <v>0</v>
      </c>
      <c r="H75" t="b">
        <v>0</v>
      </c>
      <c r="I75" t="b">
        <v>0</v>
      </c>
      <c r="J75" s="1">
        <f t="shared" si="4"/>
        <v>0</v>
      </c>
      <c r="K75" s="1">
        <f t="shared" si="5"/>
        <v>1</v>
      </c>
      <c r="L75">
        <v>3</v>
      </c>
      <c r="M75" t="b">
        <v>0</v>
      </c>
      <c r="N75" t="b">
        <v>0</v>
      </c>
      <c r="O75" t="b">
        <v>1</v>
      </c>
      <c r="P75" t="b">
        <v>1</v>
      </c>
      <c r="Q75">
        <f t="shared" si="6"/>
        <v>2</v>
      </c>
      <c r="R75">
        <f t="shared" si="7"/>
        <v>3</v>
      </c>
      <c r="S75">
        <v>2</v>
      </c>
      <c r="T75" t="s">
        <v>5</v>
      </c>
    </row>
    <row r="76" spans="1:20" x14ac:dyDescent="0.25">
      <c r="A76">
        <v>74</v>
      </c>
      <c r="B76">
        <v>1</v>
      </c>
      <c r="C76">
        <v>3</v>
      </c>
      <c r="D76">
        <v>4</v>
      </c>
      <c r="E76">
        <v>1</v>
      </c>
      <c r="F76">
        <v>3</v>
      </c>
      <c r="G76" t="b">
        <v>0</v>
      </c>
      <c r="H76" t="b">
        <v>0</v>
      </c>
      <c r="I76" t="b">
        <v>0</v>
      </c>
      <c r="J76" s="1">
        <f t="shared" si="4"/>
        <v>0</v>
      </c>
      <c r="K76" s="1">
        <f t="shared" si="5"/>
        <v>1</v>
      </c>
      <c r="L76">
        <v>4</v>
      </c>
      <c r="M76" t="b">
        <v>0</v>
      </c>
      <c r="N76" t="b">
        <v>0</v>
      </c>
      <c r="O76" t="b">
        <v>0</v>
      </c>
      <c r="P76" t="b">
        <v>0</v>
      </c>
      <c r="Q76">
        <f t="shared" si="6"/>
        <v>0</v>
      </c>
      <c r="R76">
        <f t="shared" si="7"/>
        <v>1</v>
      </c>
      <c r="S76">
        <v>3</v>
      </c>
      <c r="T76">
        <v>1</v>
      </c>
    </row>
    <row r="77" spans="1:20" x14ac:dyDescent="0.25">
      <c r="A77">
        <v>75</v>
      </c>
      <c r="B77">
        <v>1</v>
      </c>
      <c r="C77">
        <v>3</v>
      </c>
      <c r="D77">
        <v>3</v>
      </c>
      <c r="E77">
        <v>4</v>
      </c>
      <c r="F77">
        <v>2</v>
      </c>
      <c r="G77" t="b">
        <v>0</v>
      </c>
      <c r="H77" t="b">
        <v>0</v>
      </c>
      <c r="I77" t="b">
        <v>0</v>
      </c>
      <c r="J77" s="1">
        <f t="shared" si="4"/>
        <v>0</v>
      </c>
      <c r="K77" s="1">
        <f t="shared" si="5"/>
        <v>1</v>
      </c>
      <c r="L77">
        <v>2</v>
      </c>
      <c r="M77" t="b">
        <v>0</v>
      </c>
      <c r="N77" t="b">
        <v>0</v>
      </c>
      <c r="O77" t="b">
        <v>1</v>
      </c>
      <c r="P77" t="b">
        <v>1</v>
      </c>
      <c r="Q77">
        <f t="shared" si="6"/>
        <v>2</v>
      </c>
      <c r="R77">
        <f t="shared" si="7"/>
        <v>3</v>
      </c>
      <c r="S77">
        <v>3</v>
      </c>
      <c r="T77">
        <v>1</v>
      </c>
    </row>
    <row r="78" spans="1:20" x14ac:dyDescent="0.25">
      <c r="A78">
        <v>76</v>
      </c>
      <c r="B78">
        <v>1</v>
      </c>
      <c r="C78">
        <v>4</v>
      </c>
      <c r="D78">
        <v>3</v>
      </c>
      <c r="E78">
        <v>4</v>
      </c>
      <c r="F78">
        <v>3</v>
      </c>
      <c r="G78" t="b">
        <v>0</v>
      </c>
      <c r="H78" t="b">
        <v>0</v>
      </c>
      <c r="I78" t="b">
        <v>0</v>
      </c>
      <c r="J78" s="1">
        <f t="shared" si="4"/>
        <v>0</v>
      </c>
      <c r="K78" s="1">
        <f t="shared" si="5"/>
        <v>1</v>
      </c>
      <c r="L78">
        <v>2</v>
      </c>
      <c r="M78" t="b">
        <v>0</v>
      </c>
      <c r="N78" t="b">
        <v>0</v>
      </c>
      <c r="O78" t="b">
        <v>1</v>
      </c>
      <c r="P78" t="b">
        <v>0</v>
      </c>
      <c r="Q78">
        <f t="shared" si="6"/>
        <v>1</v>
      </c>
      <c r="R78">
        <f t="shared" si="7"/>
        <v>2</v>
      </c>
      <c r="S78">
        <v>4</v>
      </c>
      <c r="T78">
        <v>1</v>
      </c>
    </row>
    <row r="79" spans="1:20" x14ac:dyDescent="0.25">
      <c r="A79">
        <v>77</v>
      </c>
      <c r="B79">
        <v>1</v>
      </c>
      <c r="C79">
        <v>4</v>
      </c>
      <c r="D79">
        <v>1</v>
      </c>
      <c r="E79">
        <v>4</v>
      </c>
      <c r="F79">
        <v>4</v>
      </c>
      <c r="G79" t="b">
        <v>0</v>
      </c>
      <c r="H79" t="b">
        <v>0</v>
      </c>
      <c r="I79" t="b">
        <v>0</v>
      </c>
      <c r="J79" s="1">
        <f t="shared" si="4"/>
        <v>0</v>
      </c>
      <c r="K79" s="1">
        <f t="shared" si="5"/>
        <v>1</v>
      </c>
      <c r="L79">
        <v>1</v>
      </c>
      <c r="M79" t="b">
        <v>0</v>
      </c>
      <c r="N79" t="b">
        <v>0</v>
      </c>
      <c r="O79" t="b">
        <v>0</v>
      </c>
      <c r="P79" t="b">
        <v>0</v>
      </c>
      <c r="Q79">
        <f t="shared" si="6"/>
        <v>0</v>
      </c>
      <c r="R79">
        <f t="shared" si="7"/>
        <v>1</v>
      </c>
      <c r="S79" t="s">
        <v>5</v>
      </c>
      <c r="T79">
        <v>1</v>
      </c>
    </row>
    <row r="80" spans="1:20" x14ac:dyDescent="0.25">
      <c r="A80">
        <v>78</v>
      </c>
      <c r="B80">
        <v>1</v>
      </c>
      <c r="C80">
        <v>1</v>
      </c>
      <c r="D80">
        <v>1</v>
      </c>
      <c r="E80">
        <v>1</v>
      </c>
      <c r="F80">
        <v>4</v>
      </c>
      <c r="G80" t="b">
        <v>0</v>
      </c>
      <c r="H80" t="b">
        <v>0</v>
      </c>
      <c r="I80" t="b">
        <v>0</v>
      </c>
      <c r="J80" s="1">
        <f t="shared" si="4"/>
        <v>0</v>
      </c>
      <c r="K80" s="1">
        <f t="shared" si="5"/>
        <v>1</v>
      </c>
      <c r="L80">
        <v>2</v>
      </c>
      <c r="M80" t="b">
        <v>0</v>
      </c>
      <c r="N80" t="b">
        <v>0</v>
      </c>
      <c r="O80" t="b">
        <v>1</v>
      </c>
      <c r="P80" t="b">
        <v>1</v>
      </c>
      <c r="Q80">
        <f t="shared" si="6"/>
        <v>2</v>
      </c>
      <c r="R80">
        <f t="shared" si="7"/>
        <v>3</v>
      </c>
      <c r="S80">
        <v>4</v>
      </c>
      <c r="T80">
        <v>1</v>
      </c>
    </row>
    <row r="81" spans="1:20" x14ac:dyDescent="0.25">
      <c r="A81">
        <v>79</v>
      </c>
      <c r="B81">
        <v>3</v>
      </c>
      <c r="C81">
        <v>2</v>
      </c>
      <c r="D81">
        <v>2</v>
      </c>
      <c r="E81">
        <v>3</v>
      </c>
      <c r="F81">
        <v>4</v>
      </c>
      <c r="G81" t="b">
        <v>0</v>
      </c>
      <c r="H81" t="b">
        <v>0</v>
      </c>
      <c r="I81" t="b">
        <v>1</v>
      </c>
      <c r="J81" s="1">
        <f t="shared" si="4"/>
        <v>1</v>
      </c>
      <c r="K81" s="1">
        <f t="shared" si="5"/>
        <v>2</v>
      </c>
      <c r="L81">
        <v>4</v>
      </c>
      <c r="M81" t="b">
        <v>0</v>
      </c>
      <c r="N81" t="b">
        <v>0</v>
      </c>
      <c r="O81" t="b">
        <v>1</v>
      </c>
      <c r="P81" t="b">
        <v>1</v>
      </c>
      <c r="Q81">
        <f t="shared" si="6"/>
        <v>2</v>
      </c>
      <c r="R81">
        <f t="shared" si="7"/>
        <v>3</v>
      </c>
      <c r="S81">
        <v>2</v>
      </c>
      <c r="T81">
        <v>1</v>
      </c>
    </row>
    <row r="82" spans="1:20" x14ac:dyDescent="0.25">
      <c r="A82">
        <v>80</v>
      </c>
      <c r="B82">
        <v>3</v>
      </c>
      <c r="C82">
        <v>2</v>
      </c>
      <c r="D82">
        <v>2</v>
      </c>
      <c r="E82">
        <v>2</v>
      </c>
      <c r="F82">
        <v>1</v>
      </c>
      <c r="G82" t="b">
        <v>1</v>
      </c>
      <c r="H82" t="b">
        <v>1</v>
      </c>
      <c r="I82" t="b">
        <v>1</v>
      </c>
      <c r="J82" s="1">
        <f t="shared" si="4"/>
        <v>3</v>
      </c>
      <c r="K82" s="1">
        <f t="shared" si="5"/>
        <v>4</v>
      </c>
      <c r="L82">
        <v>4</v>
      </c>
      <c r="M82" t="b">
        <v>0</v>
      </c>
      <c r="N82" t="b">
        <v>1</v>
      </c>
      <c r="O82" t="b">
        <v>0</v>
      </c>
      <c r="P82" t="b">
        <v>0</v>
      </c>
      <c r="Q82">
        <f t="shared" si="6"/>
        <v>1</v>
      </c>
      <c r="R82">
        <f t="shared" si="7"/>
        <v>2</v>
      </c>
      <c r="S82">
        <v>1</v>
      </c>
      <c r="T82">
        <v>1</v>
      </c>
    </row>
    <row r="83" spans="1:20" x14ac:dyDescent="0.25">
      <c r="A83">
        <v>81</v>
      </c>
      <c r="B83">
        <v>1</v>
      </c>
      <c r="C83">
        <v>4</v>
      </c>
      <c r="D83">
        <v>3</v>
      </c>
      <c r="E83">
        <v>4</v>
      </c>
      <c r="F83">
        <v>3</v>
      </c>
      <c r="G83" t="b">
        <v>1</v>
      </c>
      <c r="H83" t="b">
        <v>1</v>
      </c>
      <c r="I83" t="b">
        <v>1</v>
      </c>
      <c r="J83" s="1">
        <f t="shared" si="4"/>
        <v>3</v>
      </c>
      <c r="K83" s="1">
        <f t="shared" si="5"/>
        <v>4</v>
      </c>
      <c r="L83">
        <v>2</v>
      </c>
      <c r="M83" t="b">
        <v>1</v>
      </c>
      <c r="N83" t="b">
        <v>1</v>
      </c>
      <c r="O83" t="b">
        <v>1</v>
      </c>
      <c r="P83" t="b">
        <v>1</v>
      </c>
      <c r="Q83">
        <f t="shared" si="6"/>
        <v>4</v>
      </c>
      <c r="R83">
        <f t="shared" si="7"/>
        <v>5</v>
      </c>
      <c r="S83">
        <v>2</v>
      </c>
      <c r="T83">
        <v>2</v>
      </c>
    </row>
    <row r="84" spans="1:20" x14ac:dyDescent="0.25">
      <c r="A84">
        <v>82</v>
      </c>
      <c r="B84">
        <v>1</v>
      </c>
      <c r="C84">
        <v>4</v>
      </c>
      <c r="D84">
        <v>2</v>
      </c>
      <c r="E84">
        <v>1</v>
      </c>
      <c r="F84">
        <v>2</v>
      </c>
      <c r="G84" t="b">
        <v>1</v>
      </c>
      <c r="H84" t="b">
        <v>1</v>
      </c>
      <c r="I84" t="b">
        <v>0</v>
      </c>
      <c r="J84" s="1">
        <f t="shared" si="4"/>
        <v>2</v>
      </c>
      <c r="K84" s="1">
        <f t="shared" si="5"/>
        <v>3</v>
      </c>
      <c r="L84">
        <v>2</v>
      </c>
      <c r="M84" t="b">
        <v>0</v>
      </c>
      <c r="N84" t="b">
        <v>1</v>
      </c>
      <c r="O84" t="b">
        <v>1</v>
      </c>
      <c r="P84" t="b">
        <v>1</v>
      </c>
      <c r="Q84">
        <f t="shared" si="6"/>
        <v>3</v>
      </c>
      <c r="R84">
        <f t="shared" si="7"/>
        <v>4</v>
      </c>
      <c r="S84">
        <v>2</v>
      </c>
      <c r="T84">
        <v>2</v>
      </c>
    </row>
    <row r="85" spans="1:20" x14ac:dyDescent="0.25">
      <c r="A85">
        <v>83</v>
      </c>
      <c r="B85">
        <v>1</v>
      </c>
      <c r="C85">
        <v>4</v>
      </c>
      <c r="D85">
        <v>4</v>
      </c>
      <c r="E85">
        <v>1</v>
      </c>
      <c r="F85">
        <v>1</v>
      </c>
      <c r="G85" t="b">
        <v>0</v>
      </c>
      <c r="H85" t="b">
        <v>0</v>
      </c>
      <c r="I85" t="b">
        <v>0</v>
      </c>
      <c r="J85" s="1">
        <f t="shared" si="4"/>
        <v>0</v>
      </c>
      <c r="K85" s="1">
        <f t="shared" si="5"/>
        <v>1</v>
      </c>
      <c r="L85">
        <v>2</v>
      </c>
      <c r="M85" t="b">
        <v>0</v>
      </c>
      <c r="N85" t="b">
        <v>0</v>
      </c>
      <c r="O85" t="b">
        <v>0</v>
      </c>
      <c r="P85" t="b">
        <v>1</v>
      </c>
      <c r="Q85">
        <f t="shared" si="6"/>
        <v>1</v>
      </c>
      <c r="R85">
        <f t="shared" si="7"/>
        <v>2</v>
      </c>
      <c r="S85">
        <v>1</v>
      </c>
      <c r="T85">
        <v>2</v>
      </c>
    </row>
    <row r="86" spans="1:20" x14ac:dyDescent="0.25">
      <c r="A86">
        <v>84</v>
      </c>
      <c r="B86">
        <v>1</v>
      </c>
      <c r="C86">
        <v>2</v>
      </c>
      <c r="D86">
        <v>3</v>
      </c>
      <c r="E86">
        <v>4</v>
      </c>
      <c r="F86">
        <v>4</v>
      </c>
      <c r="G86" t="b">
        <v>1</v>
      </c>
      <c r="H86" t="b">
        <v>0</v>
      </c>
      <c r="I86" t="b">
        <v>0</v>
      </c>
      <c r="J86" s="1">
        <f t="shared" si="4"/>
        <v>1</v>
      </c>
      <c r="K86" s="1">
        <f t="shared" si="5"/>
        <v>2</v>
      </c>
      <c r="L86">
        <v>2</v>
      </c>
      <c r="M86" t="b">
        <v>0</v>
      </c>
      <c r="N86" t="b">
        <v>0</v>
      </c>
      <c r="O86" t="b">
        <v>1</v>
      </c>
      <c r="P86" t="b">
        <v>1</v>
      </c>
      <c r="Q86">
        <f t="shared" si="6"/>
        <v>2</v>
      </c>
      <c r="R86">
        <f t="shared" si="7"/>
        <v>3</v>
      </c>
      <c r="S86">
        <v>2</v>
      </c>
      <c r="T86">
        <v>1</v>
      </c>
    </row>
    <row r="87" spans="1:20" x14ac:dyDescent="0.25">
      <c r="A87">
        <v>85</v>
      </c>
      <c r="B87">
        <v>4</v>
      </c>
      <c r="C87">
        <v>1</v>
      </c>
      <c r="D87">
        <v>2</v>
      </c>
      <c r="E87">
        <v>1</v>
      </c>
      <c r="F87">
        <v>2</v>
      </c>
      <c r="G87" t="b">
        <v>0</v>
      </c>
      <c r="H87" t="b">
        <v>0</v>
      </c>
      <c r="I87" t="b">
        <v>0</v>
      </c>
      <c r="J87" s="1">
        <f t="shared" si="4"/>
        <v>0</v>
      </c>
      <c r="K87" s="1">
        <f t="shared" si="5"/>
        <v>1</v>
      </c>
      <c r="L87">
        <v>1</v>
      </c>
      <c r="M87" t="b">
        <v>0</v>
      </c>
      <c r="N87" t="b">
        <v>0</v>
      </c>
      <c r="O87" t="b">
        <v>0</v>
      </c>
      <c r="P87" t="b">
        <v>1</v>
      </c>
      <c r="Q87">
        <f t="shared" si="6"/>
        <v>1</v>
      </c>
      <c r="R87">
        <f t="shared" si="7"/>
        <v>2</v>
      </c>
      <c r="S87">
        <v>2</v>
      </c>
      <c r="T87">
        <v>1</v>
      </c>
    </row>
    <row r="88" spans="1:20" x14ac:dyDescent="0.25">
      <c r="A88">
        <v>86</v>
      </c>
      <c r="B88">
        <v>1</v>
      </c>
      <c r="C88">
        <v>1</v>
      </c>
      <c r="D88">
        <v>2</v>
      </c>
      <c r="E88">
        <v>4</v>
      </c>
      <c r="F88">
        <v>2</v>
      </c>
      <c r="G88" t="b">
        <v>0</v>
      </c>
      <c r="H88" t="b">
        <v>0</v>
      </c>
      <c r="I88" t="b">
        <v>0</v>
      </c>
      <c r="J88" s="1">
        <f t="shared" si="4"/>
        <v>0</v>
      </c>
      <c r="K88" s="1">
        <f t="shared" si="5"/>
        <v>1</v>
      </c>
      <c r="L88">
        <v>1</v>
      </c>
      <c r="M88" t="b">
        <v>0</v>
      </c>
      <c r="N88" t="b">
        <v>0</v>
      </c>
      <c r="O88" t="b">
        <v>0</v>
      </c>
      <c r="P88" t="b">
        <v>1</v>
      </c>
      <c r="Q88">
        <f t="shared" si="6"/>
        <v>1</v>
      </c>
      <c r="R88">
        <f t="shared" si="7"/>
        <v>2</v>
      </c>
      <c r="S88">
        <v>2</v>
      </c>
      <c r="T88">
        <v>1</v>
      </c>
    </row>
    <row r="89" spans="1:20" x14ac:dyDescent="0.25">
      <c r="A89">
        <v>87</v>
      </c>
      <c r="B89">
        <v>4</v>
      </c>
      <c r="C89">
        <v>3</v>
      </c>
      <c r="D89">
        <v>2</v>
      </c>
      <c r="E89">
        <v>4</v>
      </c>
      <c r="F89">
        <v>2</v>
      </c>
      <c r="G89" t="b">
        <v>0</v>
      </c>
      <c r="H89" t="b">
        <v>0</v>
      </c>
      <c r="I89" t="b">
        <v>0</v>
      </c>
      <c r="J89" s="1">
        <f t="shared" si="4"/>
        <v>0</v>
      </c>
      <c r="K89" s="1">
        <f t="shared" si="5"/>
        <v>1</v>
      </c>
      <c r="L89">
        <v>1</v>
      </c>
      <c r="M89" t="b">
        <v>0</v>
      </c>
      <c r="N89" t="b">
        <v>0</v>
      </c>
      <c r="O89" t="b">
        <v>0</v>
      </c>
      <c r="P89" t="b">
        <v>1</v>
      </c>
      <c r="Q89">
        <f t="shared" si="6"/>
        <v>1</v>
      </c>
      <c r="R89">
        <f t="shared" si="7"/>
        <v>2</v>
      </c>
      <c r="S89">
        <v>1</v>
      </c>
      <c r="T89">
        <v>2</v>
      </c>
    </row>
    <row r="90" spans="1:20" x14ac:dyDescent="0.25">
      <c r="A90">
        <v>88</v>
      </c>
      <c r="B90">
        <v>1</v>
      </c>
      <c r="C90">
        <v>2</v>
      </c>
      <c r="D90">
        <v>2</v>
      </c>
      <c r="E90">
        <v>1</v>
      </c>
      <c r="F90">
        <v>4</v>
      </c>
      <c r="G90" t="b">
        <v>0</v>
      </c>
      <c r="H90" t="b">
        <v>0</v>
      </c>
      <c r="I90" t="b">
        <v>0</v>
      </c>
      <c r="J90" s="1">
        <f t="shared" si="4"/>
        <v>0</v>
      </c>
      <c r="K90" s="1">
        <f t="shared" si="5"/>
        <v>1</v>
      </c>
      <c r="L90">
        <v>2</v>
      </c>
      <c r="M90" t="b">
        <v>0</v>
      </c>
      <c r="N90" t="b">
        <v>0</v>
      </c>
      <c r="O90" t="b">
        <v>0</v>
      </c>
      <c r="P90" t="b">
        <v>1</v>
      </c>
      <c r="Q90">
        <f t="shared" si="6"/>
        <v>1</v>
      </c>
      <c r="R90">
        <f t="shared" si="7"/>
        <v>2</v>
      </c>
      <c r="S90">
        <v>1</v>
      </c>
      <c r="T90">
        <v>3</v>
      </c>
    </row>
    <row r="91" spans="1:20" x14ac:dyDescent="0.25">
      <c r="A91">
        <v>89</v>
      </c>
      <c r="B91">
        <v>4</v>
      </c>
      <c r="C91">
        <v>1</v>
      </c>
      <c r="D91">
        <v>2</v>
      </c>
      <c r="E91">
        <v>4</v>
      </c>
      <c r="F91">
        <v>1</v>
      </c>
      <c r="G91" t="b">
        <v>0</v>
      </c>
      <c r="H91" t="b">
        <v>0</v>
      </c>
      <c r="I91" t="b">
        <v>0</v>
      </c>
      <c r="J91" s="1">
        <f t="shared" si="4"/>
        <v>0</v>
      </c>
      <c r="K91" s="1">
        <f t="shared" si="5"/>
        <v>1</v>
      </c>
      <c r="L91">
        <v>2</v>
      </c>
      <c r="M91" t="b">
        <v>0</v>
      </c>
      <c r="N91" t="b">
        <v>0</v>
      </c>
      <c r="O91" t="b">
        <v>0</v>
      </c>
      <c r="P91" t="b">
        <v>1</v>
      </c>
      <c r="Q91">
        <f t="shared" si="6"/>
        <v>1</v>
      </c>
      <c r="R91">
        <f t="shared" si="7"/>
        <v>2</v>
      </c>
      <c r="S91">
        <v>3</v>
      </c>
      <c r="T91">
        <v>2</v>
      </c>
    </row>
    <row r="92" spans="1:20" x14ac:dyDescent="0.25">
      <c r="A92">
        <v>90</v>
      </c>
      <c r="B92">
        <v>2</v>
      </c>
      <c r="C92">
        <v>4</v>
      </c>
      <c r="D92">
        <v>2</v>
      </c>
      <c r="E92">
        <v>4</v>
      </c>
      <c r="F92">
        <v>3</v>
      </c>
      <c r="G92" t="b">
        <v>0</v>
      </c>
      <c r="H92" t="b">
        <v>0</v>
      </c>
      <c r="I92" t="b">
        <v>0</v>
      </c>
      <c r="J92" s="1">
        <f t="shared" si="4"/>
        <v>0</v>
      </c>
      <c r="K92" s="1">
        <f t="shared" si="5"/>
        <v>1</v>
      </c>
      <c r="L92">
        <v>1</v>
      </c>
      <c r="M92" t="b">
        <v>1</v>
      </c>
      <c r="N92" t="b">
        <v>0</v>
      </c>
      <c r="O92" t="b">
        <v>0</v>
      </c>
      <c r="P92" t="b">
        <v>0</v>
      </c>
      <c r="Q92">
        <f t="shared" si="6"/>
        <v>1</v>
      </c>
      <c r="R92">
        <f t="shared" si="7"/>
        <v>2</v>
      </c>
      <c r="S92">
        <v>1</v>
      </c>
      <c r="T92">
        <v>1</v>
      </c>
    </row>
    <row r="93" spans="1:20" x14ac:dyDescent="0.25">
      <c r="A93">
        <v>91</v>
      </c>
      <c r="B93">
        <v>1</v>
      </c>
      <c r="C93">
        <v>4</v>
      </c>
      <c r="D93">
        <v>2</v>
      </c>
      <c r="E93">
        <v>4</v>
      </c>
      <c r="F93">
        <v>1</v>
      </c>
      <c r="G93" t="b">
        <v>0</v>
      </c>
      <c r="H93" t="b">
        <v>0</v>
      </c>
      <c r="I93" t="b">
        <v>1</v>
      </c>
      <c r="J93" s="1">
        <f t="shared" si="4"/>
        <v>1</v>
      </c>
      <c r="K93" s="1">
        <f t="shared" si="5"/>
        <v>2</v>
      </c>
      <c r="L93">
        <v>3</v>
      </c>
      <c r="M93" t="b">
        <v>0</v>
      </c>
      <c r="N93" t="b">
        <v>1</v>
      </c>
      <c r="O93" t="b">
        <v>1</v>
      </c>
      <c r="P93" t="b">
        <v>1</v>
      </c>
      <c r="Q93">
        <f t="shared" si="6"/>
        <v>3</v>
      </c>
      <c r="R93">
        <f t="shared" si="7"/>
        <v>4</v>
      </c>
      <c r="S93">
        <v>2</v>
      </c>
      <c r="T93">
        <v>4</v>
      </c>
    </row>
    <row r="94" spans="1:20" x14ac:dyDescent="0.25">
      <c r="A94">
        <v>92</v>
      </c>
      <c r="B94">
        <v>1</v>
      </c>
      <c r="C94">
        <v>4</v>
      </c>
      <c r="D94">
        <v>2</v>
      </c>
      <c r="E94">
        <v>1</v>
      </c>
      <c r="F94">
        <v>1</v>
      </c>
      <c r="G94" t="b">
        <v>0</v>
      </c>
      <c r="H94" t="b">
        <v>0</v>
      </c>
      <c r="I94" t="b">
        <v>0</v>
      </c>
      <c r="J94" s="1">
        <f t="shared" si="4"/>
        <v>0</v>
      </c>
      <c r="K94" s="1">
        <f t="shared" si="5"/>
        <v>1</v>
      </c>
      <c r="L94">
        <v>1</v>
      </c>
      <c r="M94" t="b">
        <v>0</v>
      </c>
      <c r="N94" t="b">
        <v>0</v>
      </c>
      <c r="O94" t="b">
        <v>0</v>
      </c>
      <c r="P94" t="b">
        <v>1</v>
      </c>
      <c r="Q94">
        <f t="shared" si="6"/>
        <v>1</v>
      </c>
      <c r="R94">
        <f t="shared" si="7"/>
        <v>2</v>
      </c>
      <c r="S94">
        <v>1</v>
      </c>
      <c r="T94">
        <v>1</v>
      </c>
    </row>
    <row r="95" spans="1:20" x14ac:dyDescent="0.25">
      <c r="A95">
        <v>93</v>
      </c>
      <c r="B95">
        <v>1</v>
      </c>
      <c r="C95">
        <v>4</v>
      </c>
      <c r="D95">
        <v>3</v>
      </c>
      <c r="E95">
        <v>4</v>
      </c>
      <c r="F95">
        <v>2</v>
      </c>
      <c r="G95" t="b">
        <v>0</v>
      </c>
      <c r="H95" t="b">
        <v>0</v>
      </c>
      <c r="I95" t="b">
        <v>0</v>
      </c>
      <c r="J95" s="1">
        <f t="shared" si="4"/>
        <v>0</v>
      </c>
      <c r="K95" s="1">
        <f t="shared" si="5"/>
        <v>1</v>
      </c>
      <c r="L95">
        <v>4</v>
      </c>
      <c r="M95" t="b">
        <v>0</v>
      </c>
      <c r="N95" t="b">
        <v>0</v>
      </c>
      <c r="O95" t="b">
        <v>0</v>
      </c>
      <c r="P95" t="b">
        <v>1</v>
      </c>
      <c r="Q95">
        <f t="shared" si="6"/>
        <v>1</v>
      </c>
      <c r="R95">
        <f t="shared" si="7"/>
        <v>2</v>
      </c>
      <c r="S95">
        <v>4</v>
      </c>
      <c r="T95">
        <v>1</v>
      </c>
    </row>
    <row r="96" spans="1:20" x14ac:dyDescent="0.25">
      <c r="A96">
        <v>94</v>
      </c>
      <c r="B96">
        <v>1</v>
      </c>
      <c r="C96">
        <v>1</v>
      </c>
      <c r="D96">
        <v>3</v>
      </c>
      <c r="E96">
        <v>2</v>
      </c>
      <c r="F96">
        <v>2</v>
      </c>
      <c r="G96" t="b">
        <v>0</v>
      </c>
      <c r="H96" t="b">
        <v>0</v>
      </c>
      <c r="I96" t="b">
        <v>0</v>
      </c>
      <c r="J96" s="1">
        <f t="shared" si="4"/>
        <v>0</v>
      </c>
      <c r="K96" s="1">
        <f t="shared" si="5"/>
        <v>1</v>
      </c>
      <c r="L96">
        <v>4</v>
      </c>
      <c r="M96" t="b">
        <v>0</v>
      </c>
      <c r="N96" t="b">
        <v>0</v>
      </c>
      <c r="O96" t="b">
        <v>0</v>
      </c>
      <c r="P96" t="b">
        <v>1</v>
      </c>
      <c r="Q96">
        <f t="shared" si="6"/>
        <v>1</v>
      </c>
      <c r="R96">
        <f t="shared" si="7"/>
        <v>2</v>
      </c>
      <c r="S96">
        <v>2</v>
      </c>
      <c r="T96">
        <v>1</v>
      </c>
    </row>
    <row r="97" spans="1:20" x14ac:dyDescent="0.25">
      <c r="A97">
        <v>95</v>
      </c>
      <c r="B97">
        <v>2</v>
      </c>
      <c r="C97">
        <v>4</v>
      </c>
      <c r="D97">
        <v>2</v>
      </c>
      <c r="E97">
        <v>4</v>
      </c>
      <c r="F97">
        <v>4</v>
      </c>
      <c r="G97" t="b">
        <v>0</v>
      </c>
      <c r="H97" t="b">
        <v>0</v>
      </c>
      <c r="I97" t="b">
        <v>0</v>
      </c>
      <c r="J97" s="1">
        <f t="shared" si="4"/>
        <v>0</v>
      </c>
      <c r="K97" s="1">
        <f t="shared" si="5"/>
        <v>1</v>
      </c>
      <c r="L97">
        <v>2</v>
      </c>
      <c r="M97" t="b">
        <v>0</v>
      </c>
      <c r="N97" t="b">
        <v>0</v>
      </c>
      <c r="O97" t="b">
        <v>0</v>
      </c>
      <c r="P97" t="b">
        <v>1</v>
      </c>
      <c r="Q97">
        <f t="shared" si="6"/>
        <v>1</v>
      </c>
      <c r="R97">
        <f t="shared" si="7"/>
        <v>2</v>
      </c>
      <c r="S97">
        <v>1</v>
      </c>
      <c r="T97">
        <v>2</v>
      </c>
    </row>
    <row r="98" spans="1:20" x14ac:dyDescent="0.25">
      <c r="A98">
        <v>96</v>
      </c>
      <c r="B98">
        <v>4</v>
      </c>
      <c r="C98">
        <v>1</v>
      </c>
      <c r="D98">
        <v>1</v>
      </c>
      <c r="E98">
        <v>1</v>
      </c>
      <c r="F98">
        <v>1</v>
      </c>
      <c r="G98" t="b">
        <v>0</v>
      </c>
      <c r="H98" t="b">
        <v>0</v>
      </c>
      <c r="I98" t="b">
        <v>0</v>
      </c>
      <c r="J98" s="1">
        <f t="shared" si="4"/>
        <v>0</v>
      </c>
      <c r="K98" s="1">
        <f t="shared" si="5"/>
        <v>1</v>
      </c>
      <c r="L98">
        <v>1</v>
      </c>
      <c r="M98" t="b">
        <v>0</v>
      </c>
      <c r="N98" t="b">
        <v>0</v>
      </c>
      <c r="O98" t="b">
        <v>0</v>
      </c>
      <c r="P98" t="b">
        <v>0</v>
      </c>
      <c r="Q98">
        <f t="shared" si="6"/>
        <v>0</v>
      </c>
      <c r="R98">
        <f t="shared" si="7"/>
        <v>1</v>
      </c>
      <c r="S98">
        <v>3</v>
      </c>
      <c r="T98">
        <v>1</v>
      </c>
    </row>
    <row r="99" spans="1:20" x14ac:dyDescent="0.25">
      <c r="A99">
        <v>97</v>
      </c>
      <c r="B99">
        <v>1</v>
      </c>
      <c r="C99">
        <v>4</v>
      </c>
      <c r="D99">
        <v>3</v>
      </c>
      <c r="E99">
        <v>4</v>
      </c>
      <c r="F99">
        <v>2</v>
      </c>
      <c r="G99" t="b">
        <v>1</v>
      </c>
      <c r="H99" t="b">
        <v>0</v>
      </c>
      <c r="I99" t="b">
        <v>0</v>
      </c>
      <c r="J99" s="1">
        <f t="shared" si="4"/>
        <v>1</v>
      </c>
      <c r="K99" s="1">
        <f t="shared" si="5"/>
        <v>2</v>
      </c>
      <c r="L99">
        <v>2</v>
      </c>
      <c r="M99" t="b">
        <v>0</v>
      </c>
      <c r="N99" t="b">
        <v>0</v>
      </c>
      <c r="O99" t="b">
        <v>0</v>
      </c>
      <c r="P99" t="b">
        <v>1</v>
      </c>
      <c r="Q99">
        <f t="shared" si="6"/>
        <v>1</v>
      </c>
      <c r="R99">
        <f t="shared" si="7"/>
        <v>2</v>
      </c>
      <c r="S99">
        <v>2</v>
      </c>
      <c r="T99">
        <v>1</v>
      </c>
    </row>
    <row r="100" spans="1:20" x14ac:dyDescent="0.25">
      <c r="A100">
        <v>98</v>
      </c>
      <c r="B100">
        <v>4</v>
      </c>
      <c r="C100">
        <v>1</v>
      </c>
      <c r="D100">
        <v>1</v>
      </c>
      <c r="E100">
        <v>3</v>
      </c>
      <c r="F100">
        <v>1</v>
      </c>
      <c r="G100" t="b">
        <v>0</v>
      </c>
      <c r="H100" t="b">
        <v>1</v>
      </c>
      <c r="I100" t="b">
        <v>0</v>
      </c>
      <c r="J100" s="1">
        <f t="shared" si="4"/>
        <v>1</v>
      </c>
      <c r="K100" s="1">
        <f t="shared" si="5"/>
        <v>2</v>
      </c>
      <c r="L100">
        <v>3</v>
      </c>
      <c r="M100" t="b">
        <v>0</v>
      </c>
      <c r="N100" t="b">
        <v>0</v>
      </c>
      <c r="O100" t="b">
        <v>0</v>
      </c>
      <c r="P100" t="b">
        <v>1</v>
      </c>
      <c r="Q100">
        <f t="shared" si="6"/>
        <v>1</v>
      </c>
      <c r="R100">
        <f t="shared" si="7"/>
        <v>2</v>
      </c>
      <c r="S100">
        <v>3</v>
      </c>
      <c r="T100">
        <v>1</v>
      </c>
    </row>
    <row r="101" spans="1:20" x14ac:dyDescent="0.25">
      <c r="A101">
        <v>99</v>
      </c>
      <c r="B101">
        <v>1</v>
      </c>
      <c r="C101">
        <v>3</v>
      </c>
      <c r="D101">
        <v>3</v>
      </c>
      <c r="E101">
        <v>4</v>
      </c>
      <c r="F101">
        <v>2</v>
      </c>
      <c r="G101" t="b">
        <v>0</v>
      </c>
      <c r="H101" t="b">
        <v>0</v>
      </c>
      <c r="I101" t="b">
        <v>0</v>
      </c>
      <c r="J101" s="1">
        <f t="shared" si="4"/>
        <v>0</v>
      </c>
      <c r="K101" s="1">
        <f t="shared" si="5"/>
        <v>1</v>
      </c>
      <c r="L101">
        <v>3</v>
      </c>
      <c r="M101" t="b">
        <v>0</v>
      </c>
      <c r="N101" t="b">
        <v>0</v>
      </c>
      <c r="O101" t="b">
        <v>0</v>
      </c>
      <c r="P101" t="b">
        <v>1</v>
      </c>
      <c r="Q101">
        <f t="shared" si="6"/>
        <v>1</v>
      </c>
      <c r="R101">
        <f t="shared" si="7"/>
        <v>2</v>
      </c>
      <c r="S101">
        <v>1</v>
      </c>
      <c r="T101">
        <v>1</v>
      </c>
    </row>
    <row r="102" spans="1:20" x14ac:dyDescent="0.25">
      <c r="A102">
        <v>100</v>
      </c>
      <c r="B102">
        <v>1</v>
      </c>
      <c r="C102">
        <v>2</v>
      </c>
      <c r="D102">
        <v>3</v>
      </c>
      <c r="E102">
        <v>1</v>
      </c>
      <c r="F102">
        <v>4</v>
      </c>
      <c r="G102" t="b">
        <v>1</v>
      </c>
      <c r="H102" t="b">
        <v>0</v>
      </c>
      <c r="I102" t="b">
        <v>0</v>
      </c>
      <c r="J102" s="1">
        <f t="shared" si="4"/>
        <v>1</v>
      </c>
      <c r="K102" s="1">
        <f t="shared" si="5"/>
        <v>2</v>
      </c>
      <c r="L102">
        <v>2</v>
      </c>
      <c r="M102" t="b">
        <v>0</v>
      </c>
      <c r="N102" t="b">
        <v>0</v>
      </c>
      <c r="O102" t="b">
        <v>0</v>
      </c>
      <c r="P102" t="b">
        <v>1</v>
      </c>
      <c r="Q102">
        <f t="shared" si="6"/>
        <v>1</v>
      </c>
      <c r="R102">
        <f t="shared" si="7"/>
        <v>2</v>
      </c>
      <c r="S102">
        <v>4</v>
      </c>
      <c r="T102">
        <v>1</v>
      </c>
    </row>
    <row r="103" spans="1:20" x14ac:dyDescent="0.25">
      <c r="A103">
        <v>101</v>
      </c>
      <c r="B103">
        <v>1</v>
      </c>
      <c r="C103">
        <v>4</v>
      </c>
      <c r="D103">
        <v>3</v>
      </c>
      <c r="E103">
        <v>1</v>
      </c>
      <c r="F103">
        <v>1</v>
      </c>
      <c r="G103" t="b">
        <v>1</v>
      </c>
      <c r="H103" t="b">
        <v>0</v>
      </c>
      <c r="I103" t="b">
        <v>0</v>
      </c>
      <c r="J103" s="1">
        <f t="shared" si="4"/>
        <v>1</v>
      </c>
      <c r="K103" s="1">
        <f t="shared" si="5"/>
        <v>2</v>
      </c>
      <c r="L103">
        <v>2</v>
      </c>
      <c r="M103" t="b">
        <v>0</v>
      </c>
      <c r="N103" t="b">
        <v>0</v>
      </c>
      <c r="O103" t="b">
        <v>0</v>
      </c>
      <c r="P103" t="b">
        <v>1</v>
      </c>
      <c r="Q103">
        <f t="shared" si="6"/>
        <v>1</v>
      </c>
      <c r="R103">
        <f t="shared" si="7"/>
        <v>2</v>
      </c>
      <c r="S103">
        <v>2</v>
      </c>
      <c r="T103">
        <v>1</v>
      </c>
    </row>
    <row r="104" spans="1:20" x14ac:dyDescent="0.25">
      <c r="A104">
        <v>102</v>
      </c>
      <c r="B104">
        <v>1</v>
      </c>
      <c r="C104">
        <v>3</v>
      </c>
      <c r="D104">
        <v>3</v>
      </c>
      <c r="E104">
        <v>1</v>
      </c>
      <c r="F104">
        <v>4</v>
      </c>
      <c r="G104" t="b">
        <v>0</v>
      </c>
      <c r="H104" t="b">
        <v>0</v>
      </c>
      <c r="I104" t="b">
        <v>1</v>
      </c>
      <c r="J104" s="1">
        <f t="shared" si="4"/>
        <v>1</v>
      </c>
      <c r="K104" s="1">
        <f t="shared" si="5"/>
        <v>2</v>
      </c>
      <c r="L104">
        <v>2</v>
      </c>
      <c r="M104" t="b">
        <v>0</v>
      </c>
      <c r="N104" t="b">
        <v>1</v>
      </c>
      <c r="O104" t="b">
        <v>0</v>
      </c>
      <c r="P104" t="b">
        <v>0</v>
      </c>
      <c r="Q104">
        <f t="shared" si="6"/>
        <v>1</v>
      </c>
      <c r="R104">
        <f t="shared" si="7"/>
        <v>2</v>
      </c>
      <c r="S104">
        <v>4</v>
      </c>
      <c r="T104">
        <v>2</v>
      </c>
    </row>
    <row r="105" spans="1:20" x14ac:dyDescent="0.25">
      <c r="A105">
        <v>103</v>
      </c>
      <c r="B105">
        <v>4</v>
      </c>
      <c r="C105">
        <v>3</v>
      </c>
      <c r="D105">
        <v>2</v>
      </c>
      <c r="E105">
        <v>4</v>
      </c>
      <c r="F105">
        <v>2</v>
      </c>
      <c r="G105" t="b">
        <v>1</v>
      </c>
      <c r="H105" t="b">
        <v>0</v>
      </c>
      <c r="I105" t="b">
        <v>0</v>
      </c>
      <c r="J105" s="1">
        <f t="shared" si="4"/>
        <v>1</v>
      </c>
      <c r="K105" s="1">
        <f t="shared" si="5"/>
        <v>2</v>
      </c>
      <c r="L105">
        <v>2</v>
      </c>
      <c r="M105" t="b">
        <v>0</v>
      </c>
      <c r="N105" t="b">
        <v>0</v>
      </c>
      <c r="O105" t="b">
        <v>0</v>
      </c>
      <c r="P105" t="b">
        <v>1</v>
      </c>
      <c r="Q105">
        <f t="shared" si="6"/>
        <v>1</v>
      </c>
      <c r="R105">
        <f t="shared" si="7"/>
        <v>2</v>
      </c>
      <c r="S105">
        <v>3</v>
      </c>
      <c r="T105">
        <v>1</v>
      </c>
    </row>
    <row r="106" spans="1:20" x14ac:dyDescent="0.25">
      <c r="A106">
        <v>104</v>
      </c>
      <c r="B106">
        <v>4</v>
      </c>
      <c r="C106">
        <v>2</v>
      </c>
      <c r="D106">
        <v>1</v>
      </c>
      <c r="E106">
        <v>4</v>
      </c>
      <c r="F106">
        <v>1</v>
      </c>
      <c r="G106" t="b">
        <v>0</v>
      </c>
      <c r="H106" t="b">
        <v>0</v>
      </c>
      <c r="I106" t="b">
        <v>0</v>
      </c>
      <c r="J106" s="1">
        <f t="shared" si="4"/>
        <v>0</v>
      </c>
      <c r="K106" s="1">
        <f t="shared" si="5"/>
        <v>1</v>
      </c>
      <c r="L106">
        <v>2</v>
      </c>
      <c r="M106" t="b">
        <v>0</v>
      </c>
      <c r="N106" t="b">
        <v>0</v>
      </c>
      <c r="O106" t="b">
        <v>0</v>
      </c>
      <c r="P106" t="b">
        <v>0</v>
      </c>
      <c r="Q106">
        <f t="shared" si="6"/>
        <v>0</v>
      </c>
      <c r="R106">
        <f t="shared" si="7"/>
        <v>1</v>
      </c>
      <c r="S106">
        <v>2</v>
      </c>
      <c r="T106">
        <v>1</v>
      </c>
    </row>
    <row r="107" spans="1:20" x14ac:dyDescent="0.25">
      <c r="A107">
        <v>105</v>
      </c>
      <c r="B107">
        <v>4</v>
      </c>
      <c r="C107">
        <v>2</v>
      </c>
      <c r="D107">
        <v>1</v>
      </c>
      <c r="E107">
        <v>4</v>
      </c>
      <c r="F107">
        <v>1</v>
      </c>
      <c r="G107" t="b">
        <v>0</v>
      </c>
      <c r="H107" t="b">
        <v>0</v>
      </c>
      <c r="I107" t="b">
        <v>0</v>
      </c>
      <c r="J107" s="1">
        <f t="shared" si="4"/>
        <v>0</v>
      </c>
      <c r="K107" s="1">
        <f t="shared" si="5"/>
        <v>1</v>
      </c>
      <c r="L107">
        <v>2</v>
      </c>
      <c r="M107" t="b">
        <v>0</v>
      </c>
      <c r="N107" t="b">
        <v>0</v>
      </c>
      <c r="O107" t="b">
        <v>0</v>
      </c>
      <c r="P107" t="b">
        <v>0</v>
      </c>
      <c r="Q107">
        <f t="shared" si="6"/>
        <v>0</v>
      </c>
      <c r="R107">
        <f t="shared" si="7"/>
        <v>1</v>
      </c>
      <c r="S107">
        <v>2</v>
      </c>
      <c r="T107">
        <v>1</v>
      </c>
    </row>
    <row r="108" spans="1:20" x14ac:dyDescent="0.25">
      <c r="A108">
        <v>106</v>
      </c>
      <c r="B108">
        <v>4</v>
      </c>
      <c r="C108">
        <v>2</v>
      </c>
      <c r="D108">
        <v>1</v>
      </c>
      <c r="E108">
        <v>4</v>
      </c>
      <c r="F108">
        <v>1</v>
      </c>
      <c r="G108" t="b">
        <v>0</v>
      </c>
      <c r="H108" t="b">
        <v>0</v>
      </c>
      <c r="I108" t="b">
        <v>0</v>
      </c>
      <c r="J108" s="1">
        <f t="shared" si="4"/>
        <v>0</v>
      </c>
      <c r="K108" s="1">
        <f t="shared" si="5"/>
        <v>1</v>
      </c>
      <c r="L108">
        <v>2</v>
      </c>
      <c r="M108" t="b">
        <v>0</v>
      </c>
      <c r="N108" t="b">
        <v>0</v>
      </c>
      <c r="O108" t="b">
        <v>0</v>
      </c>
      <c r="P108" t="b">
        <v>0</v>
      </c>
      <c r="Q108">
        <f t="shared" si="6"/>
        <v>0</v>
      </c>
      <c r="R108">
        <f t="shared" si="7"/>
        <v>1</v>
      </c>
      <c r="S108">
        <v>2</v>
      </c>
      <c r="T108">
        <v>1</v>
      </c>
    </row>
    <row r="109" spans="1:20" x14ac:dyDescent="0.25">
      <c r="A109">
        <v>107</v>
      </c>
      <c r="B109">
        <v>4</v>
      </c>
      <c r="C109">
        <v>2</v>
      </c>
      <c r="D109">
        <v>1</v>
      </c>
      <c r="E109">
        <v>4</v>
      </c>
      <c r="F109">
        <v>1</v>
      </c>
      <c r="G109" t="b">
        <v>0</v>
      </c>
      <c r="H109" t="b">
        <v>0</v>
      </c>
      <c r="I109" t="b">
        <v>0</v>
      </c>
      <c r="J109" s="1">
        <f t="shared" si="4"/>
        <v>0</v>
      </c>
      <c r="K109" s="1">
        <f t="shared" si="5"/>
        <v>1</v>
      </c>
      <c r="L109">
        <v>2</v>
      </c>
      <c r="M109" t="b">
        <v>0</v>
      </c>
      <c r="N109" t="b">
        <v>0</v>
      </c>
      <c r="O109" t="b">
        <v>0</v>
      </c>
      <c r="P109" t="b">
        <v>0</v>
      </c>
      <c r="Q109">
        <f t="shared" si="6"/>
        <v>0</v>
      </c>
      <c r="R109">
        <f t="shared" si="7"/>
        <v>1</v>
      </c>
      <c r="S109">
        <v>2</v>
      </c>
      <c r="T109">
        <v>1</v>
      </c>
    </row>
    <row r="110" spans="1:20" x14ac:dyDescent="0.25">
      <c r="A110">
        <v>108</v>
      </c>
      <c r="B110">
        <v>4</v>
      </c>
      <c r="C110">
        <v>2</v>
      </c>
      <c r="D110">
        <v>1</v>
      </c>
      <c r="E110">
        <v>4</v>
      </c>
      <c r="F110">
        <v>1</v>
      </c>
      <c r="G110" t="b">
        <v>0</v>
      </c>
      <c r="H110" t="b">
        <v>0</v>
      </c>
      <c r="I110" t="b">
        <v>0</v>
      </c>
      <c r="J110" s="1">
        <f t="shared" si="4"/>
        <v>0</v>
      </c>
      <c r="K110" s="1">
        <f t="shared" si="5"/>
        <v>1</v>
      </c>
      <c r="L110">
        <v>2</v>
      </c>
      <c r="M110" t="b">
        <v>0</v>
      </c>
      <c r="N110" t="b">
        <v>0</v>
      </c>
      <c r="O110" t="b">
        <v>1</v>
      </c>
      <c r="P110" t="b">
        <v>0</v>
      </c>
      <c r="Q110">
        <f t="shared" si="6"/>
        <v>1</v>
      </c>
      <c r="R110">
        <f t="shared" si="7"/>
        <v>2</v>
      </c>
      <c r="S110">
        <v>2</v>
      </c>
      <c r="T110">
        <v>1</v>
      </c>
    </row>
    <row r="111" spans="1:20" x14ac:dyDescent="0.25">
      <c r="A111">
        <v>109</v>
      </c>
      <c r="B111">
        <v>4</v>
      </c>
      <c r="C111">
        <v>2</v>
      </c>
      <c r="D111">
        <v>1</v>
      </c>
      <c r="E111">
        <v>4</v>
      </c>
      <c r="F111">
        <v>1</v>
      </c>
      <c r="G111" t="b">
        <v>0</v>
      </c>
      <c r="H111" t="b">
        <v>0</v>
      </c>
      <c r="I111" t="b">
        <v>0</v>
      </c>
      <c r="J111" s="1">
        <f t="shared" si="4"/>
        <v>0</v>
      </c>
      <c r="K111" s="1">
        <f t="shared" si="5"/>
        <v>1</v>
      </c>
      <c r="L111">
        <v>2</v>
      </c>
      <c r="M111" t="b">
        <v>0</v>
      </c>
      <c r="N111" t="b">
        <v>0</v>
      </c>
      <c r="O111" t="b">
        <v>0</v>
      </c>
      <c r="P111" t="b">
        <v>0</v>
      </c>
      <c r="Q111">
        <f t="shared" si="6"/>
        <v>0</v>
      </c>
      <c r="R111">
        <f t="shared" si="7"/>
        <v>1</v>
      </c>
      <c r="S111">
        <v>2</v>
      </c>
      <c r="T111">
        <v>1</v>
      </c>
    </row>
    <row r="112" spans="1:20" x14ac:dyDescent="0.25">
      <c r="A112">
        <v>110</v>
      </c>
      <c r="B112">
        <v>4</v>
      </c>
      <c r="C112">
        <v>2</v>
      </c>
      <c r="D112">
        <v>1</v>
      </c>
      <c r="E112">
        <v>4</v>
      </c>
      <c r="F112">
        <v>1</v>
      </c>
      <c r="G112" t="b">
        <v>0</v>
      </c>
      <c r="H112" t="b">
        <v>0</v>
      </c>
      <c r="I112" t="b">
        <v>0</v>
      </c>
      <c r="J112" s="1">
        <f t="shared" si="4"/>
        <v>0</v>
      </c>
      <c r="K112" s="1">
        <f t="shared" si="5"/>
        <v>1</v>
      </c>
      <c r="L112">
        <v>2</v>
      </c>
      <c r="M112" t="b">
        <v>0</v>
      </c>
      <c r="N112" t="b">
        <v>0</v>
      </c>
      <c r="O112" t="b">
        <v>0</v>
      </c>
      <c r="P112" t="b">
        <v>0</v>
      </c>
      <c r="Q112">
        <f t="shared" si="6"/>
        <v>0</v>
      </c>
      <c r="R112">
        <f t="shared" si="7"/>
        <v>1</v>
      </c>
      <c r="S112">
        <v>2</v>
      </c>
      <c r="T112">
        <v>1</v>
      </c>
    </row>
    <row r="113" spans="1:20" x14ac:dyDescent="0.25">
      <c r="A113">
        <v>111</v>
      </c>
      <c r="B113">
        <v>4</v>
      </c>
      <c r="C113">
        <v>2</v>
      </c>
      <c r="D113">
        <v>1</v>
      </c>
      <c r="E113">
        <v>4</v>
      </c>
      <c r="F113">
        <v>1</v>
      </c>
      <c r="G113" t="b">
        <v>0</v>
      </c>
      <c r="H113" t="b">
        <v>0</v>
      </c>
      <c r="I113" t="b">
        <v>0</v>
      </c>
      <c r="J113" s="1">
        <f t="shared" si="4"/>
        <v>0</v>
      </c>
      <c r="K113" s="1">
        <f t="shared" si="5"/>
        <v>1</v>
      </c>
      <c r="L113">
        <v>2</v>
      </c>
      <c r="M113" t="b">
        <v>0</v>
      </c>
      <c r="N113" t="b">
        <v>0</v>
      </c>
      <c r="O113" t="b">
        <v>0</v>
      </c>
      <c r="P113" t="b">
        <v>0</v>
      </c>
      <c r="Q113">
        <f t="shared" si="6"/>
        <v>0</v>
      </c>
      <c r="R113">
        <f t="shared" si="7"/>
        <v>1</v>
      </c>
      <c r="S113">
        <v>2</v>
      </c>
      <c r="T113">
        <v>1</v>
      </c>
    </row>
    <row r="114" spans="1:20" x14ac:dyDescent="0.25">
      <c r="A114">
        <v>112</v>
      </c>
      <c r="B114">
        <v>2</v>
      </c>
      <c r="C114">
        <v>4</v>
      </c>
      <c r="D114">
        <v>3</v>
      </c>
      <c r="E114">
        <v>4</v>
      </c>
      <c r="F114">
        <v>3</v>
      </c>
      <c r="G114" t="b">
        <v>0</v>
      </c>
      <c r="H114" t="b">
        <v>0</v>
      </c>
      <c r="I114" t="b">
        <v>0</v>
      </c>
      <c r="J114" s="1">
        <f t="shared" si="4"/>
        <v>0</v>
      </c>
      <c r="K114" s="1">
        <f t="shared" si="5"/>
        <v>1</v>
      </c>
      <c r="L114">
        <v>2</v>
      </c>
      <c r="M114" t="b">
        <v>0</v>
      </c>
      <c r="N114" t="b">
        <v>1</v>
      </c>
      <c r="O114" t="b">
        <v>0</v>
      </c>
      <c r="P114" t="b">
        <v>0</v>
      </c>
      <c r="Q114">
        <f t="shared" si="6"/>
        <v>1</v>
      </c>
      <c r="R114">
        <f t="shared" si="7"/>
        <v>2</v>
      </c>
      <c r="S114">
        <v>3</v>
      </c>
      <c r="T114">
        <v>3</v>
      </c>
    </row>
    <row r="115" spans="1:20" x14ac:dyDescent="0.25">
      <c r="A115">
        <v>113</v>
      </c>
      <c r="B115">
        <v>3</v>
      </c>
      <c r="C115">
        <v>4</v>
      </c>
      <c r="D115">
        <v>4</v>
      </c>
      <c r="E115">
        <v>4</v>
      </c>
      <c r="F115">
        <v>3</v>
      </c>
      <c r="G115" t="b">
        <v>0</v>
      </c>
      <c r="H115" t="b">
        <v>0</v>
      </c>
      <c r="I115" t="b">
        <v>0</v>
      </c>
      <c r="J115" s="1">
        <f t="shared" si="4"/>
        <v>0</v>
      </c>
      <c r="K115" s="1">
        <f t="shared" si="5"/>
        <v>1</v>
      </c>
      <c r="L115">
        <v>1</v>
      </c>
      <c r="M115" t="b">
        <v>0</v>
      </c>
      <c r="N115" t="b">
        <v>1</v>
      </c>
      <c r="O115" t="b">
        <v>1</v>
      </c>
      <c r="P115" t="b">
        <v>1</v>
      </c>
      <c r="Q115">
        <f t="shared" si="6"/>
        <v>3</v>
      </c>
      <c r="R115">
        <f t="shared" si="7"/>
        <v>4</v>
      </c>
      <c r="S115">
        <v>1</v>
      </c>
      <c r="T115">
        <v>1</v>
      </c>
    </row>
    <row r="116" spans="1:20" x14ac:dyDescent="0.25">
      <c r="A116">
        <v>114</v>
      </c>
      <c r="B116">
        <v>2</v>
      </c>
      <c r="C116">
        <v>2</v>
      </c>
      <c r="D116">
        <v>3</v>
      </c>
      <c r="E116">
        <v>2</v>
      </c>
      <c r="F116">
        <v>2</v>
      </c>
      <c r="G116" t="b">
        <v>0</v>
      </c>
      <c r="H116" t="b">
        <v>0</v>
      </c>
      <c r="I116" t="b">
        <v>1</v>
      </c>
      <c r="J116" s="1">
        <f t="shared" si="4"/>
        <v>1</v>
      </c>
      <c r="K116" s="1">
        <f t="shared" si="5"/>
        <v>2</v>
      </c>
      <c r="L116">
        <v>2</v>
      </c>
      <c r="M116" t="b">
        <v>0</v>
      </c>
      <c r="N116" t="b">
        <v>0</v>
      </c>
      <c r="O116" t="b">
        <v>0</v>
      </c>
      <c r="P116" t="b">
        <v>1</v>
      </c>
      <c r="Q116">
        <f t="shared" si="6"/>
        <v>1</v>
      </c>
      <c r="R116">
        <f t="shared" si="7"/>
        <v>2</v>
      </c>
      <c r="S116">
        <v>3</v>
      </c>
      <c r="T116">
        <v>1</v>
      </c>
    </row>
    <row r="117" spans="1:20" x14ac:dyDescent="0.25">
      <c r="A117">
        <v>115</v>
      </c>
      <c r="B117">
        <v>3</v>
      </c>
      <c r="C117">
        <v>2</v>
      </c>
      <c r="D117">
        <v>3</v>
      </c>
      <c r="E117">
        <v>4</v>
      </c>
      <c r="F117">
        <v>1</v>
      </c>
      <c r="G117" t="b">
        <v>0</v>
      </c>
      <c r="H117" t="b">
        <v>0</v>
      </c>
      <c r="I117" t="b">
        <v>1</v>
      </c>
      <c r="J117" s="1">
        <f t="shared" si="4"/>
        <v>1</v>
      </c>
      <c r="K117" s="1">
        <f t="shared" si="5"/>
        <v>2</v>
      </c>
      <c r="L117">
        <v>2</v>
      </c>
      <c r="M117" t="b">
        <v>0</v>
      </c>
      <c r="N117" t="b">
        <v>0</v>
      </c>
      <c r="O117" t="b">
        <v>0</v>
      </c>
      <c r="P117" t="b">
        <v>1</v>
      </c>
      <c r="Q117">
        <f t="shared" si="6"/>
        <v>1</v>
      </c>
      <c r="R117">
        <f t="shared" si="7"/>
        <v>2</v>
      </c>
      <c r="S117">
        <v>1</v>
      </c>
      <c r="T117">
        <v>4</v>
      </c>
    </row>
    <row r="118" spans="1:20" x14ac:dyDescent="0.25">
      <c r="A118">
        <v>116</v>
      </c>
      <c r="B118">
        <v>4</v>
      </c>
      <c r="C118">
        <v>1</v>
      </c>
      <c r="D118">
        <v>1</v>
      </c>
      <c r="E118">
        <v>4</v>
      </c>
      <c r="F118">
        <v>4</v>
      </c>
      <c r="G118" t="b">
        <v>0</v>
      </c>
      <c r="H118" t="b">
        <v>1</v>
      </c>
      <c r="I118" t="b">
        <v>0</v>
      </c>
      <c r="J118" s="1">
        <f t="shared" si="4"/>
        <v>1</v>
      </c>
      <c r="K118" s="1">
        <f t="shared" si="5"/>
        <v>2</v>
      </c>
      <c r="L118">
        <v>1</v>
      </c>
      <c r="M118" t="b">
        <v>0</v>
      </c>
      <c r="N118" t="b">
        <v>0</v>
      </c>
      <c r="O118" t="b">
        <v>0</v>
      </c>
      <c r="P118" t="b">
        <v>1</v>
      </c>
      <c r="Q118">
        <f t="shared" si="6"/>
        <v>1</v>
      </c>
      <c r="R118">
        <f t="shared" si="7"/>
        <v>2</v>
      </c>
      <c r="S118">
        <v>3</v>
      </c>
      <c r="T118">
        <v>2</v>
      </c>
    </row>
    <row r="119" spans="1:20" x14ac:dyDescent="0.25">
      <c r="A119">
        <v>117</v>
      </c>
      <c r="B119" t="s">
        <v>5</v>
      </c>
      <c r="C119">
        <v>1</v>
      </c>
      <c r="D119">
        <v>1</v>
      </c>
      <c r="E119">
        <v>1</v>
      </c>
      <c r="F119">
        <v>1</v>
      </c>
      <c r="G119" t="b">
        <v>0</v>
      </c>
      <c r="H119" t="b">
        <v>0</v>
      </c>
      <c r="I119" t="b">
        <v>0</v>
      </c>
      <c r="J119" s="1">
        <f t="shared" si="4"/>
        <v>0</v>
      </c>
      <c r="K119" s="1">
        <f t="shared" si="5"/>
        <v>1</v>
      </c>
      <c r="L119">
        <v>1</v>
      </c>
      <c r="M119" t="b">
        <v>0</v>
      </c>
      <c r="N119" t="b">
        <v>0</v>
      </c>
      <c r="O119" t="b">
        <v>0</v>
      </c>
      <c r="P119" t="b">
        <v>0</v>
      </c>
      <c r="Q119">
        <f t="shared" si="6"/>
        <v>0</v>
      </c>
      <c r="R119">
        <f t="shared" si="7"/>
        <v>1</v>
      </c>
      <c r="S119">
        <v>1</v>
      </c>
      <c r="T119">
        <v>2</v>
      </c>
    </row>
    <row r="120" spans="1:20" x14ac:dyDescent="0.25">
      <c r="A120">
        <v>118</v>
      </c>
      <c r="B120">
        <v>1</v>
      </c>
      <c r="C120">
        <v>4</v>
      </c>
      <c r="D120">
        <v>3</v>
      </c>
      <c r="E120">
        <v>4</v>
      </c>
      <c r="F120">
        <v>1</v>
      </c>
      <c r="G120" t="b">
        <v>0</v>
      </c>
      <c r="H120" t="b">
        <v>0</v>
      </c>
      <c r="I120" t="b">
        <v>0</v>
      </c>
      <c r="J120" s="1">
        <f t="shared" si="4"/>
        <v>0</v>
      </c>
      <c r="K120" s="1">
        <f t="shared" si="5"/>
        <v>1</v>
      </c>
      <c r="L120">
        <v>1</v>
      </c>
      <c r="M120" t="b">
        <v>0</v>
      </c>
      <c r="N120" t="b">
        <v>0</v>
      </c>
      <c r="O120" t="b">
        <v>0</v>
      </c>
      <c r="P120" t="b">
        <v>1</v>
      </c>
      <c r="Q120">
        <f t="shared" si="6"/>
        <v>1</v>
      </c>
      <c r="R120">
        <f t="shared" si="7"/>
        <v>2</v>
      </c>
      <c r="S120">
        <v>1</v>
      </c>
      <c r="T120">
        <v>1</v>
      </c>
    </row>
    <row r="121" spans="1:20" x14ac:dyDescent="0.25">
      <c r="A121">
        <v>119</v>
      </c>
      <c r="B121">
        <v>1</v>
      </c>
      <c r="C121">
        <v>1</v>
      </c>
      <c r="D121">
        <v>3</v>
      </c>
      <c r="E121">
        <v>1</v>
      </c>
      <c r="F121">
        <v>2</v>
      </c>
      <c r="G121" t="b">
        <v>0</v>
      </c>
      <c r="H121" t="b">
        <v>1</v>
      </c>
      <c r="I121" t="b">
        <v>0</v>
      </c>
      <c r="J121" s="1">
        <f t="shared" si="4"/>
        <v>1</v>
      </c>
      <c r="K121" s="1">
        <f t="shared" si="5"/>
        <v>2</v>
      </c>
      <c r="L121">
        <v>1</v>
      </c>
      <c r="M121" t="b">
        <v>0</v>
      </c>
      <c r="N121" t="b">
        <v>0</v>
      </c>
      <c r="O121" t="b">
        <v>0</v>
      </c>
      <c r="P121" t="b">
        <v>1</v>
      </c>
      <c r="Q121">
        <f t="shared" si="6"/>
        <v>1</v>
      </c>
      <c r="R121">
        <f t="shared" si="7"/>
        <v>2</v>
      </c>
      <c r="S121">
        <v>3</v>
      </c>
      <c r="T121">
        <v>2</v>
      </c>
    </row>
    <row r="122" spans="1:20" x14ac:dyDescent="0.25">
      <c r="A122">
        <v>120</v>
      </c>
      <c r="B122">
        <v>3</v>
      </c>
      <c r="C122">
        <v>3</v>
      </c>
      <c r="D122">
        <v>1</v>
      </c>
      <c r="E122">
        <v>2</v>
      </c>
      <c r="F122">
        <v>1</v>
      </c>
      <c r="G122" t="b">
        <v>0</v>
      </c>
      <c r="H122" t="b">
        <v>0</v>
      </c>
      <c r="I122" t="b">
        <v>0</v>
      </c>
      <c r="J122" s="1">
        <f t="shared" si="4"/>
        <v>0</v>
      </c>
      <c r="K122" s="1">
        <f t="shared" si="5"/>
        <v>1</v>
      </c>
      <c r="L122">
        <v>2</v>
      </c>
      <c r="M122" t="b">
        <v>0</v>
      </c>
      <c r="N122" t="b">
        <v>0</v>
      </c>
      <c r="O122" t="b">
        <v>0</v>
      </c>
      <c r="P122" t="b">
        <v>1</v>
      </c>
      <c r="Q122">
        <f t="shared" si="6"/>
        <v>1</v>
      </c>
      <c r="R122">
        <f t="shared" si="7"/>
        <v>2</v>
      </c>
      <c r="S122">
        <v>1</v>
      </c>
      <c r="T122">
        <v>1</v>
      </c>
    </row>
  </sheetData>
  <mergeCells count="11">
    <mergeCell ref="A1:A2"/>
    <mergeCell ref="G1:K1"/>
    <mergeCell ref="S1:S2"/>
    <mergeCell ref="T1:T2"/>
    <mergeCell ref="B1:B2"/>
    <mergeCell ref="C1:C2"/>
    <mergeCell ref="D1:D2"/>
    <mergeCell ref="E1:E2"/>
    <mergeCell ref="F1:F2"/>
    <mergeCell ref="L1:L2"/>
    <mergeCell ref="M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SEERA dataset </vt:lpstr>
      <vt:lpstr>General Information</vt:lpstr>
      <vt:lpstr>Size</vt:lpstr>
      <vt:lpstr>Effort</vt:lpstr>
      <vt:lpstr>Environment</vt:lpstr>
      <vt:lpstr>Users</vt:lpstr>
      <vt:lpstr>Developers</vt:lpstr>
      <vt:lpstr>Project</vt:lpstr>
      <vt:lpstr>Product</vt:lpstr>
      <vt:lpstr>Percentage Transformation scale</vt:lpstr>
      <vt:lpstr>__2_Genral_information_2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mohhhh</dc:creator>
  <cp:lastModifiedBy>hp</cp:lastModifiedBy>
  <dcterms:created xsi:type="dcterms:W3CDTF">2020-05-29T22:12:57Z</dcterms:created>
  <dcterms:modified xsi:type="dcterms:W3CDTF">2020-09-03T10:46:34Z</dcterms:modified>
</cp:coreProperties>
</file>