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coding\jungmulsil\exper\"/>
    </mc:Choice>
  </mc:AlternateContent>
  <xr:revisionPtr revIDLastSave="0" documentId="13_ncr:1_{30F48BC1-4668-4A8F-947F-370E3E53A6C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48" i="1"/>
  <c r="B49" i="1"/>
  <c r="B50" i="1"/>
  <c r="B51" i="1"/>
  <c r="B52" i="1"/>
  <c r="B53" i="1"/>
  <c r="B54" i="1"/>
  <c r="B55" i="1"/>
  <c r="B56" i="1"/>
  <c r="B47" i="1"/>
  <c r="E22" i="1"/>
  <c r="E5" i="1"/>
  <c r="E6" i="1"/>
  <c r="E7" i="1"/>
  <c r="E8" i="1"/>
  <c r="E9" i="1"/>
  <c r="E10" i="1"/>
  <c r="E11" i="1"/>
  <c r="E4" i="1"/>
  <c r="D16" i="1"/>
  <c r="D17" i="1"/>
  <c r="D18" i="1"/>
  <c r="D19" i="1"/>
  <c r="D20" i="1"/>
  <c r="D21" i="1"/>
  <c r="D22" i="1"/>
  <c r="D15" i="1"/>
  <c r="C35" i="1"/>
  <c r="C36" i="1"/>
  <c r="C37" i="1"/>
  <c r="C38" i="1"/>
  <c r="C39" i="1"/>
  <c r="C40" i="1"/>
  <c r="C41" i="1"/>
  <c r="C42" i="1"/>
  <c r="C43" i="1"/>
  <c r="C44" i="1"/>
  <c r="C45" i="1"/>
  <c r="C3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<sst xmlns="http://schemas.openxmlformats.org/spreadsheetml/2006/main" count="36" uniqueCount="24">
  <si>
    <t>실험2-2 다시</t>
    <phoneticPr fontId="1" type="noConversion"/>
  </si>
  <si>
    <t>Phase</t>
    <phoneticPr fontId="1" type="noConversion"/>
  </si>
  <si>
    <t>100mV</t>
    <phoneticPr fontId="1" type="noConversion"/>
  </si>
  <si>
    <t>offset 0</t>
    <phoneticPr fontId="1" type="noConversion"/>
  </si>
  <si>
    <t>1kHz</t>
    <phoneticPr fontId="1" type="noConversion"/>
  </si>
  <si>
    <t>Noise 10^-1</t>
    <phoneticPr fontId="1" type="noConversion"/>
  </si>
  <si>
    <t>V최소</t>
    <phoneticPr fontId="1" type="noConversion"/>
  </si>
  <si>
    <t>V최대</t>
    <phoneticPr fontId="1" type="noConversion"/>
  </si>
  <si>
    <t>V평균</t>
    <phoneticPr fontId="1" type="noConversion"/>
  </si>
  <si>
    <t>Noise 10^-2</t>
    <phoneticPr fontId="1" type="noConversion"/>
  </si>
  <si>
    <t>Hall Effect 실험</t>
    <phoneticPr fontId="1" type="noConversion"/>
  </si>
  <si>
    <t>Phase 165</t>
    <phoneticPr fontId="1" type="noConversion"/>
  </si>
  <si>
    <t>Offset 실험</t>
    <phoneticPr fontId="1" type="noConversion"/>
  </si>
  <si>
    <t>DC offset에 따른 gain의 변화</t>
    <phoneticPr fontId="1" type="noConversion"/>
  </si>
  <si>
    <t>페이즈 170도, 최적의 조건이라고 가정</t>
    <phoneticPr fontId="1" type="noConversion"/>
  </si>
  <si>
    <t>preamp 1</t>
    <phoneticPr fontId="1" type="noConversion"/>
  </si>
  <si>
    <t>lockin detector 2</t>
    <phoneticPr fontId="1" type="noConversion"/>
  </si>
  <si>
    <t>low pass amp 1</t>
    <phoneticPr fontId="1" type="noConversion"/>
  </si>
  <si>
    <t>output(mV)</t>
    <phoneticPr fontId="1" type="noConversion"/>
  </si>
  <si>
    <t>offset(mV)</t>
    <phoneticPr fontId="1" type="noConversion"/>
  </si>
  <si>
    <t xml:space="preserve">amplitude 1.04V </t>
    <phoneticPr fontId="1" type="noConversion"/>
  </si>
  <si>
    <t>gain :</t>
    <phoneticPr fontId="1" type="noConversion"/>
  </si>
  <si>
    <t>INPUT(mV) :</t>
    <phoneticPr fontId="1" type="noConversion"/>
  </si>
  <si>
    <t>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</si>
</sst>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135</c:v>
                </c:pt>
                <c:pt idx="1">
                  <c:v>150</c:v>
                </c:pt>
                <c:pt idx="2">
                  <c:v>157.5</c:v>
                </c:pt>
                <c:pt idx="3">
                  <c:v>165</c:v>
                </c:pt>
                <c:pt idx="4">
                  <c:v>172.5</c:v>
                </c:pt>
                <c:pt idx="5">
                  <c:v>180</c:v>
                </c:pt>
                <c:pt idx="6">
                  <c:v>195</c:v>
                </c:pt>
                <c:pt idx="7">
                  <c:v>210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1</c:v>
                </c:pt>
                <c:pt idx="1">
                  <c:v>1.2050000000000001</c:v>
                </c:pt>
                <c:pt idx="2">
                  <c:v>1.24</c:v>
                </c:pt>
                <c:pt idx="3">
                  <c:v>1.2450000000000001</c:v>
                </c:pt>
                <c:pt idx="4">
                  <c:v>1.24</c:v>
                </c:pt>
                <c:pt idx="5">
                  <c:v>1.2349999999999999</c:v>
                </c:pt>
                <c:pt idx="6">
                  <c:v>1.19</c:v>
                </c:pt>
                <c:pt idx="7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1-4D14-85AA-2867855A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96111"/>
        <c:axId val="1461090703"/>
      </c:scatterChart>
      <c:valAx>
        <c:axId val="1461096111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1090703"/>
        <c:crosses val="autoZero"/>
        <c:crossBetween val="midCat"/>
      </c:valAx>
      <c:valAx>
        <c:axId val="146109070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10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Sheet1!$A$15:$A$22</c:f>
              <c:numCache>
                <c:formatCode>General</c:formatCode>
                <c:ptCount val="8"/>
                <c:pt idx="0">
                  <c:v>135</c:v>
                </c:pt>
                <c:pt idx="1">
                  <c:v>150</c:v>
                </c:pt>
                <c:pt idx="2">
                  <c:v>157.5</c:v>
                </c:pt>
                <c:pt idx="3">
                  <c:v>165</c:v>
                </c:pt>
                <c:pt idx="4">
                  <c:v>172.5</c:v>
                </c:pt>
                <c:pt idx="5">
                  <c:v>180</c:v>
                </c:pt>
                <c:pt idx="6">
                  <c:v>195</c:v>
                </c:pt>
                <c:pt idx="7">
                  <c:v>210</c:v>
                </c:pt>
              </c:numCache>
            </c:numRef>
          </c:xVal>
          <c:yVal>
            <c:numRef>
              <c:f>Sheet1!$D$15:$D$22</c:f>
              <c:numCache>
                <c:formatCode>General</c:formatCode>
                <c:ptCount val="8"/>
                <c:pt idx="0">
                  <c:v>0.97</c:v>
                </c:pt>
                <c:pt idx="1">
                  <c:v>1.22</c:v>
                </c:pt>
                <c:pt idx="2">
                  <c:v>1.28</c:v>
                </c:pt>
                <c:pt idx="3">
                  <c:v>1.3</c:v>
                </c:pt>
                <c:pt idx="4">
                  <c:v>1.29</c:v>
                </c:pt>
                <c:pt idx="5">
                  <c:v>1.2850000000000001</c:v>
                </c:pt>
                <c:pt idx="6">
                  <c:v>1.25</c:v>
                </c:pt>
                <c:pt idx="7">
                  <c:v>1.1150000000000002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E-477C-9A86-573E9DE34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45871"/>
        <c:axId val="1083047951"/>
      </c:scatterChart>
      <c:valAx>
        <c:axId val="1083045871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3047951"/>
        <c:crosses val="autoZero"/>
        <c:crossBetween val="midCat"/>
      </c:valAx>
      <c:valAx>
        <c:axId val="108304795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304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Sheet1!$A$16:$A$20</c:f>
              <c:numCache>
                <c:formatCode>General</c:formatCode>
                <c:ptCount val="5"/>
                <c:pt idx="0">
                  <c:v>150</c:v>
                </c:pt>
                <c:pt idx="1">
                  <c:v>157.5</c:v>
                </c:pt>
                <c:pt idx="2">
                  <c:v>165</c:v>
                </c:pt>
                <c:pt idx="3">
                  <c:v>172.5</c:v>
                </c:pt>
                <c:pt idx="4">
                  <c:v>180</c:v>
                </c:pt>
              </c:numCache>
            </c:numRef>
          </c:xVal>
          <c:yVal>
            <c:numRef>
              <c:f>Sheet1!$D$16:$D$20</c:f>
              <c:numCache>
                <c:formatCode>General</c:formatCode>
                <c:ptCount val="5"/>
                <c:pt idx="0">
                  <c:v>1.22</c:v>
                </c:pt>
                <c:pt idx="1">
                  <c:v>1.28</c:v>
                </c:pt>
                <c:pt idx="2">
                  <c:v>1.3</c:v>
                </c:pt>
                <c:pt idx="3">
                  <c:v>1.29</c:v>
                </c:pt>
                <c:pt idx="4">
                  <c:v>1.2850000000000001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BDE-9421-5B95D3DE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29135"/>
        <c:axId val="1483129551"/>
      </c:scatterChart>
      <c:valAx>
        <c:axId val="14831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129551"/>
        <c:crosses val="autoZero"/>
        <c:crossBetween val="midCat"/>
      </c:valAx>
      <c:valAx>
        <c:axId val="14831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1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150</c:v>
                </c:pt>
                <c:pt idx="1">
                  <c:v>157.5</c:v>
                </c:pt>
                <c:pt idx="2">
                  <c:v>165</c:v>
                </c:pt>
                <c:pt idx="3">
                  <c:v>172.5</c:v>
                </c:pt>
                <c:pt idx="4">
                  <c:v>180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1.2050000000000001</c:v>
                </c:pt>
                <c:pt idx="1">
                  <c:v>1.24</c:v>
                </c:pt>
                <c:pt idx="2">
                  <c:v>1.2450000000000001</c:v>
                </c:pt>
                <c:pt idx="3">
                  <c:v>1.24</c:v>
                </c:pt>
                <c:pt idx="4">
                  <c:v>1.2349999999999999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84B-95F0-619530E5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89871"/>
        <c:axId val="1461096943"/>
      </c:scatterChart>
      <c:valAx>
        <c:axId val="146108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1096943"/>
        <c:crosses val="autoZero"/>
        <c:crossBetween val="midCat"/>
      </c:valAx>
      <c:valAx>
        <c:axId val="14610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108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Output</a:t>
            </a:r>
            <a:r>
              <a:rPr lang="en-US" altLang="ko-KR" baseline="0"/>
              <a:t> - DC offset </a:t>
            </a:r>
            <a:r>
              <a:rPr lang="ko-KR" altLang="en-US" baseline="0"/>
              <a:t>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Sheet1!$A$34:$A$45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</c:numCache>
            </c:numRef>
          </c:xVal>
          <c:yVal>
            <c:numRef>
              <c:f>Sheet1!$B$34:$B$45</c:f>
              <c:numCache>
                <c:formatCode>General</c:formatCode>
                <c:ptCount val="12"/>
                <c:pt idx="0">
                  <c:v>1320</c:v>
                </c:pt>
                <c:pt idx="1">
                  <c:v>1330</c:v>
                </c:pt>
                <c:pt idx="2">
                  <c:v>1350</c:v>
                </c:pt>
                <c:pt idx="3">
                  <c:v>1370</c:v>
                </c:pt>
                <c:pt idx="4">
                  <c:v>1380</c:v>
                </c:pt>
                <c:pt idx="5">
                  <c:v>1390</c:v>
                </c:pt>
                <c:pt idx="6">
                  <c:v>1410</c:v>
                </c:pt>
                <c:pt idx="7">
                  <c:v>1420</c:v>
                </c:pt>
                <c:pt idx="8">
                  <c:v>1440</c:v>
                </c:pt>
                <c:pt idx="9">
                  <c:v>1460</c:v>
                </c:pt>
                <c:pt idx="10">
                  <c:v>1480</c:v>
                </c:pt>
                <c:pt idx="1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7-4CC3-A92D-0E26A94F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67119"/>
        <c:axId val="1485480431"/>
      </c:scatterChart>
      <c:valAx>
        <c:axId val="148546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480431"/>
        <c:crosses val="autoZero"/>
        <c:crossBetween val="midCat"/>
      </c:valAx>
      <c:valAx>
        <c:axId val="14854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46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Gain</a:t>
            </a:r>
            <a:r>
              <a:rPr lang="en-US" altLang="ko-KR" baseline="0"/>
              <a:t> - DC offset </a:t>
            </a:r>
            <a:r>
              <a:rPr lang="ko-KR" altLang="en-US" baseline="0"/>
              <a:t>그래프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Sheet1!$A$34:$A$45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</c:numCache>
            </c:numRef>
          </c:xVal>
          <c:yVal>
            <c:numRef>
              <c:f>Sheet1!$C$34:$C$45</c:f>
              <c:numCache>
                <c:formatCode>General</c:formatCode>
                <c:ptCount val="12"/>
                <c:pt idx="0">
                  <c:v>0.63461538461538458</c:v>
                </c:pt>
                <c:pt idx="1">
                  <c:v>0.63942307692307687</c:v>
                </c:pt>
                <c:pt idx="2">
                  <c:v>0.64903846153846156</c:v>
                </c:pt>
                <c:pt idx="3">
                  <c:v>0.65865384615384615</c:v>
                </c:pt>
                <c:pt idx="4">
                  <c:v>0.66346153846153844</c:v>
                </c:pt>
                <c:pt idx="5">
                  <c:v>0.66826923076923073</c:v>
                </c:pt>
                <c:pt idx="6">
                  <c:v>0.67788461538461542</c:v>
                </c:pt>
                <c:pt idx="7">
                  <c:v>0.68269230769230771</c:v>
                </c:pt>
                <c:pt idx="8">
                  <c:v>0.69230769230769229</c:v>
                </c:pt>
                <c:pt idx="9">
                  <c:v>0.70192307692307687</c:v>
                </c:pt>
                <c:pt idx="10">
                  <c:v>0.71153846153846156</c:v>
                </c:pt>
                <c:pt idx="11">
                  <c:v>0.72115384615384615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A-42EF-ACD8-A018F183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51615"/>
        <c:axId val="1470947871"/>
      </c:scatterChart>
      <c:valAx>
        <c:axId val="14709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0947871"/>
        <c:crosses val="autoZero"/>
        <c:crossBetween val="midCat"/>
      </c:valAx>
      <c:valAx>
        <c:axId val="14709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09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422910</xdr:colOff>
      <xdr:row>0</xdr:row>
      <xdr:rowOff>0</xdr:rowOff>
    </xdr:from>
    <xdr:to>
      <xdr:col>16</xdr:col>
      <xdr:colOff>300990</xdr:colOff>
      <xdr:row>14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BDB3FD-6A08-4F09-9DFD-D39F64FDE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364230</xdr:colOff>
      <xdr:row>13</xdr:row>
      <xdr:rowOff>211090</xdr:rowOff>
    </xdr:from>
    <xdr:to>
      <xdr:col>16</xdr:col>
      <xdr:colOff>242310</xdr:colOff>
      <xdr:row>28</xdr:row>
      <xdr:rowOff>78412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658322-0B8C-46B3-9356-81F8A7886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261537</xdr:colOff>
      <xdr:row>14</xdr:row>
      <xdr:rowOff>129207</xdr:rowOff>
    </xdr:from>
    <xdr:to>
      <xdr:col>23</xdr:col>
      <xdr:colOff>127064</xdr:colOff>
      <xdr:row>26</xdr:row>
      <xdr:rowOff>182995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B0E10E7-4E26-4E85-B97C-9343478EC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349624</xdr:colOff>
      <xdr:row>2</xdr:row>
      <xdr:rowOff>112058</xdr:rowOff>
    </xdr:from>
    <xdr:to>
      <xdr:col>23</xdr:col>
      <xdr:colOff>215153</xdr:colOff>
      <xdr:row>14</xdr:row>
      <xdr:rowOff>165846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890FDEC-6627-4A81-ACB0-DDB53825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140970</xdr:colOff>
      <xdr:row>32</xdr:row>
      <xdr:rowOff>11430</xdr:rowOff>
    </xdr:from>
    <xdr:to>
      <xdr:col>16</xdr:col>
      <xdr:colOff>19050</xdr:colOff>
      <xdr:row>44</xdr:row>
      <xdr:rowOff>102870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5E9A91B-2579-45F4-B473-133CC2B7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361122</xdr:colOff>
      <xdr:row>31</xdr:row>
      <xdr:rowOff>215348</xdr:rowOff>
    </xdr:from>
    <xdr:to>
      <xdr:col>10</xdr:col>
      <xdr:colOff>248478</xdr:colOff>
      <xdr:row>44</xdr:row>
      <xdr:rowOff>115957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1E02C2C-B70F-407B-BD57-D93AB411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16" zoomScale="85" zoomScaleNormal="85" workbookViewId="0">
      <selection activeCell="B47" sqref="B47"/>
    </sheetView>
  </sheetViews>
  <sheetFormatPr defaultRowHeight="17.399999999999999" x14ac:dyDescent="0.4"/>
  <cols>
    <col min="1" max="1" width="11.8984375" customWidth="1"/>
    <col min="2" max="2" width="9.69921875" bestFit="1" customWidth="1"/>
  </cols>
  <sheetData>
    <row r="1" spans="1:5" x14ac:dyDescent="0.4">
      <c r="A1" t="s">
        <v>0</v>
      </c>
      <c r="B1" s="1">
        <v>44647</v>
      </c>
    </row>
    <row r="2" spans="1:5" x14ac:dyDescent="0.4">
      <c r="A2" t="s">
        <v>2</v>
      </c>
      <c r="B2" t="s">
        <v>3</v>
      </c>
      <c r="C2" t="s">
        <v>4</v>
      </c>
      <c r="D2" s="2" t="s">
        <v>5</v>
      </c>
      <c r="E2" s="2"/>
    </row>
    <row r="3" spans="1:5" x14ac:dyDescent="0.4">
      <c r="A3" t="s">
        <v>1</v>
      </c>
      <c r="B3" t="s">
        <v>6</v>
      </c>
      <c r="C3" t="s">
        <v>7</v>
      </c>
      <c r="D3" t="s">
        <v>8</v>
      </c>
      <c r="E3" t="s">
        <v>23</v>
      </c>
    </row>
    <row r="4" spans="1:5" x14ac:dyDescent="0.4">
      <c r="A4">
        <v>135</v>
      </c>
      <c r="B4">
        <v>0.98</v>
      </c>
      <c r="C4">
        <v>1.02</v>
      </c>
      <c r="D4">
        <f>AVERAGE(B4:C4)</f>
        <v>1</v>
      </c>
      <c r="E4">
        <f>D4-B4</f>
        <v>2.0000000000000018E-2</v>
      </c>
    </row>
    <row r="5" spans="1:5" x14ac:dyDescent="0.4">
      <c r="A5">
        <v>150</v>
      </c>
      <c r="B5">
        <v>1.19</v>
      </c>
      <c r="C5">
        <v>1.22</v>
      </c>
      <c r="D5">
        <f t="shared" ref="D5:D11" si="0">AVERAGE(B5:C5)</f>
        <v>1.2050000000000001</v>
      </c>
      <c r="E5">
        <f t="shared" ref="E5:E11" si="1">D5-B5</f>
        <v>1.5000000000000124E-2</v>
      </c>
    </row>
    <row r="6" spans="1:5" x14ac:dyDescent="0.4">
      <c r="A6">
        <v>157.5</v>
      </c>
      <c r="B6">
        <v>1.22</v>
      </c>
      <c r="C6">
        <v>1.26</v>
      </c>
      <c r="D6">
        <f t="shared" si="0"/>
        <v>1.24</v>
      </c>
      <c r="E6">
        <f t="shared" si="1"/>
        <v>2.0000000000000018E-2</v>
      </c>
    </row>
    <row r="7" spans="1:5" x14ac:dyDescent="0.4">
      <c r="A7">
        <v>165</v>
      </c>
      <c r="B7">
        <v>1.23</v>
      </c>
      <c r="C7">
        <v>1.26</v>
      </c>
      <c r="D7">
        <f t="shared" si="0"/>
        <v>1.2450000000000001</v>
      </c>
      <c r="E7">
        <f t="shared" si="1"/>
        <v>1.5000000000000124E-2</v>
      </c>
    </row>
    <row r="8" spans="1:5" x14ac:dyDescent="0.4">
      <c r="A8">
        <v>172.5</v>
      </c>
      <c r="B8">
        <v>1.22</v>
      </c>
      <c r="C8">
        <v>1.26</v>
      </c>
      <c r="D8">
        <f t="shared" si="0"/>
        <v>1.24</v>
      </c>
      <c r="E8">
        <f t="shared" si="1"/>
        <v>2.0000000000000018E-2</v>
      </c>
    </row>
    <row r="9" spans="1:5" x14ac:dyDescent="0.4">
      <c r="A9">
        <v>180</v>
      </c>
      <c r="B9">
        <v>1.22</v>
      </c>
      <c r="C9">
        <v>1.25</v>
      </c>
      <c r="D9">
        <f t="shared" si="0"/>
        <v>1.2349999999999999</v>
      </c>
      <c r="E9">
        <f t="shared" si="1"/>
        <v>1.4999999999999902E-2</v>
      </c>
    </row>
    <row r="10" spans="1:5" x14ac:dyDescent="0.4">
      <c r="A10">
        <v>195</v>
      </c>
      <c r="B10">
        <v>1.18</v>
      </c>
      <c r="C10">
        <v>1.2</v>
      </c>
      <c r="D10">
        <f t="shared" si="0"/>
        <v>1.19</v>
      </c>
      <c r="E10">
        <f t="shared" si="1"/>
        <v>1.0000000000000009E-2</v>
      </c>
    </row>
    <row r="11" spans="1:5" x14ac:dyDescent="0.4">
      <c r="A11">
        <v>210</v>
      </c>
      <c r="B11">
        <v>1.04</v>
      </c>
      <c r="C11">
        <v>1.08</v>
      </c>
      <c r="D11">
        <f t="shared" si="0"/>
        <v>1.06</v>
      </c>
      <c r="E11">
        <f t="shared" si="1"/>
        <v>2.0000000000000018E-2</v>
      </c>
    </row>
    <row r="13" spans="1:5" x14ac:dyDescent="0.4">
      <c r="A13" t="s">
        <v>2</v>
      </c>
      <c r="B13" t="s">
        <v>3</v>
      </c>
      <c r="C13" t="s">
        <v>4</v>
      </c>
      <c r="D13" s="2" t="s">
        <v>9</v>
      </c>
      <c r="E13" s="2"/>
    </row>
    <row r="14" spans="1:5" x14ac:dyDescent="0.4">
      <c r="A14" t="s">
        <v>1</v>
      </c>
      <c r="B14" t="s">
        <v>6</v>
      </c>
      <c r="C14" t="s">
        <v>7</v>
      </c>
      <c r="D14" t="s">
        <v>8</v>
      </c>
    </row>
    <row r="15" spans="1:5" x14ac:dyDescent="0.4">
      <c r="A15">
        <v>135</v>
      </c>
      <c r="B15">
        <v>0.97</v>
      </c>
      <c r="C15">
        <v>0.97</v>
      </c>
      <c r="D15">
        <f>AVERAGE(B15:C15)</f>
        <v>0.97</v>
      </c>
      <c r="E15">
        <v>5.0000000000000001E-3</v>
      </c>
    </row>
    <row r="16" spans="1:5" x14ac:dyDescent="0.4">
      <c r="A16">
        <v>150</v>
      </c>
      <c r="B16">
        <v>1.22</v>
      </c>
      <c r="C16">
        <v>1.22</v>
      </c>
      <c r="D16">
        <f t="shared" ref="D16:D22" si="2">AVERAGE(B16:C16)</f>
        <v>1.22</v>
      </c>
      <c r="E16">
        <v>5.0000000000000001E-3</v>
      </c>
    </row>
    <row r="17" spans="1:9" x14ac:dyDescent="0.4">
      <c r="A17">
        <v>157.5</v>
      </c>
      <c r="B17">
        <v>1.28</v>
      </c>
      <c r="C17">
        <v>1.28</v>
      </c>
      <c r="D17">
        <f t="shared" si="2"/>
        <v>1.28</v>
      </c>
      <c r="E17">
        <v>5.0000000000000001E-3</v>
      </c>
    </row>
    <row r="18" spans="1:9" x14ac:dyDescent="0.4">
      <c r="A18">
        <v>165</v>
      </c>
      <c r="B18">
        <v>1.3</v>
      </c>
      <c r="C18">
        <v>1.3</v>
      </c>
      <c r="D18">
        <f t="shared" si="2"/>
        <v>1.3</v>
      </c>
      <c r="E18">
        <v>5.0000000000000001E-3</v>
      </c>
    </row>
    <row r="19" spans="1:9" x14ac:dyDescent="0.4">
      <c r="A19">
        <v>172.5</v>
      </c>
      <c r="B19">
        <v>1.29</v>
      </c>
      <c r="C19">
        <v>1.29</v>
      </c>
      <c r="D19">
        <f t="shared" si="2"/>
        <v>1.29</v>
      </c>
      <c r="E19">
        <v>5.0000000000000001E-3</v>
      </c>
    </row>
    <row r="20" spans="1:9" x14ac:dyDescent="0.4">
      <c r="A20">
        <v>180</v>
      </c>
      <c r="B20">
        <v>1.28</v>
      </c>
      <c r="C20">
        <v>1.29</v>
      </c>
      <c r="D20">
        <f t="shared" si="2"/>
        <v>1.2850000000000001</v>
      </c>
      <c r="E20">
        <v>5.0000000000000001E-3</v>
      </c>
    </row>
    <row r="21" spans="1:9" x14ac:dyDescent="0.4">
      <c r="A21">
        <v>195</v>
      </c>
      <c r="B21">
        <v>1.25</v>
      </c>
      <c r="C21">
        <v>1.25</v>
      </c>
      <c r="D21">
        <f t="shared" si="2"/>
        <v>1.25</v>
      </c>
      <c r="E21">
        <v>5.0000000000000001E-3</v>
      </c>
    </row>
    <row r="22" spans="1:9" x14ac:dyDescent="0.4">
      <c r="A22">
        <v>210</v>
      </c>
      <c r="B22">
        <v>1.1100000000000001</v>
      </c>
      <c r="C22">
        <v>1.1200000000000001</v>
      </c>
      <c r="D22">
        <f t="shared" si="2"/>
        <v>1.1150000000000002</v>
      </c>
      <c r="E22">
        <f t="shared" ref="E22" si="3">D22-B22</f>
        <v>5.0000000000001155E-3</v>
      </c>
    </row>
    <row r="25" spans="1:9" x14ac:dyDescent="0.4">
      <c r="A25" t="s">
        <v>10</v>
      </c>
      <c r="C25" t="s">
        <v>2</v>
      </c>
      <c r="D25" t="s">
        <v>3</v>
      </c>
      <c r="E25" t="s">
        <v>4</v>
      </c>
      <c r="F25" t="s">
        <v>11</v>
      </c>
    </row>
    <row r="29" spans="1:9" x14ac:dyDescent="0.4">
      <c r="A29" t="s">
        <v>12</v>
      </c>
      <c r="C29" t="s">
        <v>13</v>
      </c>
    </row>
    <row r="30" spans="1:9" x14ac:dyDescent="0.4">
      <c r="C30" t="s">
        <v>14</v>
      </c>
    </row>
    <row r="31" spans="1:9" x14ac:dyDescent="0.4">
      <c r="A31" t="s">
        <v>22</v>
      </c>
      <c r="C31" t="s">
        <v>21</v>
      </c>
      <c r="D31" t="s">
        <v>15</v>
      </c>
      <c r="E31" s="2" t="s">
        <v>16</v>
      </c>
      <c r="F31" s="2"/>
      <c r="G31" s="2" t="s">
        <v>17</v>
      </c>
      <c r="H31" s="2"/>
    </row>
    <row r="32" spans="1:9" x14ac:dyDescent="0.4">
      <c r="A32">
        <v>2080</v>
      </c>
      <c r="C32" s="2" t="s">
        <v>20</v>
      </c>
      <c r="D32" s="2"/>
      <c r="E32" t="s">
        <v>4</v>
      </c>
      <c r="F32" s="2" t="s">
        <v>9</v>
      </c>
      <c r="G32" s="2"/>
      <c r="H32" s="2"/>
      <c r="I32" s="2"/>
    </row>
    <row r="33" spans="1:3" x14ac:dyDescent="0.4">
      <c r="A33" t="s">
        <v>19</v>
      </c>
      <c r="B33" t="s">
        <v>18</v>
      </c>
    </row>
    <row r="34" spans="1:3" x14ac:dyDescent="0.4">
      <c r="A34">
        <v>0</v>
      </c>
      <c r="B34">
        <v>1320</v>
      </c>
      <c r="C34">
        <f>B34/$A$32</f>
        <v>0.63461538461538458</v>
      </c>
    </row>
    <row r="35" spans="1:3" x14ac:dyDescent="0.4">
      <c r="A35">
        <v>100</v>
      </c>
      <c r="B35">
        <v>1330</v>
      </c>
      <c r="C35">
        <f t="shared" ref="C35:C45" si="4">B35/$A$32</f>
        <v>0.63942307692307687</v>
      </c>
    </row>
    <row r="36" spans="1:3" x14ac:dyDescent="0.4">
      <c r="A36">
        <v>200</v>
      </c>
      <c r="B36">
        <v>1350</v>
      </c>
      <c r="C36">
        <f t="shared" si="4"/>
        <v>0.64903846153846156</v>
      </c>
    </row>
    <row r="37" spans="1:3" x14ac:dyDescent="0.4">
      <c r="A37">
        <v>300</v>
      </c>
      <c r="B37">
        <v>1370</v>
      </c>
      <c r="C37">
        <f t="shared" si="4"/>
        <v>0.65865384615384615</v>
      </c>
    </row>
    <row r="38" spans="1:3" x14ac:dyDescent="0.4">
      <c r="A38">
        <v>400</v>
      </c>
      <c r="B38">
        <v>1380</v>
      </c>
      <c r="C38">
        <f t="shared" si="4"/>
        <v>0.66346153846153844</v>
      </c>
    </row>
    <row r="39" spans="1:3" x14ac:dyDescent="0.4">
      <c r="A39">
        <v>500</v>
      </c>
      <c r="B39">
        <v>1390</v>
      </c>
      <c r="C39">
        <f t="shared" si="4"/>
        <v>0.66826923076923073</v>
      </c>
    </row>
    <row r="40" spans="1:3" x14ac:dyDescent="0.4">
      <c r="A40">
        <v>600</v>
      </c>
      <c r="B40">
        <v>1410</v>
      </c>
      <c r="C40">
        <f t="shared" si="4"/>
        <v>0.67788461538461542</v>
      </c>
    </row>
    <row r="41" spans="1:3" x14ac:dyDescent="0.4">
      <c r="A41">
        <v>700</v>
      </c>
      <c r="B41">
        <v>1420</v>
      </c>
      <c r="C41">
        <f t="shared" si="4"/>
        <v>0.68269230769230771</v>
      </c>
    </row>
    <row r="42" spans="1:3" x14ac:dyDescent="0.4">
      <c r="A42">
        <v>800</v>
      </c>
      <c r="B42">
        <v>1440</v>
      </c>
      <c r="C42">
        <f t="shared" si="4"/>
        <v>0.69230769230769229</v>
      </c>
    </row>
    <row r="43" spans="1:3" x14ac:dyDescent="0.4">
      <c r="A43">
        <v>900</v>
      </c>
      <c r="B43">
        <v>1460</v>
      </c>
      <c r="C43">
        <f t="shared" si="4"/>
        <v>0.70192307692307687</v>
      </c>
    </row>
    <row r="44" spans="1:3" x14ac:dyDescent="0.4">
      <c r="A44">
        <v>1000</v>
      </c>
      <c r="B44">
        <v>1480</v>
      </c>
      <c r="C44">
        <f t="shared" si="4"/>
        <v>0.71153846153846156</v>
      </c>
    </row>
    <row r="45" spans="1:3" x14ac:dyDescent="0.4">
      <c r="A45">
        <v>1100</v>
      </c>
      <c r="B45">
        <v>1500</v>
      </c>
      <c r="C45">
        <f t="shared" si="4"/>
        <v>0.72115384615384615</v>
      </c>
    </row>
    <row r="47" spans="1:3" x14ac:dyDescent="0.4">
      <c r="B47">
        <f>B34/1000</f>
        <v>1.32</v>
      </c>
    </row>
    <row r="48" spans="1:3" x14ac:dyDescent="0.4">
      <c r="B48">
        <f t="shared" ref="B48:B58" si="5">B35/1000</f>
        <v>1.33</v>
      </c>
    </row>
    <row r="49" spans="2:2" x14ac:dyDescent="0.4">
      <c r="B49">
        <f t="shared" si="5"/>
        <v>1.35</v>
      </c>
    </row>
    <row r="50" spans="2:2" x14ac:dyDescent="0.4">
      <c r="B50">
        <f t="shared" si="5"/>
        <v>1.37</v>
      </c>
    </row>
    <row r="51" spans="2:2" x14ac:dyDescent="0.4">
      <c r="B51">
        <f t="shared" si="5"/>
        <v>1.38</v>
      </c>
    </row>
    <row r="52" spans="2:2" x14ac:dyDescent="0.4">
      <c r="B52">
        <f t="shared" si="5"/>
        <v>1.39</v>
      </c>
    </row>
    <row r="53" spans="2:2" x14ac:dyDescent="0.4">
      <c r="B53">
        <f t="shared" si="5"/>
        <v>1.41</v>
      </c>
    </row>
    <row r="54" spans="2:2" x14ac:dyDescent="0.4">
      <c r="B54">
        <f t="shared" si="5"/>
        <v>1.42</v>
      </c>
    </row>
    <row r="55" spans="2:2" x14ac:dyDescent="0.4">
      <c r="B55">
        <f t="shared" si="5"/>
        <v>1.44</v>
      </c>
    </row>
    <row r="56" spans="2:2" x14ac:dyDescent="0.4">
      <c r="B56">
        <f t="shared" si="5"/>
        <v>1.46</v>
      </c>
    </row>
    <row r="57" spans="2:2" x14ac:dyDescent="0.4">
      <c r="B57">
        <f>B44/1000</f>
        <v>1.48</v>
      </c>
    </row>
    <row r="58" spans="2:2" x14ac:dyDescent="0.4">
      <c r="B58">
        <f t="shared" si="5"/>
        <v>1.5</v>
      </c>
    </row>
  </sheetData>
  <mergeCells count="7">
    <mergeCell ref="D2:E2"/>
    <mergeCell ref="D13:E13"/>
    <mergeCell ref="E31:F31"/>
    <mergeCell ref="G31:H31"/>
    <mergeCell ref="F32:G32"/>
    <mergeCell ref="H32:I32"/>
    <mergeCell ref="C32:D32"/>
  </mergeCells>
  <phoneticPr fontId="1" type="noConversion"/>
  <pageMargins left="0.7" right="0.7" top="0.75" bottom="0.75" header="0.3" footer="0.3"/>
  <pageSetup paperSize="9" orientation="portrait" r:id="rId1"/>
  <ignoredErrors>
    <ignoredError sqref="D15:D22 D10 D4:D9 D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user</cp:lastModifiedBy>
  <dcterms:created xsi:type="dcterms:W3CDTF">2015-06-05T18:19:34Z</dcterms:created>
  <dcterms:modified xsi:type="dcterms:W3CDTF">2022-03-31T13:17:04Z</dcterms:modified>
</cp:coreProperties>
</file>