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BM Cloud Goals NIST" sheetId="1" state="visible" r:id="rId2"/>
    <sheet name="Tanium Goals to NIST" sheetId="2" state="visible" r:id="rId3"/>
    <sheet name="Tanium Controls" sheetId="3" state="visible" r:id="rId4"/>
    <sheet name="Terraform Analyzer Goals in CRA" sheetId="4" state="visible" r:id="rId5"/>
    <sheet name="IAM" sheetId="5" state="visible" r:id="rId6"/>
    <sheet name="Missing goals" sheetId="6" state="visible" r:id="rId7"/>
    <sheet name="Controls" sheetId="7" state="visible" r:id="rId8"/>
    <sheet name="PVP Reg &amp; Custom Goal" sheetId="8" state="visible" r:id="rId9"/>
  </sheets>
  <externalReferences>
    <externalReference r:id="rId10"/>
    <externalReference r:id="rId11"/>
  </externalReferences>
  <definedNames>
    <definedName function="false" hidden="true" localSheetId="0" name="_xlnm._FilterDatabase" vbProcedure="false">'IBM Cloud Goals NIST'!$A$1:$P$292</definedName>
    <definedName function="false" hidden="false" name="Team_Members" vbProcedure="false">[1]Sheet1!$C$3:$C$7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<sst xmlns="http://schemas.openxmlformats.org/spreadsheetml/2006/main" count="6963" uniqueCount="2077">
  <si>
    <t xml:space="preserve">S.No</t>
  </si>
  <si>
    <t xml:space="preserve">Goal ID</t>
  </si>
  <si>
    <t xml:space="preserve">Goal Text</t>
  </si>
  <si>
    <t xml:space="preserve">SCC current NIST Mappings</t>
  </si>
  <si>
    <t xml:space="preserve">Evidence collected</t>
  </si>
  <si>
    <t xml:space="preserve">NIST Mappings - ANCA</t>
  </si>
  <si>
    <t xml:space="preserve">Comments - ANCA</t>
  </si>
  <si>
    <t xml:space="preserve">Comments - CAR Team</t>
  </si>
  <si>
    <t xml:space="preserve">Comments - Tony</t>
  </si>
  <si>
    <t xml:space="preserve">goal_name_id</t>
  </si>
  <si>
    <t xml:space="preserve">goal_version</t>
  </si>
  <si>
    <t xml:space="preserve">Include in  March FS Cloud Profile?</t>
  </si>
  <si>
    <t xml:space="preserve">Comments</t>
  </si>
  <si>
    <t xml:space="preserve">Parameter
[optional parameter]</t>
  </si>
  <si>
    <t xml:space="preserve">Values
default , [alternatives]</t>
  </si>
  <si>
    <t xml:space="preserve">CRA Status</t>
  </si>
  <si>
    <t xml:space="preserve">CRA assessmentTypeId</t>
  </si>
  <si>
    <t xml:space="preserve">Security Insights</t>
  </si>
  <si>
    <t xml:space="preserve">Check whether IBMid password policy requires at least one uppercase letter	</t>
  </si>
  <si>
    <t xml:space="preserve">AC-2</t>
  </si>
  <si>
    <t xml:space="preserve">No</t>
  </si>
  <si>
    <t xml:space="preserve">AC-2 (1)</t>
  </si>
  <si>
    <t xml:space="preserve">AC-2: (f) (j)</t>
  </si>
  <si>
    <t xml:space="preserve">IA-2</t>
  </si>
  <si>
    <t xml:space="preserve">IA-5: (c)</t>
  </si>
  <si>
    <t xml:space="preserve">IA-5 (1)</t>
  </si>
  <si>
    <t xml:space="preserve">IA-5 (4)</t>
  </si>
  <si>
    <t xml:space="preserve">in v4 keep IA-5(4); 
in v5 IA-5(4) was Withdrawn: Incorporated into IA-5(1)</t>
  </si>
  <si>
    <t xml:space="preserve">- TONY: I think this should be more specific and indicate that it's covering IBM ID passwords.</t>
  </si>
  <si>
    <t xml:space="preserve">ibmid_password_policy_uppercase_characters</t>
  </si>
  <si>
    <t xml:space="preserve">- Rationale of not including is that nearly all FS Cloud customers will be federated, and it is not consulting IBM id to verify it is true
- Can we pull evidence regularly from IBM id web page? (for future)
- Could we ever do tests against federated system? (for future)
- Raj asked Ana if we could figure out the common pattern for ISVs</t>
  </si>
  <si>
    <t xml:space="preserve">Check whether IBMid password policy requires at least one lowercase letter	</t>
  </si>
  <si>
    <t xml:space="preserve">ibmid_password_policy_lowercase_characters</t>
  </si>
  <si>
    <t xml:space="preserve">Rationale of not including is that nearly all FS Cloud customers will be federated, and it is not consulting IBM id to verify it is true</t>
  </si>
  <si>
    <t xml:space="preserve">Check whether IBMid password policy requires at least one number	</t>
  </si>
  <si>
    <t xml:space="preserve">ibmid_password_policy_numbers</t>
  </si>
  <si>
    <r>
      <rPr>
        <sz val="12"/>
        <color rgb="FF000000"/>
        <rFont val="Calibri"/>
        <family val="2"/>
        <charset val="1"/>
      </rPr>
      <t xml:space="preserve">Check whether IBMid password policy requires minimum length of </t>
    </r>
    <r>
      <rPr>
        <b val="true"/>
        <sz val="12"/>
        <color rgb="FFFF0000"/>
        <rFont val="Calibri (Body)"/>
        <family val="0"/>
        <charset val="1"/>
      </rPr>
      <t xml:space="preserve">12</t>
    </r>
    <r>
      <rPr>
        <sz val="12"/>
        <color rgb="FF000000"/>
        <rFont val="Calibri"/>
        <family val="2"/>
        <charset val="1"/>
      </rPr>
      <t xml:space="preserve"> characters	</t>
    </r>
  </si>
  <si>
    <t xml:space="preserve">ibmid_password_policy_min_length_characters</t>
  </si>
  <si>
    <t xml:space="preserve">Minimum Password Length
ibm_minimum_password_length</t>
  </si>
  <si>
    <t xml:space="preserve">12, [8]</t>
  </si>
  <si>
    <r>
      <rPr>
        <sz val="12"/>
        <color rgb="FF000000"/>
        <rFont val="Calibri"/>
        <family val="2"/>
        <charset val="1"/>
      </rPr>
      <t xml:space="preserve">Check whether IBMid password policy prevents password reuse </t>
    </r>
    <r>
      <rPr>
        <sz val="12"/>
        <color rgb="FFFF0000"/>
        <rFont val="Calibri (Body)"/>
        <family val="0"/>
        <charset val="1"/>
      </rPr>
      <t xml:space="preserve">below the minimum of #.	</t>
    </r>
  </si>
  <si>
    <t xml:space="preserve">ibmid_password_policy_not_reuse_below_min_count</t>
  </si>
  <si>
    <t xml:space="preserve">Password Reuse Prevention
ibm_password_reuse_prevention</t>
  </si>
  <si>
    <t xml:space="preserve">Check whether IBMid password may contain only printable ASCII characters (in the range 33 - 126)	</t>
  </si>
  <si>
    <t xml:space="preserve">ibmid_password_policy_ascii_characters_33_to_126</t>
  </si>
  <si>
    <t xml:space="preserve">Check whether IBMid password policy contains spaces or any of the following characters: \;:("?)&lt;&gt;	</t>
  </si>
  <si>
    <t xml:space="preserve">ibmid_password_policy_not_contain_special_characters</t>
  </si>
  <si>
    <t xml:space="preserve">Check whether IBMid uses a password meter that coaches users to create strong passwords that exceed the minimum requirements	</t>
  </si>
  <si>
    <t xml:space="preserve"> --</t>
  </si>
  <si>
    <t xml:space="preserve">ibmid_password_policy_strong_password_meter_enabled</t>
  </si>
  <si>
    <t xml:space="preserve">Check whether IAM roles are used to create IAM policies for IBM resources	</t>
  </si>
  <si>
    <t xml:space="preserve">AC-2: (c) (j)</t>
  </si>
  <si>
    <t xml:space="preserve">duplicated by 3000016 or 3000030</t>
  </si>
  <si>
    <t xml:space="preserve">AC-2 (2)</t>
  </si>
  <si>
    <t xml:space="preserve">iam_roles_use_policies</t>
  </si>
  <si>
    <t xml:space="preserve">Yes</t>
  </si>
  <si>
    <t xml:space="preserve">Check whether a support role has been assigned in IAM to manage cases in the IBM Cloud Support Center	</t>
  </si>
  <si>
    <t xml:space="preserve">AC-2 (7)</t>
  </si>
  <si>
    <t xml:space="preserve">AC-2 (2), AC-2 (7), AC- 3 (7)</t>
  </si>
  <si>
    <t xml:space="preserve">account_iam_support_role_configured</t>
  </si>
  <si>
    <t xml:space="preserve">Check whether API keys are not created in IAM during the initial setup of IAM users	</t>
  </si>
  <si>
    <t xml:space="preserve">AC-2(f)(j)</t>
  </si>
  <si>
    <t xml:space="preserve">AC-3</t>
  </si>
  <si>
    <t xml:space="preserve">AC-6</t>
  </si>
  <si>
    <t xml:space="preserve">AC-6(10)</t>
  </si>
  <si>
    <t xml:space="preserve">need to rephrase;  solved: remove the gray text</t>
  </si>
  <si>
    <t xml:space="preserve">AC-3(1)</t>
  </si>
  <si>
    <t xml:space="preserve">- TONY: What does this actually test? How do they know this was true during initial user setup?</t>
  </si>
  <si>
    <t xml:space="preserve">iam_no_api_key_at_user_setup</t>
  </si>
  <si>
    <r>
      <rPr>
        <sz val="12"/>
        <color rgb="FF000000"/>
        <rFont val="Calibri"/>
        <family val="2"/>
        <charset val="1"/>
      </rPr>
      <t xml:space="preserve">- Not an actual check for evidence
</t>
    </r>
    <r>
      <rPr>
        <sz val="12"/>
        <color rgb="FFFF0000"/>
        <rFont val="Calibri (Body)"/>
        <family val="0"/>
        <charset val="1"/>
      </rPr>
      <t xml:space="preserve">- ACTION: Tony to get list of non-evidenced controls from Anca
</t>
    </r>
    <r>
      <rPr>
        <sz val="12"/>
        <color rgb="FF000000"/>
        <rFont val="Calibri"/>
        <family val="2"/>
        <charset val="1"/>
      </rPr>
      <t xml:space="preserve">- depends on what it tests
- GLOBAL QUESTION: - I've been told what all of these things do is not written down, but how do folks no how to fix problems in that case?</t>
    </r>
  </si>
  <si>
    <t xml:space="preserve">Check whether multifactor authentication (MFA) is enabled for each user at the user level	</t>
  </si>
  <si>
    <t xml:space="preserve">AC-2(j)</t>
  </si>
  <si>
    <t xml:space="preserve">IA-2 (1)</t>
  </si>
  <si>
    <t xml:space="preserve">IA-2 (2)</t>
  </si>
  <si>
    <t xml:space="preserve">IA-2 (11)</t>
  </si>
  <si>
    <t xml:space="preserve">account_mfa_user_level_enabled</t>
  </si>
  <si>
    <t xml:space="preserve">Check whether account has a contact email defined	</t>
  </si>
  <si>
    <t xml:space="preserve">CM-8 (4)</t>
  </si>
  <si>
    <t xml:space="preserve">- TONY: for the owner account? If so, would be nice to say that</t>
  </si>
  <si>
    <t xml:space="preserve">account_email_contact_configured</t>
  </si>
  <si>
    <t xml:space="preserve">- What does it mean to be "maintained"? Need to change the language that it just checks if email there</t>
  </si>
  <si>
    <t xml:space="preserve">Check whether account has a contact phone number defined	</t>
  </si>
  <si>
    <t xml:space="preserve">account_phone_contact_configured</t>
  </si>
  <si>
    <t xml:space="preserve">Check whether IAM users and service IDs are attached to access groups	</t>
  </si>
  <si>
    <t xml:space="preserve">SA-21</t>
  </si>
  <si>
    <t xml:space="preserve">AC-5: (b)</t>
  </si>
  <si>
    <t xml:space="preserve">SC-2</t>
  </si>
  <si>
    <t xml:space="preserve">AC-2, AC-3</t>
  </si>
  <si>
    <t xml:space="preserve">iam_users_and_serviceIDs_attached_to_access_groups</t>
  </si>
  <si>
    <t xml:space="preserve">Check whether IAM policies for users are attached only to groups or roles	</t>
  </si>
  <si>
    <t xml:space="preserve">iam_user_policies_attached_to_access_groups_or_roles</t>
  </si>
  <si>
    <t xml:space="preserve">Check whether multifactor authentication (MFA) is enabled at the account level	</t>
  </si>
  <si>
    <t xml:space="preserve">account_mfa_account_level_enabled</t>
  </si>
  <si>
    <t xml:space="preserve">Check whether multifactor authentication (MFA) is enabled for the account owner	</t>
  </si>
  <si>
    <t xml:space="preserve">account_mfa_account_owner_level_enabled</t>
  </si>
  <si>
    <t xml:space="preserve">Check whether security questions are registered by the account owner	</t>
  </si>
  <si>
    <t xml:space="preserve">AC-2: (a)</t>
  </si>
  <si>
    <t xml:space="preserve">account_owner_security_questions_configured</t>
  </si>
  <si>
    <t xml:space="preserve">Check whether authorized IP ranges are configured by the account owner	</t>
  </si>
  <si>
    <t xml:space="preserve">SC-7</t>
  </si>
  <si>
    <t xml:space="preserve">SC-7 (3)</t>
  </si>
  <si>
    <t xml:space="preserve">SC-7 (5)</t>
  </si>
  <si>
    <t xml:space="preserve">account_owner_authorized_ip_range_configured</t>
  </si>
  <si>
    <r>
      <rPr>
        <sz val="12"/>
        <color rgb="FF000000"/>
        <rFont val="Calibri"/>
        <family val="2"/>
        <charset val="1"/>
      </rPr>
      <t xml:space="preserve">Check whether there are no more than </t>
    </r>
    <r>
      <rPr>
        <b val="true"/>
        <sz val="12"/>
        <color rgb="FFFF0000"/>
        <rFont val="Calibri (Body)"/>
        <family val="0"/>
        <charset val="1"/>
      </rPr>
      <t xml:space="preserve">#</t>
    </r>
    <r>
      <rPr>
        <sz val="12"/>
        <color rgb="FF000000"/>
        <rFont val="Calibri"/>
        <family val="2"/>
        <charset val="1"/>
      </rPr>
      <t xml:space="preserve"> IAM administrators configured per account	</t>
    </r>
  </si>
  <si>
    <t xml:space="preserve">AC-2: (j)</t>
  </si>
  <si>
    <t xml:space="preserve">[#] is implemented as a parameter field</t>
  </si>
  <si>
    <t xml:space="preserve">AC-3, AC-2</t>
  </si>
  <si>
    <t xml:space="preserve">- TONY: The # symbol seems out of place 
- TONY: Might be clearer to say "Check whether there are no more than # IAM administrators configured per account." 
- TONY: Why do so many other similar goals specify "3" rather than "#"?</t>
  </si>
  <si>
    <t xml:space="preserve">iam_admin_role_users_per_account_maxcount</t>
  </si>
  <si>
    <r>
      <rPr>
        <sz val="12"/>
        <color rgb="FF000000"/>
        <rFont val="Calibri"/>
        <family val="2"/>
        <charset val="1"/>
      </rPr>
      <t xml:space="preserve">Maximum allowed administrators per account
</t>
    </r>
    <r>
      <rPr>
        <sz val="12"/>
        <color rgb="FFFF0000"/>
        <rFont val="Calibri (Body)"/>
        <family val="0"/>
        <charset val="1"/>
      </rPr>
      <t xml:space="preserve">allowed_admins_per_account</t>
    </r>
  </si>
  <si>
    <t xml:space="preserve">10, []</t>
  </si>
  <si>
    <t xml:space="preserve">Check whether Cloud Object Storage public access is disabled in IAM settings (not applicable to ACLs managed using S3 APIs)	</t>
  </si>
  <si>
    <t xml:space="preserve">AC-4</t>
  </si>
  <si>
    <t xml:space="preserve">AC-3, AC-6</t>
  </si>
  <si>
    <t xml:space="preserve">iam_cos_public_access_disabled</t>
  </si>
  <si>
    <t xml:space="preserve">check</t>
  </si>
  <si>
    <t xml:space="preserve">Check whether the account owner does not have an IBM Cloud API key created in IAM	</t>
  </si>
  <si>
    <t xml:space="preserve">rewording needed</t>
  </si>
  <si>
    <t xml:space="preserve">iam_account_owner_no_api_key</t>
  </si>
  <si>
    <r>
      <rPr>
        <sz val="12"/>
        <color rgb="FF000000"/>
        <rFont val="Calibri"/>
        <family val="2"/>
        <charset val="1"/>
      </rPr>
      <t xml:space="preserve">Check whether IBM Cloud API keys that are managed in IAM are rotated </t>
    </r>
    <r>
      <rPr>
        <sz val="12"/>
        <color rgb="FFFF0000"/>
        <rFont val="Calibri (Body)"/>
        <family val="0"/>
        <charset val="1"/>
      </rPr>
      <t xml:space="preserve">at least </t>
    </r>
    <r>
      <rPr>
        <sz val="12"/>
        <color rgb="FF000000"/>
        <rFont val="Calibri"/>
        <family val="2"/>
        <charset val="1"/>
      </rPr>
      <t xml:space="preserve">every </t>
    </r>
    <r>
      <rPr>
        <b val="true"/>
        <sz val="12"/>
        <color rgb="FFFF0000"/>
        <rFont val="Calibri (Body)"/>
        <family val="0"/>
        <charset val="1"/>
      </rPr>
      <t xml:space="preserve">#</t>
    </r>
    <r>
      <rPr>
        <sz val="12"/>
        <color rgb="FF000000"/>
        <rFont val="Calibri"/>
        <family val="2"/>
        <charset val="1"/>
      </rPr>
      <t xml:space="preserve"> days	</t>
    </r>
  </si>
  <si>
    <t xml:space="preserve">AC-2 (j)</t>
  </si>
  <si>
    <t xml:space="preserve">AC-2, SC-12</t>
  </si>
  <si>
    <t xml:space="preserve">- TONY: The # symbol seems out of place 
- TONY: think it would be better to say "Check whether access keys are rotated every # days"</t>
  </si>
  <si>
    <t xml:space="preserve">iam_api_keys_rotation_configured</t>
  </si>
  <si>
    <r>
      <rPr>
        <sz val="12"/>
        <color rgb="FF000000"/>
        <rFont val="Calibri"/>
        <family val="2"/>
        <charset val="1"/>
      </rPr>
      <t xml:space="preserve">API Keys Rotated Days
</t>
    </r>
    <r>
      <rPr>
        <sz val="12"/>
        <color rgb="FFFF0000"/>
        <rFont val="Calibri (Body)"/>
        <family val="0"/>
        <charset val="1"/>
      </rPr>
      <t xml:space="preserve">api_keys_rotated_days</t>
    </r>
  </si>
  <si>
    <t xml:space="preserve">90, []</t>
  </si>
  <si>
    <r>
      <rPr>
        <sz val="12"/>
        <color rgb="FF000000"/>
        <rFont val="Calibri"/>
        <family val="2"/>
        <charset val="1"/>
      </rPr>
      <t xml:space="preserve">Check whether an account owner has logged in to IBM Cloud in the past </t>
    </r>
    <r>
      <rPr>
        <sz val="12"/>
        <color rgb="FFFF0000"/>
        <rFont val="Calibri (Body)"/>
        <family val="0"/>
        <charset val="1"/>
      </rPr>
      <t xml:space="preserve">#</t>
    </r>
    <r>
      <rPr>
        <sz val="12"/>
        <color rgb="FF000000"/>
        <rFont val="Calibri"/>
        <family val="2"/>
        <charset val="1"/>
      </rPr>
      <t xml:space="preserve"> days	</t>
    </r>
  </si>
  <si>
    <t xml:space="preserve">AC-2(1)</t>
  </si>
  <si>
    <t xml:space="preserve">iam_account_owner_last_login</t>
  </si>
  <si>
    <r>
      <rPr>
        <sz val="12"/>
        <color rgb="FF000000"/>
        <rFont val="Calibri"/>
        <family val="2"/>
        <charset val="1"/>
      </rPr>
      <t xml:space="preserve">Account Owner Last Login Days
</t>
    </r>
    <r>
      <rPr>
        <sz val="12"/>
        <color rgb="FFFF0000"/>
        <rFont val="Calibri (Body)"/>
        <family val="0"/>
        <charset val="1"/>
      </rPr>
      <t xml:space="preserve">account_owner_last_login_days</t>
    </r>
  </si>
  <si>
    <t xml:space="preserve">30, [90]</t>
  </si>
  <si>
    <t xml:space="preserve">yes</t>
  </si>
  <si>
    <t xml:space="preserve">Check whether user list visibility restrictions are configured in IAM settings for the account owner	</t>
  </si>
  <si>
    <t xml:space="preserve">AC-6, AC-3</t>
  </si>
  <si>
    <t xml:space="preserve">iam_account_owner_user_visibility_restrictions_configured</t>
  </si>
  <si>
    <t xml:space="preserve">Check whether permissions for API key creation are limited and configured in IAM settings for the account owner	</t>
  </si>
  <si>
    <t xml:space="preserve">SC-12</t>
  </si>
  <si>
    <t xml:space="preserve">overlap w/ 11 - solved</t>
  </si>
  <si>
    <t xml:space="preserve">iam_account_owner_api_key_restrictions_configured</t>
  </si>
  <si>
    <t xml:space="preserve">Check whether permissions for service ID creation are limited and configured in IAM settings for the account owner	</t>
  </si>
  <si>
    <t xml:space="preserve">iam_account_owner_serviceid_restrictions_configured</t>
  </si>
  <si>
    <t xml:space="preserve">Check whether IAM-enabled services have no more than # users with the IAM administrator role	</t>
  </si>
  <si>
    <t xml:space="preserve">ensure vs check</t>
  </si>
  <si>
    <t xml:space="preserve">iam_admin_role__user_maxcount</t>
  </si>
  <si>
    <r>
      <rPr>
        <sz val="12"/>
        <color rgb="FF000000"/>
        <rFont val="Calibri"/>
        <family val="2"/>
        <charset val="1"/>
      </rPr>
      <t xml:space="preserve">Maximum no of IAM user administrators
</t>
    </r>
    <r>
      <rPr>
        <sz val="12"/>
        <color rgb="FFFF0000"/>
        <rFont val="Calibri (Body)"/>
        <family val="0"/>
        <charset val="1"/>
      </rPr>
      <t xml:space="preserve">no_of_admins_for_iam</t>
    </r>
  </si>
  <si>
    <t xml:space="preserve">3, []</t>
  </si>
  <si>
    <t xml:space="preserve">Check whether IAM policies for service IDs are attached only to groups or roles	</t>
  </si>
  <si>
    <t xml:space="preserve">iam_serviceID_policies_attached_to_access_groups_or_roles</t>
  </si>
  <si>
    <t xml:space="preserve">Check whether IAM-enabled services have no more than # service IDs with the IAM administrator role	</t>
  </si>
  <si>
    <t xml:space="preserve">- TONY: Don't capitalize "Service" in service ID's</t>
  </si>
  <si>
    <t xml:space="preserve">iam_admin_role_serviceid_maxcount</t>
  </si>
  <si>
    <t xml:space="preserve">- Don't think FS Cloud specifies a number, but who chose 3? [Global comment for a couple dozen other items that specify 3] -- ANCA: industry standard and paramterized</t>
  </si>
  <si>
    <r>
      <rPr>
        <sz val="12"/>
        <color rgb="FF000000"/>
        <rFont val="Calibri"/>
        <family val="2"/>
        <charset val="1"/>
      </rPr>
      <t xml:space="preserve">Maximum no of IAM Service ID administrators
</t>
    </r>
    <r>
      <rPr>
        <sz val="12"/>
        <color rgb="FFFF0000"/>
        <rFont val="Calibri (Body)"/>
        <family val="0"/>
        <charset val="1"/>
      </rPr>
      <t xml:space="preserve">no_of_service_id_admins_for_iam</t>
    </r>
  </si>
  <si>
    <t xml:space="preserve">Check whether Cloud Object Storage is enabled with IBM-managed or customer-managed encryption	</t>
  </si>
  <si>
    <t xml:space="preserve">SC-13</t>
  </si>
  <si>
    <t xml:space="preserve">SC-28</t>
  </si>
  <si>
    <t xml:space="preserve">SC-13, SC-28</t>
  </si>
  <si>
    <t xml:space="preserve">- TONY: Why do some goals start with "Check whether" and other ones start with "Ensure"?</t>
  </si>
  <si>
    <t xml:space="preserve">cos_bucket_encryption_key_configured</t>
  </si>
  <si>
    <t xml:space="preserve">Check whether Cloud Object Storage is enabled with customer-managed encryption and Bring Your Own Key (BYOK)	</t>
  </si>
  <si>
    <t xml:space="preserve">cos_bucket_encryption_keyprotect_key_configured</t>
  </si>
  <si>
    <t xml:space="preserve">- Needs to be KYOK, not BYOK</t>
  </si>
  <si>
    <t xml:space="preserve">Check whether Cloud Object Storage is accessible only through HTTPS	</t>
  </si>
  <si>
    <t xml:space="preserve">SC-8</t>
  </si>
  <si>
    <t xml:space="preserve">AC-17 (2)</t>
  </si>
  <si>
    <t xml:space="preserve">SC-8 (1)</t>
  </si>
  <si>
    <t xml:space="preserve">SC-23</t>
  </si>
  <si>
    <t xml:space="preserve">https is not suffcient , we need precise TLS version or [parameter]</t>
  </si>
  <si>
    <t xml:space="preserve">SC-8, AC-17</t>
  </si>
  <si>
    <t xml:space="preserve">cos_access_https</t>
  </si>
  <si>
    <t xml:space="preserve">Check whether Cloudant is accessible only through HTTPS	</t>
  </si>
  <si>
    <t xml:space="preserve">cloudant_access_https</t>
  </si>
  <si>
    <r>
      <rPr>
        <sz val="12"/>
        <color rgb="FF000000"/>
        <rFont val="Calibri"/>
        <family val="2"/>
        <charset val="1"/>
      </rPr>
      <t xml:space="preserve">Check whether Cloud Object Storage is accessible only by using </t>
    </r>
    <r>
      <rPr>
        <b val="true"/>
        <sz val="12"/>
        <color rgb="FFFF0000"/>
        <rFont val="Calibri (Body)"/>
        <family val="0"/>
        <charset val="1"/>
      </rPr>
      <t xml:space="preserve">private</t>
    </r>
    <r>
      <rPr>
        <sz val="12"/>
        <color rgb="FF000000"/>
        <rFont val="Calibri"/>
        <family val="2"/>
        <charset val="1"/>
      </rPr>
      <t xml:space="preserve"> endpoints	</t>
    </r>
  </si>
  <si>
    <t xml:space="preserve">CM-2</t>
  </si>
  <si>
    <t xml:space="preserve">cos_access_endpoint_type</t>
  </si>
  <si>
    <t xml:space="preserve">private, [public, direct]</t>
  </si>
  <si>
    <t xml:space="preserve">Check whether Cloud Object Storage bucket access is restricted by using IAM and S3 access control	</t>
  </si>
  <si>
    <t xml:space="preserve">AC-5 (b)</t>
  </si>
  <si>
    <t xml:space="preserve">cos_bucket_access_iam_restrictions_configured</t>
  </si>
  <si>
    <t xml:space="preserve">Check whether Cloud Object Storage network access is restricted to a specific IP range	</t>
  </si>
  <si>
    <t xml:space="preserve">cos_access_authorized_ip_range_configured</t>
  </si>
  <si>
    <t xml:space="preserve">Check whether Cloud Object Storage is enabled with customer-managed encryption and Keep Your Own Key (KYOK)	</t>
  </si>
  <si>
    <t xml:space="preserve">cos_encryption_hyperprotect_key</t>
  </si>
  <si>
    <t xml:space="preserve">- HYOK checks for HPCS</t>
  </si>
  <si>
    <t xml:space="preserve">Check whether Cloudant has no more than # users with the IAM administrator role	</t>
  </si>
  <si>
    <t xml:space="preserve">AC-2, AC-6</t>
  </si>
  <si>
    <t xml:space="preserve">cloudant_admin_role_user_maxcount</t>
  </si>
  <si>
    <t xml:space="preserve">- TODO: Re-consider for Wave 2</t>
  </si>
  <si>
    <r>
      <rPr>
        <sz val="12"/>
        <color rgb="FF000000"/>
        <rFont val="Calibri"/>
        <family val="2"/>
        <charset val="1"/>
      </rPr>
      <t xml:space="preserve">Maximum no of Cloudant DB user administrators
</t>
    </r>
    <r>
      <rPr>
        <sz val="12"/>
        <color rgb="FFFF0000"/>
        <rFont val="Calibri (Body)"/>
        <family val="0"/>
        <charset val="1"/>
      </rPr>
      <t xml:space="preserve">no_of_admins_for_cloudant_db</t>
    </r>
  </si>
  <si>
    <t xml:space="preserve">Check whether Cloudant has no more than # service IDs with the IAM administrator role	</t>
  </si>
  <si>
    <t xml:space="preserve">cloudant_admin_role_serviceid_maxcount</t>
  </si>
  <si>
    <r>
      <rPr>
        <sz val="12"/>
        <color rgb="FF000000"/>
        <rFont val="Calibri"/>
        <family val="2"/>
        <charset val="1"/>
      </rPr>
      <t xml:space="preserve">Maximum no of Cloudant DB Service IDs administrators
</t>
    </r>
    <r>
      <rPr>
        <sz val="12"/>
        <color rgb="FFFF0000"/>
        <rFont val="Calibri (Body)"/>
        <family val="0"/>
        <charset val="1"/>
      </rPr>
      <t xml:space="preserve">no_of_service_id_admins_for_cloudant_db</t>
    </r>
  </si>
  <si>
    <t xml:space="preserve">Check whether Databases for MongoDB is enabled with IBM-managed or customer-managed encryption	</t>
  </si>
  <si>
    <t xml:space="preserve">mongodb__encryption_key_configured</t>
  </si>
  <si>
    <t xml:space="preserve">Check whether Databases for MongoDB is enabled with customer-managed encryption and Bring Your Own Key (BYOK)	</t>
  </si>
  <si>
    <t xml:space="preserve">mongodb__encryption_keyprotect_key_configured</t>
  </si>
  <si>
    <t xml:space="preserve">- Needs to be KYOK, not BYOK -- MongoDB does not yet support KYOK today</t>
  </si>
  <si>
    <t xml:space="preserve">Check whether Databases for MongoDB is accessible only through HTTPS	</t>
  </si>
  <si>
    <t xml:space="preserve">mongodb_access_https</t>
  </si>
  <si>
    <t xml:space="preserve">Check whether Databases for MongoDB is accessible only by using private endpoints	</t>
  </si>
  <si>
    <t xml:space="preserve">mongodb_access_endpoint_type</t>
  </si>
  <si>
    <t xml:space="preserve">Check whether Databases for MongoDB network access is restricted to a specific IP range	</t>
  </si>
  <si>
    <t xml:space="preserve">SC-7, AC-3</t>
  </si>
  <si>
    <t xml:space="preserve">mongodb_access_authorized_ip_range_configured</t>
  </si>
  <si>
    <t xml:space="preserve">Check whether Databases for Redis is enabled with IBM-managed or customer-managed encryption	</t>
  </si>
  <si>
    <t xml:space="preserve">redis_encryption_key_configured</t>
  </si>
  <si>
    <t xml:space="preserve">Check whether Databases for Redis is enabled with customer-managed encryption and Bring Your Own Key (BYOK)	</t>
  </si>
  <si>
    <t xml:space="preserve">redis__encryption_keyprotect_key_configured</t>
  </si>
  <si>
    <t xml:space="preserve">Check whether Databases for Redis is accessible only through HTTPS	</t>
  </si>
  <si>
    <t xml:space="preserve">redis_access_https</t>
  </si>
  <si>
    <t xml:space="preserve">Check whether Databases for Redis is accessible only by using private endpoints	</t>
  </si>
  <si>
    <t xml:space="preserve">redis_access_endpoint_type</t>
  </si>
  <si>
    <t xml:space="preserve">Check whether Databases for Redis network access is restricted to specific IP range	</t>
  </si>
  <si>
    <t xml:space="preserve">redis_access_authorized_ip_range_configured</t>
  </si>
  <si>
    <t xml:space="preserve">Check whether Databases for Elasticsearch is enabled with IBM-managed or customer-managed encryption	</t>
  </si>
  <si>
    <t xml:space="preserve">elasticsearch_encryption_key_configured</t>
  </si>
  <si>
    <t xml:space="preserve">Check whether Databases for Elasticsearch is enabled with customer-managed encryption and Bring Your Own Key (BYOK)	</t>
  </si>
  <si>
    <t xml:space="preserve">elasticsearch__encryption_keyprotect_key_configured</t>
  </si>
  <si>
    <t xml:space="preserve">Check whether Databases for Elasticsearch is accessible only through HTTPS	</t>
  </si>
  <si>
    <t xml:space="preserve">elasticsearch_access_https</t>
  </si>
  <si>
    <t xml:space="preserve">Check whether Databases for Elasticsearch is accessible only by using private endpoints	</t>
  </si>
  <si>
    <t xml:space="preserve">elasticsearch_access_endpoint_type</t>
  </si>
  <si>
    <t xml:space="preserve">Check whether Databases for Elasticsearch network access is restricted to a specific IP range	</t>
  </si>
  <si>
    <t xml:space="preserve">elasticsearch_access_authorized_ip_range_configured</t>
  </si>
  <si>
    <t xml:space="preserve">Check whether Databases for etcd is enabled with IBM-managed or customer-managed encryption	</t>
  </si>
  <si>
    <t xml:space="preserve">etcd_encryption_key_configured</t>
  </si>
  <si>
    <t xml:space="preserve">Check whether Databases for etcd is enabled with customer-managed encryption and Bring Your Own Key (BYOK)	</t>
  </si>
  <si>
    <t xml:space="preserve">SC 28, Protection of Information at rest.</t>
  </si>
  <si>
    <t xml:space="preserve">etcd__encryption_keyprotect_key_configured</t>
  </si>
  <si>
    <t xml:space="preserve">Check whether Databases for etcd is accessible only through HTTPS	</t>
  </si>
  <si>
    <t xml:space="preserve">SC 8, Transmission Confidentiality &amp; Integrity.</t>
  </si>
  <si>
    <t xml:space="preserve">etcd_access_https</t>
  </si>
  <si>
    <t xml:space="preserve">Check whether Databases for etcd is accessible only by using private endpoints	</t>
  </si>
  <si>
    <t xml:space="preserve">SC 7(3), Boundary Protection, Access Points.</t>
  </si>
  <si>
    <t xml:space="preserve">etcd_access_endpoint_type</t>
  </si>
  <si>
    <t xml:space="preserve">Check whether Databases for etcd network access is restricted to a specific IP range	</t>
  </si>
  <si>
    <t xml:space="preserve">AC 6 , Least Previlage &amp; SC 7(4), Boundary Protection External Telecommunications Services.</t>
  </si>
  <si>
    <t xml:space="preserve">etcd_access_authorized_ip_range_configured</t>
  </si>
  <si>
    <t xml:space="preserve">Check whether Databases for PostgreSQL is enabled with IBM-managed or customer-managed encryption	</t>
  </si>
  <si>
    <t xml:space="preserve">postgresql_encryption_key_configured</t>
  </si>
  <si>
    <t xml:space="preserve">Check whether Databases for PostgreSQL is enabled with customer-managed encryption and Bring Your Own Key (BYOK)	</t>
  </si>
  <si>
    <t xml:space="preserve">postgresql__encryption_keyprotect_key_configured</t>
  </si>
  <si>
    <t xml:space="preserve">Check whether Databases for PostgreSQL is accessible only through HTTPS	</t>
  </si>
  <si>
    <t xml:space="preserve">postgresql_access_https</t>
  </si>
  <si>
    <t xml:space="preserve">Check whether Databases for PostgreSQL is accessible only by using private endpoints	</t>
  </si>
  <si>
    <t xml:space="preserve">postgresql_access_endpoint_type</t>
  </si>
  <si>
    <t xml:space="preserve">Check whether Databases for PostgreSQL network access is restricted to a specific IP range	</t>
  </si>
  <si>
    <t xml:space="preserve">postgresql_access_authorized_ip_range_configured</t>
  </si>
  <si>
    <t xml:space="preserve">Check whether OS disks are encrypted</t>
  </si>
  <si>
    <t xml:space="preserve">SC 13, Cryptographic Protection</t>
  </si>
  <si>
    <t xml:space="preserve">- Someone should be responsible for checking this occassionaly, but right now not -- really just asserts default behavior, not whether customer set up KYOK
- Really needs to check for KYOK and HPCS -- NOTE: not actually checked</t>
  </si>
  <si>
    <t xml:space="preserve">Check whether data disks are encrypted</t>
  </si>
  <si>
    <t xml:space="preserve">- Needs to check for KYOK and HPCS -- NOTE: not actually checked</t>
  </si>
  <si>
    <t xml:space="preserve">Check whether unattached disks are encrypted</t>
  </si>
  <si>
    <t xml:space="preserve">Check whether Certificate Manager automatically renew certificates before expiration. (This lifecycle applies to certificate manager generated certificates only)</t>
  </si>
  <si>
    <t xml:space="preserve">IA-5: (f)</t>
  </si>
  <si>
    <t xml:space="preserve">SC-17</t>
  </si>
  <si>
    <t xml:space="preserve">SC 17, Public Key Infrastructure Certificates &amp; IA 5(f) Authenticator Management.</t>
  </si>
  <si>
    <t xml:space="preserve">- TONY: Certificate Manager should be capitalized
- TONY: Seems like it would be better to say "Check whether certificates in Certificate Manager are automatically renewed befotre expiration."</t>
  </si>
  <si>
    <t xml:space="preserve">Check whether Key Protect encryption keys that are generated by the service are enabled with automatic rotation	</t>
  </si>
  <si>
    <t xml:space="preserve">SC 12, Cryptographic Key Establishment &amp; Management  &amp; IA 5(f) Authenticator Management.</t>
  </si>
  <si>
    <t xml:space="preserve">- TONY: I think it wouls be better to say "Check whether automated rotation for keys is enabled in Key Protect."</t>
  </si>
  <si>
    <t xml:space="preserve">Check whether Key Protect has high availability	</t>
  </si>
  <si>
    <t xml:space="preserve">SC 12, Cryptographic Key Establishment &amp; Management </t>
  </si>
  <si>
    <t xml:space="preserve">- TONY: Is "key management" a service? If so, it should be capitalized. Perhaps it really means to refer to Key Protect</t>
  </si>
  <si>
    <t xml:space="preserve">Check whether Kubernetes Service is configured with role-based access control (RBAC)	</t>
  </si>
  <si>
    <t xml:space="preserve">AC-2: (j) AC-6</t>
  </si>
  <si>
    <r>
      <rPr>
        <sz val="12"/>
        <color rgb="FF000000"/>
        <rFont val="Calibri"/>
        <family val="2"/>
        <charset val="1"/>
      </rPr>
      <t xml:space="preserve">Check whether Hyper Protect Crypto Services instance has at least </t>
    </r>
    <r>
      <rPr>
        <b val="true"/>
        <sz val="12"/>
        <color rgb="FFFF0000"/>
        <rFont val="Calibri (Body)"/>
        <family val="0"/>
        <charset val="1"/>
      </rPr>
      <t xml:space="preserve">#</t>
    </r>
    <r>
      <rPr>
        <sz val="12"/>
        <color rgb="FF000000"/>
        <rFont val="Calibri"/>
        <family val="2"/>
        <charset val="1"/>
      </rPr>
      <t xml:space="preserve"> crypto units	</t>
    </r>
  </si>
  <si>
    <t xml:space="preserve">SA-19</t>
  </si>
  <si>
    <t xml:space="preserve">SC-36</t>
  </si>
  <si>
    <t xml:space="preserve">[#] is implemented as parameter field</t>
  </si>
  <si>
    <t xml:space="preserve">SR 11(3), Component Authenticity , Anti counterfeit Scanning.</t>
  </si>
  <si>
    <t xml:space="preserve">- TONY: I'd say something more like "Check whether the number of crypto is at least #"
- TONY: What is the context here? Bare metal in classic IaaS? Most other goals say something about what service(s) are involved, but this one doesn't. So, I don't know what it's applicable to.</t>
  </si>
  <si>
    <t xml:space="preserve">- checks HPCS</t>
  </si>
  <si>
    <r>
      <rPr>
        <sz val="12"/>
        <color rgb="FF000000"/>
        <rFont val="Calibri"/>
        <family val="2"/>
        <charset val="1"/>
      </rPr>
      <t xml:space="preserve">Hyper Protect Crypto Units
</t>
    </r>
    <r>
      <rPr>
        <sz val="12"/>
        <color rgb="FFFF0000"/>
        <rFont val="Calibri (Body)"/>
        <family val="0"/>
        <charset val="1"/>
      </rPr>
      <t xml:space="preserve">hpcs_crypto_units</t>
    </r>
  </si>
  <si>
    <t xml:space="preserve">2, [3]</t>
  </si>
  <si>
    <t xml:space="preserve">Check whether Hyper Protect Crypto Services instance is enabled with a dual authorization deletion policy	</t>
  </si>
  <si>
    <t xml:space="preserve">SC 12, Cryptographic Key Establishment &amp; Management.</t>
  </si>
  <si>
    <t xml:space="preserve">- TONY: What is the context here? Bare metal in classic IaaS? Most other goals say something about what service(s) are involved, but this one doesn't. So, I don't know what it's applicable to.</t>
  </si>
  <si>
    <r>
      <rPr>
        <sz val="12"/>
        <color rgb="FF000000"/>
        <rFont val="Calibri"/>
        <family val="2"/>
        <charset val="1"/>
      </rPr>
      <t xml:space="preserve">Check whether Hyper Protect Crypto Services encryption keys have an automatic rotation policy that is set to </t>
    </r>
    <r>
      <rPr>
        <sz val="12"/>
        <color rgb="FFFF0000"/>
        <rFont val="Calibri (Body)"/>
        <family val="0"/>
        <charset val="1"/>
      </rPr>
      <t xml:space="preserve">at least</t>
    </r>
    <r>
      <rPr>
        <sz val="12"/>
        <color rgb="FF000000"/>
        <rFont val="Calibri"/>
        <family val="2"/>
        <charset val="1"/>
      </rPr>
      <t xml:space="preserve"> </t>
    </r>
    <r>
      <rPr>
        <b val="true"/>
        <sz val="12"/>
        <color rgb="FFFF0000"/>
        <rFont val="Calibri (Body)"/>
        <family val="0"/>
        <charset val="1"/>
      </rPr>
      <t xml:space="preserve">#</t>
    </r>
    <r>
      <rPr>
        <sz val="12"/>
        <color rgb="FF000000"/>
        <rFont val="Calibri"/>
        <family val="2"/>
        <charset val="1"/>
      </rPr>
      <t xml:space="preserve"> months	</t>
    </r>
  </si>
  <si>
    <r>
      <rPr>
        <sz val="12"/>
        <color rgb="FF000000"/>
        <rFont val="Calibri"/>
        <family val="2"/>
        <charset val="1"/>
      </rPr>
      <t xml:space="preserve">Hyper Protect Crypto Keys Rotation Policy
</t>
    </r>
    <r>
      <rPr>
        <sz val="12"/>
        <color rgb="FFFF0000"/>
        <rFont val="Calibri (Body)"/>
        <family val="0"/>
        <charset val="1"/>
      </rPr>
      <t xml:space="preserve">hpcs_rotation_policy</t>
    </r>
  </si>
  <si>
    <t xml:space="preserve">1, [2,3,4,5,6,7,8,910]</t>
  </si>
  <si>
    <t xml:space="preserve">Check whether Bare Metal Servers that are ordered are configured for UEFI BIOS and Secure Boot	</t>
  </si>
  <si>
    <t xml:space="preserve">AC-3 (5)</t>
  </si>
  <si>
    <t xml:space="preserve">SI-7 (9)</t>
  </si>
  <si>
    <t xml:space="preserve">SI 7(9), Software, firmware &amp; Information Integrity , Verify Boot Process.</t>
  </si>
  <si>
    <t xml:space="preserve">- TONY: Assume this is bare metal in classic IaaS? If so, I think it would be good to say that here</t>
  </si>
  <si>
    <t xml:space="preserve">- Classic IaaS not for FS Cloud</t>
  </si>
  <si>
    <t xml:space="preserve">Check whether Bare Metal Servers include TPM/TXT modules	</t>
  </si>
  <si>
    <t xml:space="preserve">IA-7</t>
  </si>
  <si>
    <t xml:space="preserve">Sc 13, Cryptographic Protection.</t>
  </si>
  <si>
    <t xml:space="preserve">Check whether Bare Metal Servers have secure passwords and/or are configured with SSH keys	</t>
  </si>
  <si>
    <t xml:space="preserve">IA-5(1)</t>
  </si>
  <si>
    <t xml:space="preserve">IA-5(1) - Password Based and IA- 5(2) PKI Based authenticatios. SSH Key Based Authentication Not found</t>
  </si>
  <si>
    <t xml:space="preserve">Check whether Bare Metal Servers do not allow remote administration over the public network	</t>
  </si>
  <si>
    <t xml:space="preserve">AC-17(1)</t>
  </si>
  <si>
    <t xml:space="preserve">AC-17(1) - guides on remote access</t>
  </si>
  <si>
    <t xml:space="preserve">Check whether Bare Metal Servers are ordered with redundant power supplies to ensure workload protection	</t>
  </si>
  <si>
    <t xml:space="preserve">PE-11</t>
  </si>
  <si>
    <t xml:space="preserve">PE-11 (1)</t>
  </si>
  <si>
    <t xml:space="preserve">PE-11(1) PE-11(2)- talks about emergency power protections</t>
  </si>
  <si>
    <t xml:space="preserve">Check whether Bare Metal Servers are protected by a hardware firewall	</t>
  </si>
  <si>
    <t xml:space="preserve">AC-4(1) Information flow enforcement . Mentioned as Filter firewall however Hardware Firewall not mentioned</t>
  </si>
  <si>
    <t xml:space="preserve">Check whether Databases for Redis has no more than # users with the IAM administrator role	</t>
  </si>
  <si>
    <t xml:space="preserve">AC-3 and AC-6 do have controls on Accounts like DB and Systems However 3 users restriction not mentioned</t>
  </si>
  <si>
    <r>
      <rPr>
        <sz val="12"/>
        <color rgb="FF000000"/>
        <rFont val="Calibri"/>
        <family val="2"/>
        <charset val="1"/>
      </rPr>
      <t xml:space="preserve">Maximum no of Redis DB user administrators
</t>
    </r>
    <r>
      <rPr>
        <sz val="12"/>
        <color rgb="FFFF0000"/>
        <rFont val="Calibri (Body)"/>
        <family val="0"/>
        <charset val="1"/>
      </rPr>
      <t xml:space="preserve">no_of_admins_for_redis_db</t>
    </r>
  </si>
  <si>
    <t xml:space="preserve">Check whether Databases for PostreSQL has no more than # users with the IAM administrator role	</t>
  </si>
  <si>
    <r>
      <rPr>
        <sz val="12"/>
        <color rgb="FF000000"/>
        <rFont val="Calibri"/>
        <family val="2"/>
        <charset val="1"/>
      </rPr>
      <t xml:space="preserve">Maximum no of Postgresql DB user administrators
</t>
    </r>
    <r>
      <rPr>
        <sz val="12"/>
        <color rgb="FFFF0000"/>
        <rFont val="Calibri (Body)"/>
        <family val="0"/>
        <charset val="1"/>
      </rPr>
      <t xml:space="preserve">no_of_admins_for_postgresql_db</t>
    </r>
  </si>
  <si>
    <t xml:space="preserve">Check whether Databases for MongoDB has no more than # users with the IAM administrator	</t>
  </si>
  <si>
    <r>
      <rPr>
        <sz val="12"/>
        <color rgb="FF000000"/>
        <rFont val="Calibri"/>
        <family val="2"/>
        <charset val="1"/>
      </rPr>
      <t xml:space="preserve">Maximum no of Mongo DB user administrators
</t>
    </r>
    <r>
      <rPr>
        <sz val="12"/>
        <color rgb="FFFF0000"/>
        <rFont val="Calibri (Body)"/>
        <family val="0"/>
        <charset val="1"/>
      </rPr>
      <t xml:space="preserve">no_of_admins_for_mongo_db</t>
    </r>
  </si>
  <si>
    <t xml:space="preserve">Check whether Databases for Elasticsearch has no more than # users with the IAM administrator role	</t>
  </si>
  <si>
    <r>
      <rPr>
        <sz val="12"/>
        <color rgb="FF000000"/>
        <rFont val="Calibri"/>
        <family val="2"/>
        <charset val="1"/>
      </rPr>
      <t xml:space="preserve">Maximum no of Elastic Search DB user administrators
</t>
    </r>
    <r>
      <rPr>
        <sz val="12"/>
        <color rgb="FFFF0000"/>
        <rFont val="Calibri (Body)"/>
        <family val="0"/>
        <charset val="1"/>
      </rPr>
      <t xml:space="preserve">no_of_admins_for_elastic_search_db</t>
    </r>
  </si>
  <si>
    <t xml:space="preserve">Check whether Databases for etcd has no more than # users with the IAM administrator role	</t>
  </si>
  <si>
    <r>
      <rPr>
        <sz val="12"/>
        <color rgb="FF000000"/>
        <rFont val="Calibri"/>
        <family val="2"/>
        <charset val="1"/>
      </rPr>
      <t xml:space="preserve">Maximum no of ETCD user administrators
</t>
    </r>
    <r>
      <rPr>
        <sz val="12"/>
        <color rgb="FFFF0000"/>
        <rFont val="Calibri (Body)"/>
        <family val="0"/>
        <charset val="1"/>
      </rPr>
      <t xml:space="preserve">no_of_admins_for_etcd_db</t>
    </r>
  </si>
  <si>
    <t xml:space="preserve">Check whether Key Protect has no more than # users with the IAM administrator role	</t>
  </si>
  <si>
    <r>
      <rPr>
        <sz val="12"/>
        <color rgb="FF000000"/>
        <rFont val="Calibri"/>
        <family val="2"/>
        <charset val="1"/>
      </rPr>
      <t xml:space="preserve">Maximum no of Key user administrators
</t>
    </r>
    <r>
      <rPr>
        <sz val="12"/>
        <color rgb="FFFF0000"/>
        <rFont val="Calibri (Body)"/>
        <family val="0"/>
        <charset val="1"/>
      </rPr>
      <t xml:space="preserve">no_of_admins_for_key</t>
    </r>
  </si>
  <si>
    <t xml:space="preserve">Check whether Kubernetes Service has no more than # users with the IAM administrator role	</t>
  </si>
  <si>
    <r>
      <rPr>
        <sz val="12"/>
        <color rgb="FF000000"/>
        <rFont val="Calibri"/>
        <family val="2"/>
        <charset val="1"/>
      </rPr>
      <t xml:space="preserve">Maximum no of Kubernetes Container user administrators
</t>
    </r>
    <r>
      <rPr>
        <sz val="12"/>
        <color rgb="FFFF0000"/>
        <rFont val="Calibri (Body)"/>
        <family val="0"/>
        <charset val="1"/>
      </rPr>
      <t xml:space="preserve">no_of_admins_for_kubernetes_container</t>
    </r>
  </si>
  <si>
    <t xml:space="preserve">Check whether Databases for EnterpriseDB has no more than # users with the IAM administrator role	</t>
  </si>
  <si>
    <r>
      <rPr>
        <sz val="12"/>
        <color rgb="FF000000"/>
        <rFont val="Calibri"/>
        <family val="2"/>
        <charset val="1"/>
      </rPr>
      <t xml:space="preserve">Maximum no of Enterprise DB user administrators
</t>
    </r>
    <r>
      <rPr>
        <sz val="12"/>
        <color rgb="FFFF0000"/>
        <rFont val="Calibri (Body)"/>
        <family val="0"/>
        <charset val="1"/>
      </rPr>
      <t xml:space="preserve">no_of_admins_for_enterprise_db</t>
    </r>
  </si>
  <si>
    <t xml:space="preserve">Check whether Block Storage for VPC is enabled with IBM Activity Tracker	</t>
  </si>
  <si>
    <t xml:space="preserve">CA-7(a)(b)</t>
  </si>
  <si>
    <t xml:space="preserve">SI-4(a)(b)(c)</t>
  </si>
  <si>
    <t xml:space="preserve">CA-7(1) &amp; SI-4 talks about continous monitoring</t>
  </si>
  <si>
    <t xml:space="preserve">- Tied to Activity Tracker?
- ACTION: Revisit</t>
  </si>
  <si>
    <t xml:space="preserve">Check whether Databases for Elasticsearch has no more than # service IDs with the IAM administrator role	</t>
  </si>
  <si>
    <t xml:space="preserve">- TONY: I think I'd say "… service IDs with the IAM administrator role"
- TONY: "Service" in "service IDs" should not be capitalized</t>
  </si>
  <si>
    <r>
      <rPr>
        <sz val="12"/>
        <color rgb="FF000000"/>
        <rFont val="Calibri"/>
        <family val="2"/>
        <charset val="1"/>
      </rPr>
      <t xml:space="preserve">Maximum no of Elastic Search DB Service ID administrators
</t>
    </r>
    <r>
      <rPr>
        <sz val="12"/>
        <color rgb="FFFF0000"/>
        <rFont val="Calibri (Body)"/>
        <family val="0"/>
        <charset val="1"/>
      </rPr>
      <t xml:space="preserve">no_of_service_id_admins_for_elastic_search_db</t>
    </r>
  </si>
  <si>
    <t xml:space="preserve">Check whether Key Protect has no more than # service IDs with the IAM administrator role	</t>
  </si>
  <si>
    <r>
      <rPr>
        <sz val="12"/>
        <color rgb="FF000000"/>
        <rFont val="Calibri"/>
        <family val="2"/>
        <charset val="1"/>
      </rPr>
      <t xml:space="preserve">Maximum no of Key Service ID administrators
</t>
    </r>
    <r>
      <rPr>
        <sz val="12"/>
        <color rgb="FFFF0000"/>
        <rFont val="Calibri (Body)"/>
        <family val="0"/>
        <charset val="1"/>
      </rPr>
      <t xml:space="preserve">no_of_service_id_admins_for_key</t>
    </r>
  </si>
  <si>
    <t xml:space="preserve">Check whether Databases for etcd has no more than # service IDs with the IAM administrator role	</t>
  </si>
  <si>
    <r>
      <rPr>
        <sz val="12"/>
        <color rgb="FF000000"/>
        <rFont val="Calibri"/>
        <family val="2"/>
        <charset val="1"/>
      </rPr>
      <t xml:space="preserve">Maximum no of ETCD Service ID administrators
</t>
    </r>
    <r>
      <rPr>
        <sz val="12"/>
        <color rgb="FFFF0000"/>
        <rFont val="Calibri"/>
        <family val="2"/>
        <charset val="1"/>
      </rPr>
      <t xml:space="preserve">no_of_service_id_admins_for_etcd_db</t>
    </r>
  </si>
  <si>
    <t xml:space="preserve">Check whether Kubernetes Service has no more than # service IDs with the IAM administrator role	</t>
  </si>
  <si>
    <r>
      <rPr>
        <sz val="12"/>
        <color rgb="FF000000"/>
        <rFont val="Calibri"/>
        <family val="2"/>
        <charset val="1"/>
      </rPr>
      <t xml:space="preserve">Maximum no of Kubernetes Container Service ID administrators
</t>
    </r>
    <r>
      <rPr>
        <sz val="12"/>
        <color rgb="FFFF0000"/>
        <rFont val="Calibri (Body)"/>
        <family val="0"/>
        <charset val="1"/>
      </rPr>
      <t xml:space="preserve">no_of_service_id_admins_for_kubernetes_container</t>
    </r>
  </si>
  <si>
    <t xml:space="preserve">Check whether Databases for EnterpriseDB has no more than # service IDs with the IAM administrator role	</t>
  </si>
  <si>
    <r>
      <rPr>
        <sz val="12"/>
        <color rgb="FF000000"/>
        <rFont val="Calibri"/>
        <family val="2"/>
        <charset val="1"/>
      </rPr>
      <t xml:space="preserve">Maximum no of Enterprise DB Service ID  administrators
</t>
    </r>
    <r>
      <rPr>
        <sz val="12"/>
        <color rgb="FFFF0000"/>
        <rFont val="Calibri (Body)"/>
        <family val="0"/>
        <charset val="1"/>
      </rPr>
      <t xml:space="preserve">no_of_service_id_admins_for_enterprise_db</t>
    </r>
  </si>
  <si>
    <t xml:space="preserve">Check whether IBM Activity Tracker is provisioned in multiple regions in an account	</t>
  </si>
  <si>
    <t xml:space="preserve">SI-4</t>
  </si>
  <si>
    <t xml:space="preserve">SI-4 talks on monitoring activity which fits our requirement here</t>
  </si>
  <si>
    <t xml:space="preserve">- TONY: I've been told that standalone "Activity Tracker" is not an approved product name. That is, I think you'd want to sat "Activity Tracker with LogDNA"</t>
  </si>
  <si>
    <r>
      <rPr>
        <sz val="12"/>
        <color rgb="FF000000"/>
        <rFont val="Calibri"/>
        <family val="2"/>
        <charset val="1"/>
      </rPr>
      <t xml:space="preserve">- Need to use Activity Tracker configured to send cloud platform events to COS</t>
    </r>
    <r>
      <rPr>
        <sz val="12"/>
        <color rgb="FFFF0000"/>
        <rFont val="Calibri (Body)"/>
        <family val="0"/>
        <charset val="1"/>
      </rPr>
      <t xml:space="preserve"> TODO: Revist
</t>
    </r>
    <r>
      <rPr>
        <b val="true"/>
        <sz val="12"/>
        <color rgb="FFFF0000"/>
        <rFont val="Calibri (Body)"/>
        <family val="0"/>
        <charset val="1"/>
      </rPr>
      <t xml:space="preserve">- ACTION: Need test for "Activity Tracking" going to COS (which is separate from Activity Tracker with LogDNA -- https://test.cloud.ibm.com/docs/allowlist/atracker</t>
    </r>
  </si>
  <si>
    <t xml:space="preserve">Check whether IBM Activity Tracker trails are integrated with LogDNA logs	</t>
  </si>
  <si>
    <t xml:space="preserve">AU-2(a)(d)</t>
  </si>
  <si>
    <t xml:space="preserve">AU-12</t>
  </si>
  <si>
    <r>
      <rPr>
        <sz val="12"/>
        <color rgb="FF000000"/>
        <rFont val="Calibri"/>
        <family val="2"/>
        <charset val="1"/>
      </rPr>
      <t xml:space="preserve">- Need to use Activity Tracker configured to send cloud platform events to COS</t>
    </r>
    <r>
      <rPr>
        <sz val="12"/>
        <color rgb="FFFF0000"/>
        <rFont val="Calibri (Body)"/>
        <family val="0"/>
        <charset val="1"/>
      </rPr>
      <t xml:space="preserve"> TODO: Revist</t>
    </r>
  </si>
  <si>
    <t xml:space="preserve">Check whether IBM Activity Tracker logs are encrypted at rest	</t>
  </si>
  <si>
    <t xml:space="preserve">SC-28 - Protection for information at rest. Cryptographic control</t>
  </si>
  <si>
    <t xml:space="preserve">Check whether Event Streams has no more than # users with the IAM administrator role assigned to monitor metrics	</t>
  </si>
  <si>
    <t xml:space="preserve">Service: Event Streams
SC 7(3)</t>
  </si>
  <si>
    <t xml:space="preserve">- TONY: I think I'd say "… users with the IAM administrator role"
- TONY: What "monitoring" are we talking about? If "Event Streams" should include the name in the goal text</t>
  </si>
  <si>
    <t xml:space="preserve">- TODO: Change language to say Activity Tracker, not monitoring</t>
  </si>
  <si>
    <r>
      <rPr>
        <sz val="12"/>
        <color rgb="FF000000"/>
        <rFont val="Calibri"/>
        <family val="2"/>
        <charset val="1"/>
      </rPr>
      <t xml:space="preserve">Maximum no of Monitoring user administrators
</t>
    </r>
    <r>
      <rPr>
        <sz val="12"/>
        <color rgb="FFFF0000"/>
        <rFont val="Calibri (Body)"/>
        <family val="0"/>
        <charset val="1"/>
      </rPr>
      <t xml:space="preserve">no_of_admins_for_monitoring</t>
    </r>
  </si>
  <si>
    <r>
      <rPr>
        <sz val="12"/>
        <color rgb="FF000000"/>
        <rFont val="Calibri"/>
        <family val="2"/>
        <charset val="1"/>
      </rPr>
      <t xml:space="preserve">Check whether Event Streams is accessible through </t>
    </r>
    <r>
      <rPr>
        <b val="true"/>
        <sz val="12"/>
        <color rgb="FFFF0000"/>
        <rFont val="Calibri (Body)"/>
        <family val="0"/>
        <charset val="1"/>
      </rPr>
      <t xml:space="preserve">public</t>
    </r>
    <r>
      <rPr>
        <sz val="12"/>
        <color rgb="FF000000"/>
        <rFont val="Calibri"/>
        <family val="2"/>
        <charset val="1"/>
      </rPr>
      <t xml:space="preserve"> endpoints	</t>
    </r>
  </si>
  <si>
    <t xml:space="preserve">consider alignment w the other goal on this topic: Check whether network access is set for etcd to be exposed on private end points only</t>
  </si>
  <si>
    <t xml:space="preserve">- TONY: "Event Streams" should be capitalized</t>
  </si>
  <si>
    <t xml:space="preserve">- Generally speaking, SaaS providers in FS cloud should not be exposing public endpoints</t>
  </si>
  <si>
    <r>
      <rPr>
        <sz val="12"/>
        <color rgb="FF000000"/>
        <rFont val="Calibri"/>
        <family val="2"/>
        <charset val="1"/>
      </rPr>
      <t xml:space="preserve">Check whether Event Streams is accessible only by using </t>
    </r>
    <r>
      <rPr>
        <b val="true"/>
        <sz val="12"/>
        <color rgb="FFFF0000"/>
        <rFont val="Calibri (Body)"/>
        <family val="0"/>
        <charset val="1"/>
      </rPr>
      <t xml:space="preserve">private</t>
    </r>
    <r>
      <rPr>
        <sz val="12"/>
        <color rgb="FF000000"/>
        <rFont val="Calibri"/>
        <family val="2"/>
        <charset val="1"/>
      </rPr>
      <t xml:space="preserve"> endpoints	</t>
    </r>
  </si>
  <si>
    <t xml:space="preserve">Service: Event Streams
SC 7(5)</t>
  </si>
  <si>
    <t xml:space="preserve">Check whether Event Streams network access is restricted to a specific IP range	</t>
  </si>
  <si>
    <t xml:space="preserve">typo, consider alignment w the other goal on this topis: Check whether network access for Elasticsearch is restricted to specific IP range</t>
  </si>
  <si>
    <t xml:space="preserve">No NIST controls which says 3 administrators</t>
  </si>
  <si>
    <t xml:space="preserve">- TONY: "Event Streams" should be capitalized
- IP should be capitalized</t>
  </si>
  <si>
    <t xml:space="preserve">Check whether IBM Activity Tracker has no more than # users with the IAM administrator role	</t>
  </si>
  <si>
    <t xml:space="preserve">- TONY: I think I'd say "…users with the IAM administrator role"</t>
  </si>
  <si>
    <t xml:space="preserve">- LogDNA is not approved for FS Cloud use, except perhaps for non-regulated operational data</t>
  </si>
  <si>
    <r>
      <rPr>
        <sz val="12"/>
        <color rgb="FF000000"/>
        <rFont val="Calibri"/>
        <family val="2"/>
        <charset val="1"/>
      </rPr>
      <t xml:space="preserve">Maximum no of LogDNA user administrators
</t>
    </r>
    <r>
      <rPr>
        <sz val="12"/>
        <color rgb="FFFF0000"/>
        <rFont val="Calibri (Body)"/>
        <family val="0"/>
        <charset val="1"/>
      </rPr>
      <t xml:space="preserve">no_of_admins_for_logdna</t>
    </r>
  </si>
  <si>
    <t xml:space="preserve">Check whether IBM Activity Tracker has no more than # service IDs with the IAM administrator role	</t>
  </si>
  <si>
    <r>
      <rPr>
        <sz val="12"/>
        <color rgb="FF000000"/>
        <rFont val="Calibri"/>
        <family val="2"/>
        <charset val="1"/>
      </rPr>
      <t xml:space="preserve">Maximum no of LogDNA ServiceID administrators
</t>
    </r>
    <r>
      <rPr>
        <sz val="12"/>
        <color rgb="FFFF0000"/>
        <rFont val="Calibri (Body)"/>
        <family val="0"/>
        <charset val="1"/>
      </rPr>
      <t xml:space="preserve">no_of_service_id_admins_for_logdna</t>
    </r>
  </si>
  <si>
    <t xml:space="preserve">Check whether IBM Cloud Monitoring has no more than # service IDs with the IAM administrator role	</t>
  </si>
  <si>
    <t xml:space="preserve">To broad to assign a NIST control. </t>
  </si>
  <si>
    <t xml:space="preserve">- TONY: I think I'd say "… service IDs with the IAM administrator role"
- TONY: "Service" in "service IDs" should not be capitalized
- TONY: What is "monitoring" being set up for? Would be good to say</t>
  </si>
  <si>
    <t xml:space="preserve">- Not sure what "monitoring" is referring to -- ]sounds like SysDig</t>
  </si>
  <si>
    <r>
      <rPr>
        <sz val="12"/>
        <color rgb="FF000000"/>
        <rFont val="Calibri"/>
        <family val="2"/>
        <charset val="1"/>
      </rPr>
      <t xml:space="preserve">Maximum no of Monitoring Service ID administrators
</t>
    </r>
    <r>
      <rPr>
        <sz val="12"/>
        <color rgb="FFFF0000"/>
        <rFont val="Calibri (Body)"/>
        <family val="0"/>
        <charset val="1"/>
      </rPr>
      <t xml:space="preserve">no_of_service_id_admins_for_monitoring</t>
    </r>
  </si>
  <si>
    <r>
      <rPr>
        <sz val="12"/>
        <color rgb="FF000000"/>
        <rFont val="Calibri"/>
        <family val="2"/>
        <charset val="1"/>
      </rPr>
      <t xml:space="preserve">- Need to use Activity Tracker configured to send cloud platform events to COS </t>
    </r>
    <r>
      <rPr>
        <sz val="12"/>
        <color rgb="FFFF0000"/>
        <rFont val="Calibri (Body)"/>
        <family val="0"/>
        <charset val="1"/>
      </rPr>
      <t xml:space="preserve">TODO: Revisit</t>
    </r>
  </si>
  <si>
    <t xml:space="preserve">Check whether Databases for MongoDB has no more than # service IDs with the IAM administrator role	</t>
  </si>
  <si>
    <r>
      <rPr>
        <sz val="12"/>
        <color rgb="FF000000"/>
        <rFont val="Calibri"/>
        <family val="2"/>
        <charset val="1"/>
      </rPr>
      <t xml:space="preserve">Maximum no of Mongo DB Service ID administrators
</t>
    </r>
    <r>
      <rPr>
        <sz val="12"/>
        <color rgb="FFFF0000"/>
        <rFont val="Calibri (Body)"/>
        <family val="0"/>
        <charset val="1"/>
      </rPr>
      <t xml:space="preserve">no_of_service_id_admins_for_mongo_db</t>
    </r>
  </si>
  <si>
    <t xml:space="preserve">Check whether Databases for Redis has no more than # service IDs with the IAM administrator role	</t>
  </si>
  <si>
    <r>
      <rPr>
        <sz val="12"/>
        <color rgb="FF000000"/>
        <rFont val="Calibri"/>
        <family val="2"/>
        <charset val="1"/>
      </rPr>
      <t xml:space="preserve">Maximum no of Redis DB Service ID administrators
</t>
    </r>
    <r>
      <rPr>
        <sz val="12"/>
        <color rgb="FFFF0000"/>
        <rFont val="Calibri (Body)"/>
        <family val="0"/>
        <charset val="1"/>
      </rPr>
      <t xml:space="preserve">no_of_service_id_admins_for_redis_db</t>
    </r>
  </si>
  <si>
    <t xml:space="preserve">Check whether Databases for PostgreSQL has no more than # service IDs with the IAM administrator role	</t>
  </si>
  <si>
    <r>
      <rPr>
        <sz val="12"/>
        <color rgb="FF000000"/>
        <rFont val="Calibri"/>
        <family val="2"/>
        <charset val="1"/>
      </rPr>
      <t xml:space="preserve">Maximum no of Postgresql DB Service ID administrators
</t>
    </r>
    <r>
      <rPr>
        <sz val="12"/>
        <color rgb="FFFF0000"/>
        <rFont val="Calibri (Body)"/>
        <family val="0"/>
        <charset val="1"/>
      </rPr>
      <t xml:space="preserve">no_of_service_id_admins_for_postgresql_db</t>
    </r>
  </si>
  <si>
    <t xml:space="preserve">Check whether Cloud Internet Services (CIS) has web application firewall enabled	</t>
  </si>
  <si>
    <t xml:space="preserve">SC-7(5)</t>
  </si>
  <si>
    <t xml:space="preserve">This comes from CIS Benchmarks.
I would recommend NIST Boundary protection - SC 7(11) </t>
  </si>
  <si>
    <t xml:space="preserve">- TONY: Would it be better to spell out CIS and say "Cloud Internet Services"</t>
  </si>
  <si>
    <t xml:space="preserve">Check whether Cloud Internet Services (CIS) has DDoS protection enabled	</t>
  </si>
  <si>
    <t xml:space="preserve">SI 4</t>
  </si>
  <si>
    <t xml:space="preserve">Check whether Cloud Internet Services (CIS) has TLS v1.2 set for all inbound traffic	</t>
  </si>
  <si>
    <t xml:space="preserve">Check whether Virtual Private Cloud (VPC) security groups have no inbound rules that specify source IP 0.0.0.0/0 to SSH port 22	</t>
  </si>
  <si>
    <t xml:space="preserve">Broadly under SC-7(11), SC 7(5)</t>
  </si>
  <si>
    <r>
      <rPr>
        <sz val="12"/>
        <color rgb="FF000000"/>
        <rFont val="Calibri"/>
        <family val="2"/>
        <charset val="1"/>
      </rPr>
      <t xml:space="preserve">SSH Port
</t>
    </r>
    <r>
      <rPr>
        <sz val="12"/>
        <color rgb="FFFF0000"/>
        <rFont val="Calibri (Body)"/>
        <family val="0"/>
        <charset val="1"/>
      </rPr>
      <t xml:space="preserve">ssh_port</t>
    </r>
  </si>
  <si>
    <t xml:space="preserve">22, []</t>
  </si>
  <si>
    <t xml:space="preserve">Check whether Virtual Private Cloud (VPC) security groups have no inbound rules that specify source IP 0.0.0.0/0 to RDP ports 3389	</t>
  </si>
  <si>
    <r>
      <rPr>
        <sz val="12"/>
        <color rgb="FF000000"/>
        <rFont val="Calibri"/>
        <family val="2"/>
        <charset val="1"/>
      </rPr>
      <t xml:space="preserve">RDP Port
</t>
    </r>
    <r>
      <rPr>
        <sz val="12"/>
        <color rgb="FFFF0000"/>
        <rFont val="Calibri (Body)"/>
        <family val="0"/>
        <charset val="1"/>
      </rPr>
      <t xml:space="preserve">rdp_port</t>
    </r>
  </si>
  <si>
    <t xml:space="preserve">3389, []</t>
  </si>
  <si>
    <t xml:space="preserve">Check whether Virtual Private Cloud (VPC) has no rules in the default security group	</t>
  </si>
  <si>
    <t xml:space="preserve">Does this mean we shouldn’t be using the default security group?
Or
Does the control require that no rules are set?</t>
  </si>
  <si>
    <t xml:space="preserve">Check whether Virtual Private Cloud (VPC) has TLS v1.2 set for all inbound traffic through a load balancer	</t>
  </si>
  <si>
    <t xml:space="preserve">Check whether Flow Logs for VPC are enabled	</t>
  </si>
  <si>
    <t xml:space="preserve">AU-2</t>
  </si>
  <si>
    <r>
      <rPr>
        <sz val="12"/>
        <color rgb="FF000000"/>
        <rFont val="Calibri"/>
        <family val="2"/>
        <charset val="1"/>
      </rPr>
      <t xml:space="preserve">Check whether Kubernetes Service Ingress is configured only with TLS</t>
    </r>
    <r>
      <rPr>
        <b val="true"/>
        <sz val="12"/>
        <color rgb="FFFF0000"/>
        <rFont val="Calibri (Body)"/>
        <family val="0"/>
        <charset val="1"/>
      </rPr>
      <t xml:space="preserve"> v1.2</t>
    </r>
    <r>
      <rPr>
        <sz val="12"/>
        <color rgb="FF000000"/>
        <rFont val="Calibri"/>
        <family val="2"/>
        <charset val="1"/>
      </rPr>
      <t xml:space="preserve"> for all inbound traffic	</t>
    </r>
  </si>
  <si>
    <t xml:space="preserve">Need specific TLS version; or [version] as parameter.  "allowed" cannot be tested programatically </t>
  </si>
  <si>
    <t xml:space="preserve">- Must use ROKS, not IKS - ANCA: Has new text with version as the parameter VENKY: said there is a parameter</t>
  </si>
  <si>
    <r>
      <rPr>
        <sz val="12"/>
        <color rgb="FF000000"/>
        <rFont val="Calibri"/>
        <family val="2"/>
        <charset val="1"/>
      </rPr>
      <t xml:space="preserve">tlsVersion</t>
    </r>
    <r>
      <rPr>
        <sz val="12"/>
        <color rgb="FFFF0000"/>
        <rFont val="Calibri (Body)"/>
        <family val="0"/>
        <charset val="1"/>
      </rPr>
      <t xml:space="preserve"> iks_ingress_tls_versions</t>
    </r>
  </si>
  <si>
    <t xml:space="preserve">1.2 , [1.3]</t>
  </si>
  <si>
    <t xml:space="preserve">Check whether Virtual Private Cloud (VPC) security groups have no inbound ports open to the internet (0.0.0.0/0)	</t>
  </si>
  <si>
    <t xml:space="preserve">Check whether Virtual Private Cloud (VPC) security groups have no outbound ports open to the internet (0.0.0.0/0)	</t>
  </si>
  <si>
    <t xml:space="preserve">Check whether all virtual server instances have at least one Virtual Private Cloud (VPC) security group attached	</t>
  </si>
  <si>
    <t xml:space="preserve">Assuming this applies to configuring the VSI with rules: CM-2(7)</t>
  </si>
  <si>
    <t xml:space="preserve">Check whether all network interfaces of a virtual server instance have at least one Virtual Private Cloud (VPC) security group attached	</t>
  </si>
  <si>
    <t xml:space="preserve">Check whether Direct Link (2.0) allows no cross account connection approvals at the account level	</t>
  </si>
  <si>
    <t xml:space="preserve">Access: AC 4(9)</t>
  </si>
  <si>
    <t xml:space="preserve">Check whether Direct Link (2.0) allows no cross account connection requests at the account level	</t>
  </si>
  <si>
    <t xml:space="preserve">- TONY: Remove comma from "2.0,4"</t>
  </si>
  <si>
    <t xml:space="preserve">Check whether Transit Gateway allows no cross account connection approvals at the account level	</t>
  </si>
  <si>
    <t xml:space="preserve">- TONY: Other products referred to in the set of goals do not include "IBM Cloud" in front</t>
  </si>
  <si>
    <t xml:space="preserve">Check whether Transit Gateway allows no cross account connection requests at the account level	</t>
  </si>
  <si>
    <t xml:space="preserve">Check whether account is configured with at least one VPN	</t>
  </si>
  <si>
    <t xml:space="preserve">- TONY: What is the context here? VPC VPN? Most other goals say something about what service(s) are involved, but this one doesn't. So, I don't know what it's applicable to.</t>
  </si>
  <si>
    <t xml:space="preserve">Check whether VPN for VPC has Internet Key Exchange (IKE) policy encryption that is not set to "triple_des"	</t>
  </si>
  <si>
    <t xml:space="preserve">- TONY: What is the context here? Most other goals say something about what service(s) are involved, but this one doesn't. So, I don't know what it's applicable to.</t>
  </si>
  <si>
    <t xml:space="preserve">Check whether VPN for VPC has Internet Key Exchange (IKE) policy authentication that is set to "sha256"	</t>
  </si>
  <si>
    <r>
      <rPr>
        <sz val="12"/>
        <color rgb="FF000000"/>
        <rFont val="Calibri"/>
        <family val="2"/>
        <charset val="1"/>
      </rPr>
      <t xml:space="preserve">Check whether VPN for VPC has a Diffie-Hellman group set to at least group</t>
    </r>
    <r>
      <rPr>
        <sz val="12"/>
        <color rgb="FFFF0000"/>
        <rFont val="Calibri (Body)"/>
        <family val="0"/>
        <charset val="1"/>
      </rPr>
      <t xml:space="preserve"> #	</t>
    </r>
  </si>
  <si>
    <r>
      <rPr>
        <sz val="12"/>
        <color rgb="FF000000"/>
        <rFont val="Calibri"/>
        <family val="2"/>
        <charset val="1"/>
      </rPr>
      <t xml:space="preserve">Diffie-Hellman Group
</t>
    </r>
    <r>
      <rPr>
        <sz val="12"/>
        <color rgb="FFFF0000"/>
        <rFont val="Calibri (Body)"/>
        <family val="0"/>
        <charset val="1"/>
      </rPr>
      <t xml:space="preserve">diffie_hellman_group</t>
    </r>
  </si>
  <si>
    <t xml:space="preserve">Check whether VPN for VPC has IPsec policy encryption that is not set to "triple_des"	</t>
  </si>
  <si>
    <t xml:space="preserve">Check whether VPN for VPC has IPsec policy authentication that is set to "sha256"	</t>
  </si>
  <si>
    <t xml:space="preserve">Check whether VPN for VPC has an IPsec policy that does not have Perfect Forward Secrecy (PFS) disabled	</t>
  </si>
  <si>
    <t xml:space="preserve">Check whether VPN for VPC authentication is configured with a strong pre-shared key with at least 24 alphanumeric characters	</t>
  </si>
  <si>
    <r>
      <rPr>
        <sz val="12"/>
        <color rgb="FF000000"/>
        <rFont val="Calibri"/>
        <family val="2"/>
        <charset val="1"/>
      </rPr>
      <t xml:space="preserve">Pre-Shared Key
</t>
    </r>
    <r>
      <rPr>
        <sz val="12"/>
        <color rgb="FFFF0000"/>
        <rFont val="Calibri (Body)"/>
        <family val="0"/>
        <charset val="1"/>
      </rPr>
      <t xml:space="preserve">pre_shared_key</t>
    </r>
  </si>
  <si>
    <t xml:space="preserve">24, []</t>
  </si>
  <si>
    <t xml:space="preserve">Check whether VPN for VPC has a Dead Peer Detection policy that is set to "restart"	</t>
  </si>
  <si>
    <t xml:space="preserve">Check whether Application Load Balancer for VPC has public access disabled	</t>
  </si>
  <si>
    <t xml:space="preserve">CM-2 	BASELINE CONFIGURATION  &amp; AC-22 PUBLICLY ACCESSIBLE CONTENT</t>
  </si>
  <si>
    <t xml:space="preserve">Check whether Application Load Balancer for VPC is configured with multiple members in the pool	</t>
  </si>
  <si>
    <t xml:space="preserve">Check whether Application Load Balancer for VPC listener is configured with default pool	</t>
  </si>
  <si>
    <t xml:space="preserve">Check whether Application Load Balancer for VPC has health check configured when created	</t>
  </si>
  <si>
    <t xml:space="preserve">- TONY: Is this VPC load balancer? Would be helpful to add that.
- TONY: Is application load balancer referring to something different than plain "load balancer" in the goals above?</t>
  </si>
  <si>
    <t xml:space="preserve">Check whether Application Load Balancer for VPC has a health check protocol that is either HTTP or HTTPS	</t>
  </si>
  <si>
    <t xml:space="preserve">- TONY: Agree with Anca, but if you were to keep HTTPS and HTTP they should be capitalized
'- TONY: Is this VPC health check? Would be helpful to add that (or whatever service it applies to).</t>
  </si>
  <si>
    <t xml:space="preserve">Check whether Application Load Balancer for VPC pool uses the HTTPS protocol for HTTPS listeners	</t>
  </si>
  <si>
    <t xml:space="preserve">Check whether Application Load Balancer for VPC is configured to convert HTTP client requests to HTTPS	</t>
  </si>
  <si>
    <t xml:space="preserve">- TONY: Is this VPC application load balancer? Would be helpful to add that.</t>
  </si>
  <si>
    <t xml:space="preserve">Check whether Application Load Balancer for VPC uses HTTPS (SSL &amp; TLS) instead of HTTP	</t>
  </si>
  <si>
    <t xml:space="preserve">- TONY: Is this VPC applicaton load balancer? Would be helpful to add that.</t>
  </si>
  <si>
    <t xml:space="preserve">Check whether Security Groups for VPC contains no outbound rules in security groups that specify source IP 8.8.8.8/32 to DNS port 53	</t>
  </si>
  <si>
    <r>
      <rPr>
        <sz val="12"/>
        <color rgb="FF000000"/>
        <rFont val="Calibri"/>
        <family val="2"/>
        <charset val="1"/>
      </rPr>
      <t xml:space="preserve">DNS Port
</t>
    </r>
    <r>
      <rPr>
        <sz val="12"/>
        <color rgb="FFFF0000"/>
        <rFont val="Calibri (Body)"/>
        <family val="0"/>
        <charset val="1"/>
      </rPr>
      <t xml:space="preserve">dns_port</t>
    </r>
  </si>
  <si>
    <t xml:space="preserve">53, []</t>
  </si>
  <si>
    <t xml:space="preserve">Check whether Security Groups for VPC doesn't allow SSH for the default security group	</t>
  </si>
  <si>
    <t xml:space="preserve">- TONY: Is this VPC security group? Would be helpful to add that.</t>
  </si>
  <si>
    <t xml:space="preserve">Check whether Security Groups for VPC doesn't allow PING for the default security group	</t>
  </si>
  <si>
    <t xml:space="preserve">Check whether Virtual Private Cloud (VPC) classic access is disabled	</t>
  </si>
  <si>
    <t xml:space="preserve">Check whether Virtual Private Cloud (VPC) has no public gateways attached at the time of provisioning	</t>
  </si>
  <si>
    <t xml:space="preserve">Check whether Virtual Private Cloud (VPC) has no public gateways attached	</t>
  </si>
  <si>
    <t xml:space="preserve">Check whether Kubernetes Service version is up-to-date	</t>
  </si>
  <si>
    <t xml:space="preserve">CM-7(a)</t>
  </si>
  <si>
    <t xml:space="preserve">CM-8(1)</t>
  </si>
  <si>
    <t xml:space="preserve">CM-8(3)(a)</t>
  </si>
  <si>
    <t xml:space="preserve">SA-3(a)</t>
  </si>
  <si>
    <t xml:space="preserve">Check whether Virtual Private Cloud (VPC) network access control lists don't allow ingress from 0.0.0.0/0 to any port	</t>
  </si>
  <si>
    <t xml:space="preserve">duplicate 3000410</t>
  </si>
  <si>
    <t xml:space="preserve">Check whether Virtual Private Cloud (VPC) network access control lists don't allow egress from 0.0.0.0/0 to any port	</t>
  </si>
  <si>
    <t xml:space="preserve">duplicate 3000411</t>
  </si>
  <si>
    <r>
      <rPr>
        <sz val="12"/>
        <color rgb="FF000000"/>
        <rFont val="Calibri"/>
        <family val="2"/>
        <charset val="1"/>
      </rPr>
      <t xml:space="preserve">Check whether Virtual Servers for VPC instance has the minimum </t>
    </r>
    <r>
      <rPr>
        <b val="true"/>
        <sz val="12"/>
        <color rgb="FFFF0000"/>
        <rFont val="Calibri (Body)"/>
        <family val="0"/>
        <charset val="1"/>
      </rPr>
      <t xml:space="preserve">#</t>
    </r>
    <r>
      <rPr>
        <sz val="12"/>
        <color rgb="FF000000"/>
        <rFont val="Calibri"/>
        <family val="2"/>
        <charset val="1"/>
      </rPr>
      <t xml:space="preserve"> interfaces	</t>
    </r>
  </si>
  <si>
    <t xml:space="preserve">CM-2 'BASELINE CONFIGURATION  </t>
  </si>
  <si>
    <t xml:space="preserve">- TONY: Is this VPC virtual server? Would be helpful to add that.</t>
  </si>
  <si>
    <r>
      <rPr>
        <sz val="12"/>
        <color rgb="FF000000"/>
        <rFont val="Calibri"/>
        <family val="2"/>
        <charset val="1"/>
      </rPr>
      <t xml:space="preserve">for high availability </t>
    </r>
    <r>
      <rPr>
        <b val="true"/>
        <sz val="12"/>
        <color rgb="FFFF0000"/>
        <rFont val="Calibri (Body)"/>
        <family val="0"/>
        <charset val="1"/>
      </rPr>
      <t xml:space="preserve">TODO: Need to provide number of interfaces for profile</t>
    </r>
  </si>
  <si>
    <r>
      <rPr>
        <sz val="12"/>
        <color rgb="FF000000"/>
        <rFont val="Calibri"/>
        <family val="2"/>
        <charset val="1"/>
      </rPr>
      <t xml:space="preserve">VM NIC Count
</t>
    </r>
    <r>
      <rPr>
        <sz val="12"/>
        <color rgb="FFFF0000"/>
        <rFont val="Calibri (Body)"/>
        <family val="0"/>
        <charset val="1"/>
      </rPr>
      <t xml:space="preserve">vm_nic_count</t>
    </r>
  </si>
  <si>
    <t xml:space="preserve">1, []</t>
  </si>
  <si>
    <t xml:space="preserve">Check whether Virtual Servers for VPC instance doesn't have a floating IP	</t>
  </si>
  <si>
    <t xml:space="preserve">Check whether Virtual Servers for VPC instance has all interfaces with IP-spoofing disabled	</t>
  </si>
  <si>
    <t xml:space="preserve">SC8 Transmission Confidentiality and Integrity.</t>
  </si>
  <si>
    <t xml:space="preserve">Check whether Virtual Servers for VPC resource group other than "Default" is selected	</t>
  </si>
  <si>
    <t xml:space="preserve">Check whether Virtual Servers for VPC boot volumes are enabled with customer-managed encryption and Bring Your Own Key (BYOK)	</t>
  </si>
  <si>
    <t xml:space="preserve">SC 28, Protection of Information at rest</t>
  </si>
  <si>
    <t xml:space="preserve">- Needs to be KYOK, not BYOK
- also needs to check that HPCS is being used to be valid for FS cloud</t>
  </si>
  <si>
    <t xml:space="preserve">Check whether Virtual Servers for VPC boot volumes are enabled with customer-managed encryption and Keep Your Own Key (KYOK)	</t>
  </si>
  <si>
    <t xml:space="preserve">- Checks for HPCS by definiton -- KeyProtect needs to be used below the line</t>
  </si>
  <si>
    <t xml:space="preserve">Check whether Virtual Servers for VPC data volumes are enabled with customer-managed encryption and Bring Your Own Key (BYOK)	</t>
  </si>
  <si>
    <t xml:space="preserve">Check whether Virtual Servers for VPC data volumes are enabled with customer-managed encryption and Keep Your Own Key (KYOK)	</t>
  </si>
  <si>
    <t xml:space="preserve">Check whether Virtual Servers for VPC is provisioned from an encrypted image	</t>
  </si>
  <si>
    <t xml:space="preserve">rephrase and fix typo</t>
  </si>
  <si>
    <t xml:space="preserve">SC 13, Cryptographic protection.</t>
  </si>
  <si>
    <t xml:space="preserve">- TONY: Is this VPC virtual server? Would be helpful to add that.
- "virtuval" is misspelled</t>
  </si>
  <si>
    <t xml:space="preserve">- TODO: may not be available for Wave 1 -- RAJ to check</t>
  </si>
  <si>
    <t xml:space="preserve">Check whether Virtual Servers for VPC is provisioned from customer-defined list of images	</t>
  </si>
  <si>
    <t xml:space="preserve">-- parametertized for list of defined images</t>
  </si>
  <si>
    <t xml:space="preserve">Check whether Cloudant is enabled with IBM-managed or customer-managed encryption	</t>
  </si>
  <si>
    <t xml:space="preserve">Wave 2</t>
  </si>
  <si>
    <t xml:space="preserve">Check whether Cloudant is enabled with customer-managed encryption and Bring Your Own Key (BYOK)	</t>
  </si>
  <si>
    <r>
      <rPr>
        <sz val="12"/>
        <color rgb="FF000000"/>
        <rFont val="Calibri"/>
        <family val="2"/>
        <charset val="1"/>
      </rPr>
      <t xml:space="preserve">Check whether Vulnerability Advisor scans for critical or high vulnerabilities in the system (containers) </t>
    </r>
    <r>
      <rPr>
        <sz val="12"/>
        <color rgb="FFFF0000"/>
        <rFont val="Calibri (Body)"/>
        <family val="0"/>
        <charset val="1"/>
      </rPr>
      <t xml:space="preserve">at least</t>
    </r>
    <r>
      <rPr>
        <sz val="12"/>
        <color rgb="FF000000"/>
        <rFont val="Calibri"/>
        <family val="2"/>
        <charset val="1"/>
      </rPr>
      <t xml:space="preserve"> every </t>
    </r>
    <r>
      <rPr>
        <b val="true"/>
        <sz val="12"/>
        <color rgb="FFFF0000"/>
        <rFont val="Calibri (Body)"/>
        <family val="0"/>
        <charset val="1"/>
      </rPr>
      <t xml:space="preserve"># </t>
    </r>
    <r>
      <rPr>
        <sz val="12"/>
        <color rgb="FF000000"/>
        <rFont val="Calibri"/>
        <family val="2"/>
        <charset val="1"/>
      </rPr>
      <t xml:space="preserve">day(s)	</t>
    </r>
  </si>
  <si>
    <t xml:space="preserve">RA-5</t>
  </si>
  <si>
    <t xml:space="preserve">RA-5(a)</t>
  </si>
  <si>
    <t xml:space="preserve">SI-2(2)</t>
  </si>
  <si>
    <t xml:space="preserve">SI-7(1)</t>
  </si>
  <si>
    <t xml:space="preserve">RA5 , Vulnerability monitoring and Scanning.</t>
  </si>
  <si>
    <t xml:space="preserve">- What does this scan? Container registry? If so, what's difference with the next one?
- TONY: Better to say "Continuosly scan containers and identify critical or high vulnerabilities in the system every # days</t>
  </si>
  <si>
    <r>
      <rPr>
        <sz val="12"/>
        <color rgb="FF000000"/>
        <rFont val="Calibri"/>
        <family val="2"/>
        <charset val="1"/>
      </rPr>
      <t xml:space="preserve">- Check that Vulnerability Advisor is setup (via Security Advisor API
</t>
    </r>
    <r>
      <rPr>
        <b val="true"/>
        <sz val="12"/>
        <color rgb="FFFF0000"/>
        <rFont val="Calibri (Body)"/>
        <family val="0"/>
        <charset val="1"/>
      </rPr>
      <t xml:space="preserve">- TODO: Need to provide number of days for profile</t>
    </r>
  </si>
  <si>
    <r>
      <rPr>
        <sz val="12"/>
        <color rgb="FF000000"/>
        <rFont val="Calibri"/>
        <family val="2"/>
        <charset val="1"/>
      </rPr>
      <t xml:space="preserve">Max Scan Interval Days
</t>
    </r>
    <r>
      <rPr>
        <sz val="12"/>
        <color rgb="FFFF0000"/>
        <rFont val="Calibri (Body)"/>
        <family val="0"/>
        <charset val="1"/>
      </rPr>
      <t xml:space="preserve">scan_interval_max</t>
    </r>
  </si>
  <si>
    <t xml:space="preserve">7, [10, 30]</t>
  </si>
  <si>
    <t xml:space="preserve">Check whether Security Insights sends alerts for critical, high, or medium vulnerabilities for images in Container Registry	</t>
  </si>
  <si>
    <t xml:space="preserve">Tony, vulnerable container images in container registry IS correct</t>
  </si>
  <si>
    <t xml:space="preserve">CM-8(3)(a),  System Component Inventory.</t>
  </si>
  <si>
    <t xml:space="preserve">-TONY: I'd suggest "Alert for high or medium vulnerabilities in Container Registry"
- TONY: Capitalize "Container Registry"</t>
  </si>
  <si>
    <t xml:space="preserve">Check whether Continuous Delivery toolchain continuously scans source code to identify critical and high vulnerabilities	</t>
  </si>
  <si>
    <t xml:space="preserve">RA-5(a) </t>
  </si>
  <si>
    <t xml:space="preserve">- TONY: Is this in the IBM DevOps Pipeline? Would be nice to indicate that somehow.</t>
  </si>
  <si>
    <t xml:space="preserve">com.ibm.code_vulnerability_scan</t>
  </si>
  <si>
    <t xml:space="preserve">Check whether Continuous Delivery toolchain has unit tests that are continuously run to validate source code changes	</t>
  </si>
  <si>
    <t xml:space="preserve">CM-3</t>
  </si>
  <si>
    <t xml:space="preserve">SA-11</t>
  </si>
  <si>
    <t xml:space="preserve">CM3, Configuration Change Control.</t>
  </si>
  <si>
    <t xml:space="preserve">com.ibm.unit_tests</t>
  </si>
  <si>
    <t xml:space="preserve">Check whether Continuous Delivery has Code Risk Analyzer configured that collects a bill of materials for pipeline run	</t>
  </si>
  <si>
    <t xml:space="preserve">CM-5</t>
  </si>
  <si>
    <t xml:space="preserve">SI-7</t>
  </si>
  <si>
    <t xml:space="preserve">SI7, Software Firmwareand Information Integrity.</t>
  </si>
  <si>
    <t xml:space="preserve">com.ibm.code_bom_check</t>
  </si>
  <si>
    <t xml:space="preserve">Check whether Continuous Delivery toolchain is configured with image signing	</t>
  </si>
  <si>
    <t xml:space="preserve">CM-8</t>
  </si>
  <si>
    <t xml:space="preserve">com.ibm.cloud.image_signing</t>
  </si>
  <si>
    <t xml:space="preserve">Check whether Continuous Delivery toolchain source code meets Center for Internet Security benchmarks	</t>
  </si>
  <si>
    <t xml:space="preserve"> ---</t>
  </si>
  <si>
    <t xml:space="preserve">List the DOCKER CiS-b - should be tracked in the CIS-docker profile w/ mapping to NIST</t>
  </si>
  <si>
    <t xml:space="preserve">SA11(7), Developer testing &amp; Evaluation (Verify scope of testing &amp; evaluation.)</t>
  </si>
  <si>
    <t xml:space="preserve">Check whether Continuous Delivery toolchain has branch protection rules enabled	</t>
  </si>
  <si>
    <t xml:space="preserve">AC-5</t>
  </si>
  <si>
    <t xml:space="preserve">SA11(b), Developer testing &amp; Evaluation.</t>
  </si>
  <si>
    <t xml:space="preserve">com.ibm.branch_protection</t>
  </si>
  <si>
    <t xml:space="preserve">Check whether Continuous Delivery toochain has secret detection scans enabled for source code	</t>
  </si>
  <si>
    <t xml:space="preserve">CM3 &amp; RA 5, Configuration Change Control &amp; Vulnerability Monitoring &amp; Scanning.</t>
  </si>
  <si>
    <t xml:space="preserve">com.ibm.detect_secrets</t>
  </si>
  <si>
    <t xml:space="preserve">Check whether Continuous Delivery production change request exists and is approved	</t>
  </si>
  <si>
    <t xml:space="preserve">CM-10</t>
  </si>
  <si>
    <t xml:space="preserve">CM9 , Configuration Management Plan.</t>
  </si>
  <si>
    <t xml:space="preserve">com.ibm.acceptance_tests</t>
  </si>
  <si>
    <t xml:space="preserve">Check whether Vulnerability Advisor scans images for OS vulnerability detection	</t>
  </si>
  <si>
    <t xml:space="preserve">- TONY: Capitalize "Vulnerability Advisor"</t>
  </si>
  <si>
    <t xml:space="preserve">com.ibm.cloud.image_vulnerability_scan</t>
  </si>
  <si>
    <t xml:space="preserve">Check whether Secrets Manager arbitrary secrets are not expired	</t>
  </si>
  <si>
    <t xml:space="preserve">AC-17(2)</t>
  </si>
  <si>
    <t xml:space="preserve">SC12, Cryotographic Key Establishment &amp; Management.</t>
  </si>
  <si>
    <t xml:space="preserve">- TONY: Capitalize "Secrets Manager"</t>
  </si>
  <si>
    <t xml:space="preserve">Check whether Secrets Manager user credentials are not expired	</t>
  </si>
  <si>
    <r>
      <rPr>
        <sz val="12"/>
        <color rgb="FF000000"/>
        <rFont val="Calibri"/>
        <family val="2"/>
        <charset val="1"/>
      </rPr>
      <t xml:space="preserve">Check whether Secrets Manager IAM credentials are </t>
    </r>
    <r>
      <rPr>
        <i val="true"/>
        <sz val="12"/>
        <color rgb="FF000000"/>
        <rFont val="Calibri"/>
        <family val="2"/>
        <charset val="1"/>
      </rPr>
      <t xml:space="preserve">not expired</t>
    </r>
    <r>
      <rPr>
        <sz val="12"/>
        <color rgb="FF000000"/>
        <rFont val="Calibri"/>
        <family val="2"/>
        <charset val="1"/>
      </rPr>
      <t xml:space="preserve"> </t>
    </r>
    <r>
      <rPr>
        <sz val="12"/>
        <color rgb="FFFF0000"/>
        <rFont val="Calibri (Body)"/>
        <family val="0"/>
        <charset val="1"/>
      </rPr>
      <t xml:space="preserve">[are rotated at least # days]</t>
    </r>
  </si>
  <si>
    <t xml:space="preserve">Check whether Secrets Manager is provisioned in authorized regions only	</t>
  </si>
  <si>
    <t xml:space="preserve">- TONY: Capitalize "Secrets Manager"
- TONY: Should be a space between "whether" and "all"</t>
  </si>
  <si>
    <t xml:space="preserve">Check whether Secrets Manager default secret group contains no secrets	</t>
  </si>
  <si>
    <t xml:space="preserve">- TONY: Is this in Secrets Manager? Would be nice to indicate that somehow.</t>
  </si>
  <si>
    <r>
      <rPr>
        <sz val="12"/>
        <color rgb="FF000000"/>
        <rFont val="Calibri"/>
        <family val="2"/>
        <charset val="1"/>
      </rPr>
      <t xml:space="preserve">Check whether Secrets Manager arbitrary secrets are rotated at least every </t>
    </r>
    <r>
      <rPr>
        <b val="true"/>
        <sz val="12"/>
        <color rgb="FFFF0000"/>
        <rFont val="Calibri (Body)"/>
        <family val="0"/>
        <charset val="1"/>
      </rPr>
      <t xml:space="preserve">#</t>
    </r>
    <r>
      <rPr>
        <sz val="12"/>
        <color rgb="FF000000"/>
        <rFont val="Calibri"/>
        <family val="2"/>
        <charset val="1"/>
      </rPr>
      <t xml:space="preserve"> days	</t>
    </r>
  </si>
  <si>
    <r>
      <rPr>
        <sz val="12"/>
        <color rgb="FF000000"/>
        <rFont val="Calibri"/>
        <family val="2"/>
        <charset val="1"/>
      </rPr>
      <t xml:space="preserve">Arbitrary Keys Rotated Days
</t>
    </r>
    <r>
      <rPr>
        <sz val="12"/>
        <color rgb="FFFF0000"/>
        <rFont val="Calibri (Body)"/>
        <family val="0"/>
        <charset val="1"/>
      </rPr>
      <t xml:space="preserve">arbitrary_keys_rotated_days</t>
    </r>
  </si>
  <si>
    <r>
      <rPr>
        <sz val="12"/>
        <color rgb="FF000000"/>
        <rFont val="Calibri"/>
        <family val="2"/>
        <charset val="1"/>
      </rPr>
      <t xml:space="preserve">Check whether Secrets Manager user credentials are rotated at least every </t>
    </r>
    <r>
      <rPr>
        <sz val="12"/>
        <color rgb="FFFF0000"/>
        <rFont val="Calibri (Body)"/>
        <family val="0"/>
        <charset val="1"/>
      </rPr>
      <t xml:space="preserve">#</t>
    </r>
    <r>
      <rPr>
        <sz val="12"/>
        <color rgb="FF000000"/>
        <rFont val="Calibri"/>
        <family val="2"/>
        <charset val="1"/>
      </rPr>
      <t xml:space="preserve"> days	</t>
    </r>
  </si>
  <si>
    <t xml:space="preserve">- TONY: Capitalize "Secrets Manager"
- "whether" should not end in a "t"</t>
  </si>
  <si>
    <r>
      <rPr>
        <sz val="12"/>
        <color rgb="FF000000"/>
        <rFont val="Calibri"/>
        <family val="2"/>
        <charset val="1"/>
      </rPr>
      <t xml:space="preserve">IAM credentials Keys Rotated Days
</t>
    </r>
    <r>
      <rPr>
        <sz val="12"/>
        <color rgb="FFFF0000"/>
        <rFont val="Calibri (Body)"/>
        <family val="0"/>
        <charset val="1"/>
      </rPr>
      <t xml:space="preserve">username_password_keys_rotated_days</t>
    </r>
  </si>
  <si>
    <r>
      <rPr>
        <sz val="12"/>
        <color rgb="FF000000"/>
        <rFont val="Calibri"/>
        <family val="2"/>
        <charset val="1"/>
      </rPr>
      <t xml:space="preserve">Check whether Secrets Manager user credentials are rotated at least every </t>
    </r>
    <r>
      <rPr>
        <b val="true"/>
        <sz val="12"/>
        <color rgb="FFFF0000"/>
        <rFont val="Calibri (Body)"/>
        <family val="0"/>
        <charset val="1"/>
      </rPr>
      <t xml:space="preserve">#</t>
    </r>
    <r>
      <rPr>
        <sz val="12"/>
        <color rgb="FF000000"/>
        <rFont val="Calibri"/>
        <family val="2"/>
        <charset val="1"/>
      </rPr>
      <t xml:space="preserve"> days	</t>
    </r>
  </si>
  <si>
    <t xml:space="preserve">duplicate 3000024
[#] is implemented as parameter field</t>
  </si>
  <si>
    <r>
      <rPr>
        <sz val="12"/>
        <color rgb="FF000000"/>
        <rFont val="Calibri"/>
        <family val="2"/>
        <charset val="1"/>
      </rPr>
      <t xml:space="preserve">maxAPIKeyAge </t>
    </r>
    <r>
      <rPr>
        <sz val="12"/>
        <color rgb="FFFF0000"/>
        <rFont val="Calibri (Body)"/>
        <family val="0"/>
        <charset val="1"/>
      </rPr>
      <t xml:space="preserve">iam_credentials_keys_rotated_days</t>
    </r>
  </si>
  <si>
    <t xml:space="preserve">Check whether Secrets Manager instance contains no empty secret groups	</t>
  </si>
  <si>
    <t xml:space="preserve">- TONY: In Secrets Manager I assume? Would be good to add that.</t>
  </si>
  <si>
    <t xml:space="preserve">Check whether Secrets Manager has no more than # users with the IAM administrator role	</t>
  </si>
  <si>
    <t xml:space="preserve">AC5 &amp; AC6, Separation of Duties &amp; Least Previlage.</t>
  </si>
  <si>
    <r>
      <rPr>
        <sz val="12"/>
        <color rgb="FF000000"/>
        <rFont val="Calibri"/>
        <family val="2"/>
        <charset val="1"/>
      </rPr>
      <t xml:space="preserve">Maximum no of Secrets Manager user administrators
</t>
    </r>
    <r>
      <rPr>
        <sz val="12"/>
        <color rgb="FFFF0000"/>
        <rFont val="Calibri (Body)"/>
        <family val="0"/>
        <charset val="1"/>
      </rPr>
      <t xml:space="preserve">no_of_admins_for_secrets_manager</t>
    </r>
  </si>
  <si>
    <t xml:space="preserve">Check whether Continuous Delivery has no more than # users with the IAM administrator role	</t>
  </si>
  <si>
    <t xml:space="preserve">- TONY: Capitalize "Toolchain"</t>
  </si>
  <si>
    <r>
      <rPr>
        <sz val="12"/>
        <color rgb="FF000000"/>
        <rFont val="Calibri"/>
        <family val="2"/>
        <charset val="1"/>
      </rPr>
      <t xml:space="preserve">Maximum no of Toolchain user administrators
</t>
    </r>
    <r>
      <rPr>
        <sz val="12"/>
        <color rgb="FFFF0000"/>
        <rFont val="Calibri"/>
        <family val="2"/>
        <charset val="1"/>
      </rPr>
      <t xml:space="preserve">no_of_admins_for_toolchain</t>
    </r>
  </si>
  <si>
    <t xml:space="preserve">Check whether Container Registry has no more than # users with the IAM administrator role	</t>
  </si>
  <si>
    <t xml:space="preserve">- TONY: Capitalize "Container Registry"</t>
  </si>
  <si>
    <r>
      <rPr>
        <sz val="12"/>
        <color rgb="FF000000"/>
        <rFont val="Calibri"/>
        <family val="2"/>
        <charset val="1"/>
      </rPr>
      <t xml:space="preserve">Maximum no of Kubernetes Container user administrators
</t>
    </r>
    <r>
      <rPr>
        <sz val="12"/>
        <color rgb="FFFF0000"/>
        <rFont val="Calibri (Body)"/>
        <family val="0"/>
        <charset val="1"/>
      </rPr>
      <t xml:space="preserve">no_of_admins_for_container_registry</t>
    </r>
  </si>
  <si>
    <t xml:space="preserve">Check whether Continuous Delivery acceptance tests exist and have passed	</t>
  </si>
  <si>
    <t xml:space="preserve">Not sure, which control is applicable</t>
  </si>
  <si>
    <t xml:space="preserve">- TODO: Re-consider for Wave 2 -- checks Toolchain</t>
  </si>
  <si>
    <t xml:space="preserve">Check whether Container Registry image pushes and pulls take place only over private endpoints	</t>
  </si>
  <si>
    <t xml:space="preserve">AC2 , Account Management</t>
  </si>
  <si>
    <t xml:space="preserve">Check whether Container Registry IAM access controls are configured for account	</t>
  </si>
  <si>
    <t xml:space="preserve">- Anca: says it's duplicate VENKY!! 3000015
3000016</t>
  </si>
  <si>
    <t xml:space="preserve">??</t>
  </si>
  <si>
    <t xml:space="preserve">- Anca: says it's duplicate… Venky says it's checking Vulnerability Advisor?</t>
  </si>
  <si>
    <t xml:space="preserve">Check whether Container Registry is enabled with IBM Cloud Monitoring	</t>
  </si>
  <si>
    <t xml:space="preserve">Check whether Container Registry has no more than # service IDs with the IAM administrator role</t>
  </si>
  <si>
    <t xml:space="preserve">- TONY: Capitalize "Container Registry"
- Don't capitalize "service" in "service IDs"</t>
  </si>
  <si>
    <r>
      <rPr>
        <sz val="12"/>
        <color rgb="FF000000"/>
        <rFont val="Calibri"/>
        <family val="2"/>
        <charset val="1"/>
      </rPr>
      <t xml:space="preserve">Maximum no of Kubernetes Container Service ID administrators
</t>
    </r>
    <r>
      <rPr>
        <sz val="12"/>
        <color rgb="FFFF0000"/>
        <rFont val="Calibri (Body)"/>
        <family val="0"/>
        <charset val="1"/>
      </rPr>
      <t xml:space="preserve">no_of_service_id_admins_for_container_registry</t>
    </r>
  </si>
  <si>
    <t xml:space="preserve">Check whether Continuous Delivery has no more than # service IDs with the IAM administrator role</t>
  </si>
  <si>
    <t xml:space="preserve">- TONY: Capitalize "Toolchain"
- TONY: Don't capitalize "service" in "service IDs"
- TONY: Is Toolchain part of Continuous Delivery? Does it make more sense to say Continuous Delivery rather than toolchain?</t>
  </si>
  <si>
    <r>
      <rPr>
        <sz val="12"/>
        <color rgb="FF000000"/>
        <rFont val="Calibri"/>
        <family val="2"/>
        <charset val="1"/>
      </rPr>
      <t xml:space="preserve">Maximum no of Toolchain Service ID administrators
</t>
    </r>
    <r>
      <rPr>
        <sz val="12"/>
        <color rgb="FFFF0000"/>
        <rFont val="Calibri (Body)"/>
        <family val="0"/>
        <charset val="1"/>
      </rPr>
      <t xml:space="preserve">no_of_service_id_admins_for_tool_chain</t>
    </r>
  </si>
  <si>
    <t xml:space="preserve">Check whether Secrets Manager has no more than # service IDs with the IAM administrator role</t>
  </si>
  <si>
    <t xml:space="preserve">- TONY: Capitalize "Secrets Manager"
- TONY: Don't capitalize "service" in "service IDs"</t>
  </si>
  <si>
    <r>
      <rPr>
        <sz val="12"/>
        <color rgb="FF000000"/>
        <rFont val="Calibri"/>
        <family val="2"/>
        <charset val="1"/>
      </rPr>
      <t xml:space="preserve">Maximum no of Secrets Manager Service ID administrators
</t>
    </r>
    <r>
      <rPr>
        <sz val="12"/>
        <color rgb="FFFF0000"/>
        <rFont val="Calibri (Body)"/>
        <family val="0"/>
        <charset val="1"/>
      </rPr>
      <t xml:space="preserve">no_of_service_id_admins_for_secrets_manager</t>
    </r>
  </si>
  <si>
    <t xml:space="preserve">Check whether App ID webhooks are using HTTPS only	</t>
  </si>
  <si>
    <t xml:space="preserve">AC17 , Remote Access</t>
  </si>
  <si>
    <t xml:space="preserve">- TONY: What is the context here? AppID? Most other goals say something about what service(s) are involved, but this one doesn't. So, I don't know what it's applicable to.</t>
  </si>
  <si>
    <t xml:space="preserve">- Applies if using App ID</t>
  </si>
  <si>
    <t xml:space="preserve">Check whether App ID email dispatchers are using HTTPS only	</t>
  </si>
  <si>
    <t xml:space="preserve">Check whether App ID redirect URIs are using HTTPS only	</t>
  </si>
  <si>
    <t xml:space="preserve">Check whether App ID redirect URIs are not using localhost or 127.0.0.1	</t>
  </si>
  <si>
    <t xml:space="preserve">SC13 , Cryptographic protection.</t>
  </si>
  <si>
    <t xml:space="preserve">Check whether App ID redirect URIs are not using wildcards (*)	</t>
  </si>
  <si>
    <t xml:space="preserve">Check whether App ID user data is encrypted	</t>
  </si>
  <si>
    <t xml:space="preserve">- "App ID" should have a space in it</t>
  </si>
  <si>
    <t xml:space="preserve">Check whether App ID user profile updates from client apps is disabled	</t>
  </si>
  <si>
    <t xml:space="preserve">Check whether App ID Cloud Directory users aren't able to update their own accounts	</t>
  </si>
  <si>
    <t xml:space="preserve">CM7 - Software Usage Restrictions.</t>
  </si>
  <si>
    <t xml:space="preserve">Check whether App ID Cloud Directory users aren't able to self-sign up to applications	</t>
  </si>
  <si>
    <t xml:space="preserve">CM-11</t>
  </si>
  <si>
    <t xml:space="preserve">Check whether App ID runtime activity capture is enabled	</t>
  </si>
  <si>
    <t xml:space="preserve">AU-14</t>
  </si>
  <si>
    <t xml:space="preserve">Check whether App ID social identity providers are disabled	</t>
  </si>
  <si>
    <t xml:space="preserve">IA-4</t>
  </si>
  <si>
    <t xml:space="preserve">Check whether App ID anonymous authentication is disabled	</t>
  </si>
  <si>
    <t xml:space="preserve">Check whether App ID password strength regex is configured	</t>
  </si>
  <si>
    <t xml:space="preserve">Check whether App ID advanced password policies are enabled	</t>
  </si>
  <si>
    <t xml:space="preserve">Check whether App ID avoid password reuse policy is enabled	</t>
  </si>
  <si>
    <t xml:space="preserve">Check whether App ID lockout policy after failed # of sign-in attempts is enabled	</t>
  </si>
  <si>
    <r>
      <rPr>
        <sz val="12"/>
        <color rgb="FF000000"/>
        <rFont val="Calibri"/>
        <family val="2"/>
        <charset val="1"/>
      </rPr>
      <t xml:space="preserve">Check whether App ID lockout policy after a </t>
    </r>
    <r>
      <rPr>
        <sz val="12"/>
        <color rgb="FFFF0000"/>
        <rFont val="Calibri (Body)"/>
        <family val="0"/>
        <charset val="1"/>
      </rPr>
      <t xml:space="preserve">maximum</t>
    </r>
    <r>
      <rPr>
        <sz val="12"/>
        <color rgb="FF000000"/>
        <rFont val="Calibri"/>
        <family val="2"/>
        <charset val="1"/>
      </rPr>
      <t xml:space="preserve"> specified time is enabled	</t>
    </r>
  </si>
  <si>
    <t xml:space="preserve">Check whether App ID minimum period between password changes policy is enabled	</t>
  </si>
  <si>
    <t xml:space="preserve">Check whether App ID password expiration policy is enabled	</t>
  </si>
  <si>
    <t xml:space="preserve">Check whether App ID prevent username in password policy is enabled	</t>
  </si>
  <si>
    <t xml:space="preserve">Check whether App ID email verification is enabled for Cloud Directory users	</t>
  </si>
  <si>
    <t xml:space="preserve">IA-12(1), IA-12(3)</t>
  </si>
  <si>
    <t xml:space="preserve">Check whether App ID customer-provided email service is used	</t>
  </si>
  <si>
    <t xml:space="preserve">No Specific control in NIST SP800-53</t>
  </si>
  <si>
    <t xml:space="preserve">Check whether App ID multifactor authentication (MFA) is enabled for Cloud Directory users	</t>
  </si>
  <si>
    <r>
      <rPr>
        <sz val="12"/>
        <color rgb="FF000000"/>
        <rFont val="Calibri"/>
        <family val="2"/>
        <charset val="1"/>
      </rPr>
      <t xml:space="preserve">Check whether App ID access tokens are configured to expire within </t>
    </r>
    <r>
      <rPr>
        <b val="true"/>
        <sz val="12"/>
        <color rgb="FFFF0000"/>
        <rFont val="Calibri (Body)"/>
        <family val="0"/>
        <charset val="1"/>
      </rPr>
      <t xml:space="preserve">#</t>
    </r>
    <r>
      <rPr>
        <sz val="12"/>
        <color rgb="FF000000"/>
        <rFont val="Calibri"/>
        <family val="2"/>
        <charset val="1"/>
      </rPr>
      <t xml:space="preserve"> minutes	</t>
    </r>
  </si>
  <si>
    <r>
      <rPr>
        <sz val="12"/>
        <color rgb="FF000000"/>
        <rFont val="Calibri"/>
        <family val="2"/>
        <charset val="1"/>
      </rPr>
      <t xml:space="preserve">Access Tokens Expire Minutes
</t>
    </r>
    <r>
      <rPr>
        <sz val="12"/>
        <color rgb="FFFF0000"/>
        <rFont val="Calibri (Body)"/>
        <family val="0"/>
        <charset val="1"/>
      </rPr>
      <t xml:space="preserve">access_tokens_expire</t>
    </r>
  </si>
  <si>
    <t xml:space="preserve">120, []</t>
  </si>
  <si>
    <t xml:space="preserve">Check whether Kubernetes Service worker nodes are updated to the latest image to ensure patching of vulnerabilities	</t>
  </si>
  <si>
    <t xml:space="preserve">- TONY: Why is IBM Cloud Kubernetes Service spelled out here, but just call IKS in other goals? Needs to be consistent</t>
  </si>
  <si>
    <t xml:space="preserve">Only IKS, not ROKS</t>
  </si>
  <si>
    <t xml:space="preserve">Check whether Kubernetes Service clusters are accessible only by using private endpoints	</t>
  </si>
  <si>
    <t xml:space="preserve">IA-3</t>
  </si>
  <si>
    <t xml:space="preserve">- TONY: Assuming for IKS? If should say so</t>
  </si>
  <si>
    <t xml:space="preserve">Check whether Kubernetes Service cluster has image pull secrets enabled	</t>
  </si>
  <si>
    <t xml:space="preserve">CM2</t>
  </si>
  <si>
    <t xml:space="preserve">- TONY: Why use singlular "cluster" here and plural "clusters" in next two? Should be consistent.</t>
  </si>
  <si>
    <t xml:space="preserve">Check whether Kubernetes Service clusters are enabled with IBM Cloud Monitoring	</t>
  </si>
  <si>
    <t xml:space="preserve">monitoring is NOT Activity Tracker </t>
  </si>
  <si>
    <t xml:space="preserve">Check whether Kubernetes Service clusters are enabled with IBM Log Analysis	</t>
  </si>
  <si>
    <t xml:space="preserve">Check whether Block Storage for VPC is encrypted with customer-managed keys	</t>
  </si>
  <si>
    <t xml:space="preserve">SC-12, SC-13</t>
  </si>
  <si>
    <t xml:space="preserve">- TONY: Isn't this redundant with the next two?</t>
  </si>
  <si>
    <t xml:space="preserve">Check whether Block Storage for VPC is enabled with customer-managed encryption and Bring Your Own Key (BYOK)	</t>
  </si>
  <si>
    <t xml:space="preserve">Check whether Block Storage for VPC is enabled with customer-managed encryption and Keep Your Own Key (KYOK)	</t>
  </si>
  <si>
    <t xml:space="preserve">Check whether OS disks are encrypted with customer-managed keys	</t>
  </si>
  <si>
    <t xml:space="preserve">Need additional information</t>
  </si>
  <si>
    <t xml:space="preserve">- TONY: Don't capitalize "Customer"
- Why is OS disk put inside single quotes?
- What OS disk is this? For a VPC VSI or something?</t>
  </si>
  <si>
    <t xml:space="preserve">Check whether data disks are encrypted with customer-managed keys	</t>
  </si>
  <si>
    <t xml:space="preserve">- TONY: Why is Data disks put inside single quotes?
- TONY: What disks are these? Are they in block storage? If so, is this redundant with 226 and 227?</t>
  </si>
  <si>
    <t xml:space="preserve">Check whether unattached disks are encrypted with customer-managed keys	</t>
  </si>
  <si>
    <t xml:space="preserve">Check whether no VPC access control lists allow ingress from 0.0.0.0/0 to port 22</t>
  </si>
  <si>
    <t xml:space="preserve">duplicate of 3000404</t>
  </si>
  <si>
    <t xml:space="preserve">CM-2, SC-7</t>
  </si>
  <si>
    <t xml:space="preserve">Check whether no VPC access control lists allow ingress from 0.0.0.0/0 to port 3389</t>
  </si>
  <si>
    <t xml:space="preserve">duplicate of 3000405</t>
  </si>
  <si>
    <t xml:space="preserve">Check whether Identity and Access Management (IAM) is enabled with audit logging</t>
  </si>
  <si>
    <t xml:space="preserve">AU-2, AU-3</t>
  </si>
  <si>
    <t xml:space="preserve">- TONY: Why spell out IBM Cloud Identity and Access Management here and other places just say IAM? 
- TONY: Why not mention Activity Tracler here when other simillar ones do?</t>
  </si>
  <si>
    <r>
      <rPr>
        <sz val="12"/>
        <color rgb="FF000000"/>
        <rFont val="Calibri"/>
        <family val="2"/>
        <charset val="1"/>
      </rPr>
      <t xml:space="preserve">Check whether account has no more than </t>
    </r>
    <r>
      <rPr>
        <b val="true"/>
        <sz val="12"/>
        <color rgb="FFFF0000"/>
        <rFont val="Calibri (Body)"/>
        <family val="0"/>
        <charset val="1"/>
      </rPr>
      <t xml:space="preserve">#</t>
    </r>
    <r>
      <rPr>
        <sz val="12"/>
        <color rgb="FF000000"/>
        <rFont val="Calibri"/>
        <family val="2"/>
        <charset val="1"/>
      </rPr>
      <t xml:space="preserve"> service IDs with admin privileges</t>
    </r>
  </si>
  <si>
    <t xml:space="preserve">Rephrase to "Check whether the number of Service IDs with admin privileges in the account is more than #" where [#] is interpreted as parameter field</t>
  </si>
  <si>
    <t xml:space="preserve">- TONY: Why do a lot of these say 3 and other ones say "minimal?</t>
  </si>
  <si>
    <r>
      <rPr>
        <sz val="12"/>
        <color rgb="FF000000"/>
        <rFont val="Calibri"/>
        <family val="2"/>
        <charset val="1"/>
      </rPr>
      <t xml:space="preserve">Maximum allowed service ID with admin privilege per account
</t>
    </r>
    <r>
      <rPr>
        <sz val="12"/>
        <color rgb="FFFF0000"/>
        <rFont val="Calibri (Body)"/>
        <family val="0"/>
        <charset val="1"/>
      </rPr>
      <t xml:space="preserve">iam_service_ids_max_count</t>
    </r>
  </si>
  <si>
    <t xml:space="preserve">Check whether IAM-enabled services have at least # users with the IAM manager role	</t>
  </si>
  <si>
    <t xml:space="preserve">is 100 acceptable? Do we need to add goal for the max as well?</t>
  </si>
  <si>
    <t xml:space="preserve">- TONY: Why "no less than"? Shouldn't it be "less than?
- TONY: I think I'd say ""no less than 3 IAM managers"" and omit ""users"", but if keep ""users"" I'd say ""no less than 3 users who are IAM managers"""</t>
  </si>
  <si>
    <r>
      <rPr>
        <sz val="12"/>
        <color rgb="FF000000"/>
        <rFont val="Calibri (Body)"/>
        <family val="0"/>
        <charset val="1"/>
      </rPr>
      <t xml:space="preserve">Minimum no of IAM managers
</t>
    </r>
    <r>
      <rPr>
        <sz val="12"/>
        <color rgb="FFFF0000"/>
        <rFont val="Calibri (Body)"/>
        <family val="0"/>
        <charset val="1"/>
      </rPr>
      <t xml:space="preserve">no_of_managers_for_iam</t>
    </r>
  </si>
  <si>
    <t xml:space="preserve">Check whether IAM-enabled services have at least # service IDs with the IAM manager role	</t>
  </si>
  <si>
    <t xml:space="preserve">- TONY: Why "no less than"? Shouldn't it be "less than?
- TONY: I think I'd say "… service IDs with the IAM manager role"
- TONY: "Service" in "service IDs" should not be capitalized</t>
  </si>
  <si>
    <r>
      <rPr>
        <sz val="12"/>
        <color rgb="FF000000"/>
        <rFont val="Calibri (Body)"/>
        <family val="0"/>
        <charset val="1"/>
      </rPr>
      <t xml:space="preserve">Minimum no of IAM Service ID managers
</t>
    </r>
    <r>
      <rPr>
        <sz val="12"/>
        <color rgb="FFFF0000"/>
        <rFont val="Calibri (Body)"/>
        <family val="0"/>
        <charset val="1"/>
      </rPr>
      <t xml:space="preserve">no_of_service_id_managers_for_iam</t>
    </r>
  </si>
  <si>
    <t xml:space="preserve">Check whether account access is managed only by IAM access groups	</t>
  </si>
  <si>
    <t xml:space="preserve">- TONY: "Access" in "access groups" should not be capitalized</t>
  </si>
  <si>
    <t xml:space="preserve">Check whether the EU supported setting is enabled in account settings	</t>
  </si>
  <si>
    <t xml:space="preserve">- VENKY: Said we can a test for FS Cloud flag</t>
  </si>
  <si>
    <t xml:space="preserve">Check whether the HIPAA supported setting is enabled in account settings	</t>
  </si>
  <si>
    <t xml:space="preserve">Check whether Cloudant has at least # users with the IAM manager role	</t>
  </si>
  <si>
    <t xml:space="preserve">- TONY: Why "no less than"? Shouldn't it be "less than?
- TONY: I think I'd say "no less than 3 IAM managers" and omit "users", but if keep "users" I'd say "no less than 3 users who are IAM managers"</t>
  </si>
  <si>
    <r>
      <rPr>
        <sz val="12"/>
        <color rgb="FF000000"/>
        <rFont val="Calibri"/>
        <family val="2"/>
        <charset val="1"/>
      </rPr>
      <t xml:space="preserve">Minimum no of Cloudant database IAM managers
</t>
    </r>
    <r>
      <rPr>
        <sz val="12"/>
        <color rgb="FFFF0000"/>
        <rFont val="Calibri (Body)"/>
        <family val="0"/>
        <charset val="1"/>
      </rPr>
      <t xml:space="preserve">no_of_managers_for_cloudant_db</t>
    </r>
  </si>
  <si>
    <t xml:space="preserve">Check whether Cloudant has at least # service IDs with the IAM manager role	</t>
  </si>
  <si>
    <r>
      <rPr>
        <sz val="12"/>
        <color rgb="FF000000"/>
        <rFont val="Calibri"/>
        <family val="2"/>
        <charset val="1"/>
      </rPr>
      <t xml:space="preserve">Minimum no of Cloudant database IAM Service ID managers
</t>
    </r>
    <r>
      <rPr>
        <sz val="12"/>
        <color rgb="FFFF0000"/>
        <rFont val="Calibri (Body)"/>
        <family val="0"/>
        <charset val="1"/>
      </rPr>
      <t xml:space="preserve">no_of_service_id_managers_for_cloudant_db</t>
    </r>
  </si>
  <si>
    <t xml:space="preserve">Check whether Cloudant access is managed only by IAM access groups	</t>
  </si>
  <si>
    <t xml:space="preserve">Check whether Cloud Object Storage buckets are enabled with IBM Activity Tracker	</t>
  </si>
  <si>
    <t xml:space="preserve">- TONY: Capitalize "Activity Tracker"
- TONY: Other places mention Activity Tracker it doesn't include "IBM Cloud" in front, but if decide to keep it here then "Cloud" should be capitalized</t>
  </si>
  <si>
    <t xml:space="preserve">Check whether Cloud Object Storage buckets are enabled with IBM Cloud Monitoring	</t>
  </si>
  <si>
    <t xml:space="preserve">CA-7</t>
  </si>
  <si>
    <t xml:space="preserve">- TONY: Is "Monitoring" a service name? If so, should be capitalized
- TONY: Other places mention a product name it doesn't include "IBM Cloud" in front, but if decide to keep "IBM Cloud" here then "Cloud" should be capitalized</t>
  </si>
  <si>
    <t xml:space="preserve">- Need to confirm cloud monitoring only collects operational data and not customer data</t>
  </si>
  <si>
    <t xml:space="preserve">Check whether Cloud Object Storage bucket resiliency is set to cross region	</t>
  </si>
  <si>
    <t xml:space="preserve">CP-6</t>
  </si>
  <si>
    <t xml:space="preserve">CP-6, CP-7</t>
  </si>
  <si>
    <t xml:space="preserve">- TONY: I don't think "Cross Region" should be capitalized</t>
  </si>
  <si>
    <t xml:space="preserve">Check whether Databases for Redis has least # users with the IAM manager role	</t>
  </si>
  <si>
    <t xml:space="preserve">- TONY: Why "no less than"? Shouldn't it be "less than?
- I think I'd say "no less than 3 IAM managers" and omit "users", but if keep "users" I'd say "no less than 3 users who are IAM managers"</t>
  </si>
  <si>
    <r>
      <rPr>
        <sz val="12"/>
        <color rgb="FF000000"/>
        <rFont val="Calibri"/>
        <family val="2"/>
        <charset val="1"/>
      </rPr>
      <t xml:space="preserve">Minimum no of Redis databases IAM managers
</t>
    </r>
    <r>
      <rPr>
        <sz val="12"/>
        <color rgb="FFFF0000"/>
        <rFont val="Calibri (Body)"/>
        <family val="0"/>
        <charset val="1"/>
      </rPr>
      <t xml:space="preserve">no_of_managers_for_redis_db</t>
    </r>
  </si>
  <si>
    <t xml:space="preserve">Check whether Databases for Redis has at least # service IDs with the IAM manager role	</t>
  </si>
  <si>
    <r>
      <rPr>
        <sz val="12"/>
        <color rgb="FF000000"/>
        <rFont val="Calibri"/>
        <family val="2"/>
        <charset val="1"/>
      </rPr>
      <t xml:space="preserve">Minimum no of Redis databases IAM Servcie ID managers
</t>
    </r>
    <r>
      <rPr>
        <sz val="12"/>
        <color rgb="FFFF0000"/>
        <rFont val="Calibri (Body)"/>
        <family val="0"/>
        <charset val="1"/>
      </rPr>
      <t xml:space="preserve">no_of_service_id_managers_for_redis_db</t>
    </r>
  </si>
  <si>
    <t xml:space="preserve">Check whether Databases for PostreSQL has at least # users with the IAM manager role	</t>
  </si>
  <si>
    <r>
      <rPr>
        <sz val="12"/>
        <color rgb="FF000000"/>
        <rFont val="Calibri"/>
        <family val="2"/>
        <charset val="1"/>
      </rPr>
      <t xml:space="preserve">Minimum no of PostgreSQL databases IAM managers
</t>
    </r>
    <r>
      <rPr>
        <sz val="12"/>
        <color rgb="FFFF0000"/>
        <rFont val="Calibri"/>
        <family val="2"/>
        <charset val="1"/>
      </rPr>
      <t xml:space="preserve">no_of_managers_for_postgresql_db</t>
    </r>
  </si>
  <si>
    <t xml:space="preserve">Check whether Databases for PostgreSQL has at least # service IDs with the IAM manager role	</t>
  </si>
  <si>
    <r>
      <rPr>
        <sz val="12"/>
        <color rgb="FF000000"/>
        <rFont val="Calibri"/>
        <family val="2"/>
        <charset val="1"/>
      </rPr>
      <t xml:space="preserve">Minimum no of PostgreSQL databases IAM Service ID managers
</t>
    </r>
    <r>
      <rPr>
        <sz val="12"/>
        <color rgb="FFFF0000"/>
        <rFont val="Calibri"/>
        <family val="2"/>
        <charset val="1"/>
      </rPr>
      <t xml:space="preserve">no_of_service_id_managers_for_postgresql_db</t>
    </r>
  </si>
  <si>
    <t xml:space="preserve">Check whether Databases for MongoDB has at least # users with the IAM manager role	</t>
  </si>
  <si>
    <t xml:space="preserve">- TONY: Why "no less than"? Shouldn't it be "less than?
- TONY: I think I'd say "no less than 3 IAM managers" and omit "users", but if keep "users" I'd say "no less than 3 users who are IAM managers"
- TONY: For consistency, should say "MongoDB databases", but if don't make that change, then "have" should be changed to "has"</t>
  </si>
  <si>
    <r>
      <rPr>
        <sz val="12"/>
        <color rgb="FF000000"/>
        <rFont val="Calibri"/>
        <family val="2"/>
        <charset val="1"/>
      </rPr>
      <t xml:space="preserve">Minimum no of MongoDB IAM managers
</t>
    </r>
    <r>
      <rPr>
        <sz val="12"/>
        <color rgb="FFFF0000"/>
        <rFont val="Calibri (Body)"/>
        <family val="0"/>
        <charset val="1"/>
      </rPr>
      <t xml:space="preserve">no_of_managers_for_mongo_db</t>
    </r>
  </si>
  <si>
    <t xml:space="preserve">Check whether Databases for MongoDB has at least # service IDs with the IAM manager role	</t>
  </si>
  <si>
    <t xml:space="preserve">- TONY: Why "no less than"? Shouldn't it be "less than?
- TONY: I think I'd say "… service IDs with the IAM manager role"
- TONY: "Service" in "service IDs" should not be capitalized
- TONY: For consistency, should say "MongoDB databases", but if don't make that change, then "have" should be changed to "has"</t>
  </si>
  <si>
    <r>
      <rPr>
        <sz val="12"/>
        <color rgb="FF000000"/>
        <rFont val="Calibri"/>
        <family val="2"/>
        <charset val="1"/>
      </rPr>
      <t xml:space="preserve">Minimum no of MongoDB IAM Service ID managers
</t>
    </r>
    <r>
      <rPr>
        <sz val="12"/>
        <color rgb="FFFF0000"/>
        <rFont val="Calibri (Body)"/>
        <family val="0"/>
        <charset val="1"/>
      </rPr>
      <t xml:space="preserve">no_of_service_id_managers_for_mongo_db</t>
    </r>
  </si>
  <si>
    <t xml:space="preserve">Check whether Databases for Elasticsearch has at least # users with the IAM manager role	</t>
  </si>
  <si>
    <r>
      <rPr>
        <sz val="12"/>
        <color rgb="FF000000"/>
        <rFont val="Calibri"/>
        <family val="2"/>
        <charset val="1"/>
      </rPr>
      <t xml:space="preserve">Minimum no of Elastic Search IAM managers
</t>
    </r>
    <r>
      <rPr>
        <sz val="12"/>
        <color rgb="FFFF0000"/>
        <rFont val="Calibri (Body)"/>
        <family val="0"/>
        <charset val="1"/>
      </rPr>
      <t xml:space="preserve">no_of_managers_for_elastic_search_db</t>
    </r>
  </si>
  <si>
    <t xml:space="preserve">Check whether Databases for Elasticsearch has at least # service IDs with the IAM manager role	</t>
  </si>
  <si>
    <r>
      <rPr>
        <sz val="12"/>
        <color rgb="FF000000"/>
        <rFont val="Calibri"/>
        <family val="2"/>
        <charset val="1"/>
      </rPr>
      <t xml:space="preserve">Minimum no of Elastic Search IAM Servcie ID managers
</t>
    </r>
    <r>
      <rPr>
        <sz val="12"/>
        <color rgb="FFFF0000"/>
        <rFont val="Calibri (Body)"/>
        <family val="0"/>
        <charset val="1"/>
      </rPr>
      <t xml:space="preserve">no_of_service_id_managers_for_elastic_search_db</t>
    </r>
  </si>
  <si>
    <t xml:space="preserve">Check whether Databases for etcd has at least # users with the IAM manager role	</t>
  </si>
  <si>
    <t xml:space="preserve">- TONY: Why "no less than"? Shouldn't it be "less than?
- TONY: I think I'd say "no less than 3 IAM managers" and omit "users", but if keep "users" I'd say "no less than 3 users who are IAM managers"
- TONY: For consistency, should say "database" should be made plural, but if don't make that change, then "have" should be changed to "has"</t>
  </si>
  <si>
    <r>
      <rPr>
        <sz val="12"/>
        <color rgb="FF000000"/>
        <rFont val="Calibri"/>
        <family val="2"/>
        <charset val="1"/>
      </rPr>
      <t xml:space="preserve">Minimum no of etcd IAM managers
</t>
    </r>
    <r>
      <rPr>
        <sz val="12"/>
        <color rgb="FFFF0000"/>
        <rFont val="Calibri (Body)"/>
        <family val="0"/>
        <charset val="1"/>
      </rPr>
      <t xml:space="preserve">no_of_managers_for_etcd_db</t>
    </r>
  </si>
  <si>
    <t xml:space="preserve">Check whether Databases for etcd has at least # service IDs with the IAM manager role	</t>
  </si>
  <si>
    <t xml:space="preserve">- TONY: Why "no less than"? Shouldn't it be "less than?
- TONY: I think I'd say "… service IDs with the IAM manager role"
- TONY: "Service" in "service IDs" should not be capitalized
- TONY: For consistency, should say "database" should be made plural, but if don't make that change, then "have" should be changed to "has"</t>
  </si>
  <si>
    <r>
      <rPr>
        <sz val="12"/>
        <color rgb="FF000000"/>
        <rFont val="Calibri"/>
        <family val="2"/>
        <charset val="1"/>
      </rPr>
      <t xml:space="preserve">Minimum no of etcd IAM Service ID managers
</t>
    </r>
    <r>
      <rPr>
        <sz val="12"/>
        <color rgb="FFFF0000"/>
        <rFont val="Calibri (Body)"/>
        <family val="0"/>
        <charset val="1"/>
      </rPr>
      <t xml:space="preserve">no_of_service_id_managers_for_etcd_db</t>
    </r>
  </si>
  <si>
    <t xml:space="preserve">Check whether Key Protect has at least # users with the IAM manager role	</t>
  </si>
  <si>
    <t xml:space="preserve">- TONY: What is "keys"? Is that a service like Key Protect? If so, should say so
- TONY: Why "no less than"? Shouldn't it be "less than?
- TONY: I think I'd say "no less than 3 IAM managers" and omit "users", but if keep "users" I'd say "no less than 3 users who are IAM managers"</t>
  </si>
  <si>
    <r>
      <rPr>
        <sz val="12"/>
        <color rgb="FF000000"/>
        <rFont val="Calibri"/>
        <family val="2"/>
        <charset val="1"/>
      </rPr>
      <t xml:space="preserve">Minimum no of Key IAM managers
</t>
    </r>
    <r>
      <rPr>
        <sz val="12"/>
        <color rgb="FFFF0000"/>
        <rFont val="Calibri (Body)"/>
        <family val="0"/>
        <charset val="1"/>
      </rPr>
      <t xml:space="preserve">no_of_managers_for_key</t>
    </r>
  </si>
  <si>
    <t xml:space="preserve">Check whether Key Protect has at least # service IDs with the IAM manager role	</t>
  </si>
  <si>
    <t xml:space="preserve">- TONY: What is "keys"? Is that a service like Key Protect? If so, should say so
- TONY: Why "no less than"? Shouldn't it be "less than?
- TONY: I think I'd say "… service IDs with the IAM manager role"
- TONY: "Service" in "service IDs" should not be capitalized</t>
  </si>
  <si>
    <r>
      <rPr>
        <sz val="12"/>
        <color rgb="FF000000"/>
        <rFont val="Calibri"/>
        <family val="2"/>
        <charset val="1"/>
      </rPr>
      <t xml:space="preserve">Minimum no of Key IAM Service ID managers
</t>
    </r>
    <r>
      <rPr>
        <sz val="12"/>
        <color rgb="FFFF0000"/>
        <rFont val="Calibri (Body)"/>
        <family val="0"/>
        <charset val="1"/>
      </rPr>
      <t xml:space="preserve">no_of_service_id_managers_for_key</t>
    </r>
  </si>
  <si>
    <t xml:space="preserve">Check whether Kubernetes Service has at least # users with the IAM manager role	</t>
  </si>
  <si>
    <r>
      <rPr>
        <sz val="12"/>
        <color rgb="FF000000"/>
        <rFont val="Calibri"/>
        <family val="2"/>
        <charset val="1"/>
      </rPr>
      <t xml:space="preserve">Minimum no of Kubernetes Container IAM managers
</t>
    </r>
    <r>
      <rPr>
        <sz val="12"/>
        <color rgb="FFFF0000"/>
        <rFont val="Calibri (Body)"/>
        <family val="0"/>
        <charset val="1"/>
      </rPr>
      <t xml:space="preserve">no_of_managers_for_kubernetes_container</t>
    </r>
  </si>
  <si>
    <t xml:space="preserve">Check whether Kubernetes Service has least # service IDs with the IAM manager role	</t>
  </si>
  <si>
    <r>
      <rPr>
        <sz val="12"/>
        <color rgb="FF000000"/>
        <rFont val="Calibri"/>
        <family val="2"/>
        <charset val="1"/>
      </rPr>
      <t xml:space="preserve">Minimum no of Kubernetes Container IAM Service ID managers
</t>
    </r>
    <r>
      <rPr>
        <sz val="12"/>
        <color rgb="FFFF0000"/>
        <rFont val="Calibri (Body)"/>
        <family val="0"/>
        <charset val="1"/>
      </rPr>
      <t xml:space="preserve">no_of_service_id_managers_for_kubernetes_container</t>
    </r>
  </si>
  <si>
    <t xml:space="preserve">Check whether Databases for EnterpriseDB has at least # users with the IAM manager role	</t>
  </si>
  <si>
    <t xml:space="preserve">- TONY: Why "no less than"? Shouldn't it be "less than?
- "EnterpriseDB" should not have a space in it
- TONY: I think I'd say "no less than 3 IAM managers" and omit "users", but if keep "users" I'd say "no less than 3 users who are IAM managers"
- TONY: For consistency, should say "EnterpriseDB  databases", but if don't make that change, then "have" should be changed to "has"</t>
  </si>
  <si>
    <r>
      <rPr>
        <sz val="12"/>
        <color rgb="FF000000"/>
        <rFont val="Calibri"/>
        <family val="2"/>
        <charset val="1"/>
      </rPr>
      <t xml:space="preserve">Minimum no of Enterprise DB IAM managers
</t>
    </r>
    <r>
      <rPr>
        <sz val="12"/>
        <color rgb="FFFF0000"/>
        <rFont val="Calibri (Body)"/>
        <family val="0"/>
        <charset val="1"/>
      </rPr>
      <t xml:space="preserve">no_of_managers_for_enterprise_db</t>
    </r>
  </si>
  <si>
    <t xml:space="preserve">Check whether Databases for EnterpriseDB has at least # service IDs with the IAM manager role	</t>
  </si>
  <si>
    <t xml:space="preserve">- TONY: Why "no less than"? Shouldn't it be "less than?
- "EnterpriseDB" should not have a space in it
- TONY: I think I'd say "… service IDs with the IAM manager role"
- TONY: "Service" in "service IDs" should not be capitalized
- TONY: For consistency, should say "EnterpriseDB  databases", but if don't make that change, then "have" should be changed to "has"</t>
  </si>
  <si>
    <r>
      <rPr>
        <sz val="12"/>
        <color rgb="FF000000"/>
        <rFont val="Calibri"/>
        <family val="2"/>
        <charset val="1"/>
      </rPr>
      <t xml:space="preserve">Minimum no of Enterprise DB IAM Service ID managers
</t>
    </r>
    <r>
      <rPr>
        <sz val="12"/>
        <color rgb="FFFF0000"/>
        <rFont val="Calibri (Body)"/>
        <family val="0"/>
        <charset val="1"/>
      </rPr>
      <t xml:space="preserve">no_of_service_id_managers_for_enterprise_db</t>
    </r>
  </si>
  <si>
    <t xml:space="preserve">Check whether Databases for Redis access is managed only by IAM access groups	</t>
  </si>
  <si>
    <t xml:space="preserve">duplicated by 3000015, 3000016 or 3000030</t>
  </si>
  <si>
    <t xml:space="preserve">- TONY: Don't capitalize "Access groups"</t>
  </si>
  <si>
    <t xml:space="preserve">Check whether Databases for PostgreSQL access is managed only by IAM access groups	</t>
  </si>
  <si>
    <t xml:space="preserve">duplicated by 3000015, 3000016 or 3000031</t>
  </si>
  <si>
    <t xml:space="preserve">Check whether Databases for MongoDB access is managed only by IAM access groups	</t>
  </si>
  <si>
    <t xml:space="preserve">duplicated by 3000015, 3000016 or 3000032</t>
  </si>
  <si>
    <t xml:space="preserve">Check whether Databases for Elasticsearch access is managed only by IAM access groups	</t>
  </si>
  <si>
    <t xml:space="preserve">duplicated by 3000015, 3000016 or 3000033</t>
  </si>
  <si>
    <t xml:space="preserve">Check whether Databases for etcd access is managed only by IAM access groups	</t>
  </si>
  <si>
    <t xml:space="preserve">duplicated by 3000015, 3000016 or 3000034</t>
  </si>
  <si>
    <t xml:space="preserve">Check whether Key Protect access is managed only by IAM access groups	</t>
  </si>
  <si>
    <t xml:space="preserve">duplicated by 3000015, 3000016 or 3000035</t>
  </si>
  <si>
    <t xml:space="preserve">- TONY: Don't capitalize "Access groups"
- TONY: What is "keys"? Is "keys" meant to refer to a particular service? If so, let's use the capitalized name?</t>
  </si>
  <si>
    <t xml:space="preserve">Check whether Kubernetes Service access is managed only by IAM access groups	</t>
  </si>
  <si>
    <t xml:space="preserve">duplicated by 3000015, 3000016 or 3000036</t>
  </si>
  <si>
    <t xml:space="preserve">Check whether Databases for EnterpriseDB access is managed only by IAM access groups	</t>
  </si>
  <si>
    <t xml:space="preserve">duplicated by 3000015, 3000016 or 3000037</t>
  </si>
  <si>
    <t xml:space="preserve">Check whether IBM Cloud Monitoring has at least # users with the IAM manager role	</t>
  </si>
  <si>
    <t xml:space="preserve">AC-18</t>
  </si>
  <si>
    <t xml:space="preserve">AC-21</t>
  </si>
  <si>
    <t xml:space="preserve">- TONY: Why "no less than"? Shouldn't it be "less than?</t>
  </si>
  <si>
    <r>
      <rPr>
        <sz val="12"/>
        <color rgb="FF000000"/>
        <rFont val="Calibri"/>
        <family val="2"/>
        <charset val="1"/>
      </rPr>
      <t xml:space="preserve">- Acitivty Tracker </t>
    </r>
    <r>
      <rPr>
        <b val="true"/>
        <sz val="12"/>
        <color rgb="FFFF0000"/>
        <rFont val="Calibri (Body)"/>
        <family val="0"/>
        <charset val="1"/>
      </rPr>
      <t xml:space="preserve">-- TODO: Need checks for Activity Tracking / ATracker</t>
    </r>
  </si>
  <si>
    <r>
      <rPr>
        <sz val="12"/>
        <color rgb="FF000000"/>
        <rFont val="Calibri"/>
        <family val="2"/>
        <charset val="1"/>
      </rPr>
      <t xml:space="preserve">Minimum no of Monitoring IAM Service ID managers
</t>
    </r>
    <r>
      <rPr>
        <sz val="12"/>
        <color rgb="FFFF0000"/>
        <rFont val="Calibri (Body)"/>
        <family val="0"/>
        <charset val="1"/>
      </rPr>
      <t xml:space="preserve">no_of_service_id_managers_for_monitoring</t>
    </r>
  </si>
  <si>
    <t xml:space="preserve">Check whether IBM Cloud Monitoring has at least # service IDs with the IAM manager role	</t>
  </si>
  <si>
    <t xml:space="preserve">-TONY: Why "no less than"? Shouldn't it be "less than?
- TONY: Don't capitalize "service IDs"
- TONY: I think I'd say "… service IDs with the IAM manager role"</t>
  </si>
  <si>
    <t xml:space="preserve">- Acitivty Tracker</t>
  </si>
  <si>
    <t xml:space="preserve">Check whether IBM Activity Tracker has at least # users with the IAM manager role	</t>
  </si>
  <si>
    <t xml:space="preserve">- Interesting one because LogDNA could be used if non-regulated data
- Also interesting because we have a guideline to only use FS Cloud Validated services, which LogDNA won't have that badge. Hard to have a rule to check for FS Cloud Validated if we make exceptions based on regulated data or not</t>
  </si>
  <si>
    <r>
      <rPr>
        <sz val="12"/>
        <color rgb="FF000000"/>
        <rFont val="Calibri"/>
        <family val="2"/>
        <charset val="1"/>
      </rPr>
      <t xml:space="preserve">Minimum no of LogDNA IAM managers
</t>
    </r>
    <r>
      <rPr>
        <sz val="12"/>
        <color rgb="FFFF0000"/>
        <rFont val="Calibri (Body)"/>
        <family val="0"/>
        <charset val="1"/>
      </rPr>
      <t xml:space="preserve">no_of_managers_for_logdna</t>
    </r>
  </si>
  <si>
    <t xml:space="preserve">Check whether IBM Activity Tracker has at least # service IDs with the IAM manager role	</t>
  </si>
  <si>
    <r>
      <rPr>
        <sz val="12"/>
        <color rgb="FF000000"/>
        <rFont val="Calibri"/>
        <family val="2"/>
        <charset val="1"/>
      </rPr>
      <t xml:space="preserve">Minimum no of LogDNA IAM Service ID managers
</t>
    </r>
    <r>
      <rPr>
        <sz val="12"/>
        <color rgb="FFFF0000"/>
        <rFont val="Calibri (Body)"/>
        <family val="0"/>
        <charset val="1"/>
      </rPr>
      <t xml:space="preserve">no_of_service_id_managers_for_logdna</t>
    </r>
  </si>
  <si>
    <t xml:space="preserve">Check whether IBM Cloud Monitoring access is managed only by IAM access groups	</t>
  </si>
  <si>
    <t xml:space="preserve">- Depends on what "monitoring" is</t>
  </si>
  <si>
    <t xml:space="preserve">Check whether IBM Activity Tracker access is managed only by IAM access groups	</t>
  </si>
  <si>
    <t xml:space="preserve">- Interesting one because LogDNA could be used if non-regulated data</t>
  </si>
  <si>
    <t xml:space="preserve">Check whether Virtual Servers for VPC instances are identifable by the workload they are running based on the Auto Scale for VPC instance group definition	</t>
  </si>
  <si>
    <t xml:space="preserve">SC-5</t>
  </si>
  <si>
    <t xml:space="preserve">- TONY: Don't capitalize "Instances"
- TONY: Are these VPC instances and instance groups? Would help clarity to include VPC in the ones that are for VPC.</t>
  </si>
  <si>
    <t xml:space="preserve">Check whether Application Load Balancer for VPC has application port of the workload that is identifiable by the Auto Scale for VPC instance group definition	</t>
  </si>
  <si>
    <t xml:space="preserve">-- TONY: Are these VPC workloads and VPC instance groups? Would help clarity to include VPC in the ones that are for VPC.</t>
  </si>
  <si>
    <t xml:space="preserve">Check whether Application Load Balancer for VPC has subnet identifiers of the workload that are identifiable by the Auto Scale for VPC instance group definition	</t>
  </si>
  <si>
    <t xml:space="preserve">- TONY: Are these VPC subnet identifiers? Would help clarity to include VPC in the ones that are for VPC.</t>
  </si>
  <si>
    <t xml:space="preserve">Check whether Application Load Balancer for VPC is attached with an Auto Scale for VPC instance group provided with health check	</t>
  </si>
  <si>
    <t xml:space="preserve">- TONY: Are these VPC load balancers and VPC healthcheck? Would help clarity to include VPC in the ones that are for VPC.
- TONY: "provied" is misspelled. Possibly mean "provisioned"</t>
  </si>
  <si>
    <t xml:space="preserve">Check whether Virtual Private Cloud (VPC) has no subnet with public gateway attached	</t>
  </si>
  <si>
    <t xml:space="preserve">- TONY: Are these VPC public gateways? Would help clarity to include VPC in the ones that are for VPC.</t>
  </si>
  <si>
    <t xml:space="preserve">Check whether Virtual Private Cloud (VPC) is configured with public gateways that are provisionable only within permitted zones	</t>
  </si>
  <si>
    <t xml:space="preserve">Check whether Application Load Balancer for VPC is configured with at least one VPC security group	</t>
  </si>
  <si>
    <t xml:space="preserve">- TONY: Good job here… includes VPC… for consistency, so should the others</t>
  </si>
  <si>
    <t xml:space="preserve">Check whether Secrets Manager has at least # users with the IAM manager role	</t>
  </si>
  <si>
    <r>
      <rPr>
        <sz val="12"/>
        <color rgb="FF000000"/>
        <rFont val="Calibri"/>
        <family val="2"/>
        <charset val="1"/>
      </rPr>
      <t xml:space="preserve">Minimum no of Secrets Manager IAM managers
</t>
    </r>
    <r>
      <rPr>
        <sz val="12"/>
        <color rgb="FFFF0000"/>
        <rFont val="Calibri (Body)"/>
        <family val="0"/>
        <charset val="1"/>
      </rPr>
      <t xml:space="preserve">no_of_managers_for_secrets_manager</t>
    </r>
  </si>
  <si>
    <t xml:space="preserve">Check whether Secrets Manager has at least # service IDs with the IAM manager role	</t>
  </si>
  <si>
    <r>
      <rPr>
        <sz val="12"/>
        <color rgb="FF000000"/>
        <rFont val="Calibri"/>
        <family val="2"/>
        <charset val="1"/>
      </rPr>
      <t xml:space="preserve">Minimum no of Secrets Manager IAM Service ID managers
</t>
    </r>
    <r>
      <rPr>
        <sz val="12"/>
        <color rgb="FFFF0000"/>
        <rFont val="Calibri (Body)"/>
        <family val="0"/>
        <charset val="1"/>
      </rPr>
      <t xml:space="preserve">no_of_service_id_managers_for_secrets_manager</t>
    </r>
  </si>
  <si>
    <t xml:space="preserve">Check whether Continuous Delivery has at least # users with the IAM manager role	</t>
  </si>
  <si>
    <r>
      <rPr>
        <sz val="12"/>
        <color rgb="FF000000"/>
        <rFont val="Calibri"/>
        <family val="2"/>
        <charset val="1"/>
      </rPr>
      <t xml:space="preserve">Minimum no of Toolchain IAM managers
</t>
    </r>
    <r>
      <rPr>
        <sz val="12"/>
        <color rgb="FFFF0000"/>
        <rFont val="Calibri (Body)"/>
        <family val="0"/>
        <charset val="1"/>
      </rPr>
      <t xml:space="preserve">no_of_managers_for_toolchain</t>
    </r>
  </si>
  <si>
    <t xml:space="preserve">Check whether Continuous Delivery has at least # service IDs with the IAM manager role	</t>
  </si>
  <si>
    <r>
      <rPr>
        <sz val="12"/>
        <color rgb="FF000000"/>
        <rFont val="Calibri"/>
        <family val="2"/>
        <charset val="1"/>
      </rPr>
      <t xml:space="preserve">Minimum no of Toolchain IAM Service ID managers
</t>
    </r>
    <r>
      <rPr>
        <sz val="12"/>
        <color rgb="FFFF0000"/>
        <rFont val="Calibri (Body)"/>
        <family val="0"/>
        <charset val="1"/>
      </rPr>
      <t xml:space="preserve">no_of_service_id_managers_for_toolchain</t>
    </r>
  </si>
  <si>
    <t xml:space="preserve">Check whether Container Registry has at least # users with the IAM manager role	</t>
  </si>
  <si>
    <r>
      <rPr>
        <sz val="12"/>
        <color rgb="FF000000"/>
        <rFont val="Calibri"/>
        <family val="2"/>
        <charset val="1"/>
      </rPr>
      <t xml:space="preserve">Minimum no of Container Registry IAM managers
</t>
    </r>
    <r>
      <rPr>
        <sz val="12"/>
        <color rgb="FFFF0000"/>
        <rFont val="Calibri (Body)"/>
        <family val="0"/>
        <charset val="1"/>
      </rPr>
      <t xml:space="preserve">no_of_managers_for_container_registry</t>
    </r>
  </si>
  <si>
    <t xml:space="preserve">Check whether Container Registry has at least # service IDs with the IAM manager role	</t>
  </si>
  <si>
    <r>
      <rPr>
        <sz val="12"/>
        <color rgb="FF000000"/>
        <rFont val="Calibri"/>
        <family val="2"/>
        <charset val="1"/>
      </rPr>
      <t xml:space="preserve">Minimum no of Container Registry IAM Service ID managers
</t>
    </r>
    <r>
      <rPr>
        <sz val="12"/>
        <color rgb="FFFF0000"/>
        <rFont val="Calibri (Body)"/>
        <family val="0"/>
        <charset val="1"/>
      </rPr>
      <t xml:space="preserve">no_of_service_id_managers_for_container_registry</t>
    </r>
  </si>
  <si>
    <t xml:space="preserve">Check whether Secrets Manager access is managed only by IAM access groups	</t>
  </si>
  <si>
    <t xml:space="preserve">- TONY: Don't capitalize "Access groups"
- TONY: Capitalize "Secrets Manager"</t>
  </si>
  <si>
    <t xml:space="preserve">Check whether Continuous Delivery access is managed only by IAM access groups	</t>
  </si>
  <si>
    <t xml:space="preserve">- TONY: Don't capitalize "Access groups"
- TONY: Capitalize "Toolchain"</t>
  </si>
  <si>
    <t xml:space="preserve">Check whether Container Registry access is managed only by IAM access groups	</t>
  </si>
  <si>
    <t xml:space="preserve">- TONY: Don't capitalize "Access groups"
- TONY: Capitalize "Container Registry"</t>
  </si>
  <si>
    <t xml:space="preserve">Yes Count</t>
  </si>
  <si>
    <t xml:space="preserve">Done Count</t>
  </si>
  <si>
    <t xml:space="preserve">Cannot Be Implemented Count</t>
  </si>
  <si>
    <t xml:space="preserve">FS Cloud Profile Breakdown</t>
  </si>
  <si>
    <t xml:space="preserve">Total FS Profile</t>
  </si>
  <si>
    <t xml:space="preserve">Implemented</t>
  </si>
  <si>
    <t xml:space="preserve">Fady and team get 77??</t>
  </si>
  <si>
    <t xml:space="preserve">Not Implemented</t>
  </si>
  <si>
    <t xml:space="preserve">Can't Be Implemented</t>
  </si>
  <si>
    <t xml:space="preserve">Possibly Implementable</t>
  </si>
  <si>
    <t xml:space="preserve">Needs Investigation</t>
  </si>
  <si>
    <t xml:space="preserve">Remainder</t>
  </si>
  <si>
    <t xml:space="preserve">dns://tanium : ID
dns://scc : goal_name_id</t>
  </si>
  <si>
    <t xml:space="preserve">dns://tanium : Custom ID 
dns://scc : control_id</t>
  </si>
  <si>
    <t xml:space="preserve">xccdf_org.cisecurity.benchmarks_rule_1.1.3_L1_Ensure_Minimum_password_age_is_set_to_1_or_more_days</t>
  </si>
  <si>
    <t xml:space="preserve">800-53: IA-5</t>
  </si>
  <si>
    <t xml:space="preserve">xccdf_org.cisecurity.benchmarks_rule_1.2.2_L1_Ensure_Account_lockout_threshold_is_set_to_10_or_fewer_invalid_logon_attempts_but_not_0</t>
  </si>
  <si>
    <t xml:space="preserve">800-53: AC-7</t>
  </si>
  <si>
    <t xml:space="preserve">xccdf_org.cisecurity.benchmarks_rule_2.2.2_L1_Ensure_Access_this_computer_from_the_network_is_set_to_Administrators_Remote_Desktop_Users</t>
  </si>
  <si>
    <t xml:space="preserve">800-53: AC-6</t>
  </si>
  <si>
    <t xml:space="preserve">xccdf_org.cisecurity.benchmarks_rule_2.2.5_L1_Ensure_Allow_log_on_locally_is_set_to_Administrators_Users</t>
  </si>
  <si>
    <t xml:space="preserve">xccdf_org.cisecurity.benchmarks_rule_2.2.6_L1_Ensure_Allow_log_on_through_Remote_Desktop_Services_is_set_to_Administrators_Remote_Desktop_Users</t>
  </si>
  <si>
    <t xml:space="preserve">xccdf_org.cisecurity.benchmarks_rule_2.2.7_L1_Ensure_Back_up_files_and_directories_is_set_to_Administrators</t>
  </si>
  <si>
    <t xml:space="preserve">xccdf_org.cisecurity.benchmarks_rule_2.2.16_L1_Ensure_Deny_access_to_this_computer_from_the_network_to_include_Guests_Local_account</t>
  </si>
  <si>
    <t xml:space="preserve">xccdf_org.cisecurity.benchmarks_rule_2.2.17_L1_Ensure_Deny_log_on_as_a_batch_job_to_include_Guests</t>
  </si>
  <si>
    <t xml:space="preserve">xccdf_org.cisecurity.benchmarks_rule_2.2.18_L1_Ensure_Deny_log_on_as_a_service_to_include_Guests</t>
  </si>
  <si>
    <t xml:space="preserve">xccdf_org.cisecurity.benchmarks_rule_2.2.19_L1_Ensure_Deny_log_on_locally_to_include_Guests</t>
  </si>
  <si>
    <t xml:space="preserve">xccdf_org.cisecurity.benchmarks_rule_2.2.20_L1_Ensure_Deny_log_on_through_Remote_Desktop_Services_to_include_Guests_Local_account</t>
  </si>
  <si>
    <t xml:space="preserve">xccdf_org.cisecurity.benchmarks_rule_2.2.28_L2_Ensure_Log_on_as_a_batch_job_is_set_to_Administrators</t>
  </si>
  <si>
    <t xml:space="preserve">xccdf_org.cisecurity.benchmarks_rule_2.2.29_L2_Configure_Log_on_as_a_service</t>
  </si>
  <si>
    <t xml:space="preserve">xccdf_org.cisecurity.benchmarks_rule_2.2.37_L1_Ensure_Restore_files_and_directories_is_set_to_Administrators</t>
  </si>
  <si>
    <t xml:space="preserve">xccdf_org.cisecurity.benchmarks_rule_2.2.38_L1_Ensure_Shut_down_the_system_is_set_to_Administrators_Users</t>
  </si>
  <si>
    <t xml:space="preserve">xccdf_org.cisecurity.benchmarks_rule_2.3.1.2_L1_Ensure_Accounts_Block_Microsoft_accounts_is_set_to_Users_cant_add_or_log_on_with_Microsoft_accounts</t>
  </si>
  <si>
    <t xml:space="preserve">800-53: IA-8</t>
  </si>
  <si>
    <t xml:space="preserve">xccdf_org.cisecurity.benchmarks_rule_2.3.1.5_L1_Configure_Accounts_Rename_administrator_account</t>
  </si>
  <si>
    <t xml:space="preserve">800-53: AC-2</t>
  </si>
  <si>
    <t xml:space="preserve">xccdf_org.cisecurity.benchmarks_rule_2.3.1.6_L1_Configure_Accounts_Rename_guest_account</t>
  </si>
  <si>
    <t xml:space="preserve">xccdf_org.cisecurity.benchmarks_rule_2.3.2.1_L1_Ensure_Audit_Force_audit_policy_subcategory_settings_Windows_Vista_or_later_to_override_audit_policy_category_settings_is_set_to_Enabled</t>
  </si>
  <si>
    <t xml:space="preserve">800-53: AU-12</t>
  </si>
  <si>
    <t xml:space="preserve">xccdf_org.cisecurity.benchmarks_rule_2.3.4.1_L1_Ensure_Devices_Allowed_to_format_and_eject_removable_media_is_set_to_Administrators_and_Interactive_Users</t>
  </si>
  <si>
    <t xml:space="preserve">800-53: MP-2</t>
  </si>
  <si>
    <t xml:space="preserve">xccdf_org.cisecurity.benchmarks_rule_2.3.4.2_L2_Ensure_Devices_Prevent_users_from_installing_printer_drivers_is_set_to_Enabled</t>
  </si>
  <si>
    <t xml:space="preserve">xccdf_org.cisecurity.benchmarks_rule_2.3.7.1_L1_Ensure_Interactive_logon_Do_not_require_CTRLALTDEL_is_set_to_Disabled</t>
  </si>
  <si>
    <t xml:space="preserve">800-53: CM-6</t>
  </si>
  <si>
    <t xml:space="preserve">xccdf_org.cisecurity.benchmarks_rule_2.3.7.2_L1_Ensure_Interactive_logon_Dont_display_last_signed-in_is_set_to_Enabled</t>
  </si>
  <si>
    <t xml:space="preserve">xccdf_org.cisecurity.benchmarks_rule_2.3.7.3_BL_Ensure_Interactive_logon_Machine_account_lockout_threshold_is_set_to_10_or_fewer_invalid_logon_attempts_but_not_0</t>
  </si>
  <si>
    <t xml:space="preserve">xccdf_org.cisecurity.benchmarks_rule_2.3.7.4_L1_Ensure_Interactive_logon_Machine_inactivity_limit_is_set_to_900_or_fewer_seconds_but_not_0</t>
  </si>
  <si>
    <t xml:space="preserve">800-53: AC-11</t>
  </si>
  <si>
    <t xml:space="preserve">xccdf_org.cisecurity.benchmarks_rule_2.3.7.5_L1_Configure_Interactive_logon_Message_text_for_users_attempting_to_log_on</t>
  </si>
  <si>
    <t xml:space="preserve">800-53: AC-8</t>
  </si>
  <si>
    <t xml:space="preserve">xccdf_org.cisecurity.benchmarks_rule_2.3.7.6_L1_Configure_Interactive_logon_Message_title_for_users_attempting_to_log_on</t>
  </si>
  <si>
    <t xml:space="preserve">xccdf_org.cisecurity.benchmarks_rule_2.3.7.7_L2_Ensure_Interactive_logon_Number_of_previous_logons_to_cache_in_case_domain_controller_is_not_available_is_set_to_4_or_fewer_logons</t>
  </si>
  <si>
    <t xml:space="preserve">xccdf_org.cisecurity.benchmarks_rule_2.3.7.9_L1_Ensure_Interactive_logon_Smart_card_removal_behavior_is_set_to_Lock_Workstation_or_higher</t>
  </si>
  <si>
    <t xml:space="preserve">xccdf_org.cisecurity.benchmarks_rule_2.3.8.1_L1_Ensure_Microsoft_network_client_Digitally_sign_communications_always_is_set_to_Enabled</t>
  </si>
  <si>
    <t xml:space="preserve">800-53: IA-3</t>
  </si>
  <si>
    <t xml:space="preserve">xccdf_org.cisecurity.benchmarks_rule_2.3.9.2_L1_Ensure_Microsoft_network_server_Digitally_sign_communications_always_is_set_to_Enabled</t>
  </si>
  <si>
    <t xml:space="preserve">xccdf_org.cisecurity.benchmarks_rule_2.3.9.3_L1_Ensure_Microsoft_network_server_Digitally_sign_communications_if_client_agrees_is_set_to_Enabled</t>
  </si>
  <si>
    <t xml:space="preserve">xccdf_org.cisecurity.benchmarks_rule_2.3.9.5_L1_Ensure_Microsoft_network_server_Server_SPN_target_name_validation_level_is_set_to_Accept_if_provided_by_client_or_higher</t>
  </si>
  <si>
    <t xml:space="preserve">xccdf_org.cisecurity.benchmarks_rule_2.3.10.3_L1_Ensure_Network_access_Do_not_allow_anonymous_enumeration_of_SAM_accounts_and_shares_is_set_to_Enabled</t>
  </si>
  <si>
    <t xml:space="preserve">xccdf_org.cisecurity.benchmarks_rule_2.3.10.4_L1_Ensure_Network_access_Do_not_allow_storage_of_passwords_and_credentials_for_network_authentication_is_set_to_Enabled</t>
  </si>
  <si>
    <t xml:space="preserve">xccdf_org.cisecurity.benchmarks_rule_2.3.10.10_L1_Ensure_Network_access_Restrict_clients_allowed_to_make_remote_calls_to_SAM_is_set_to_Administrators_Remote_Access_Allow</t>
  </si>
  <si>
    <t xml:space="preserve">xccdf_org.cisecurity.benchmarks_rule_2.3.11.1_L1_Ensure_Network_security_Allow_Local_System_to_use_computer_identity_for_NTLM_is_set_to_Enabled</t>
  </si>
  <si>
    <t xml:space="preserve">xccdf_org.cisecurity.benchmarks_rule_2.3.11.2_L1_Ensure_Network_security_Allow_LocalSystem_NULL_session_fallback_is_set_to_Disabled</t>
  </si>
  <si>
    <t xml:space="preserve">xccdf_org.cisecurity.benchmarks_rule_2.3.11.3_L1_Ensure_Network_Security_Allow_PKU2U_authentication_requests_to_this_computer_to_use_online_identities_is_set_to_Disabled</t>
  </si>
  <si>
    <t xml:space="preserve">xccdf_org.cisecurity.benchmarks_rule_2.3.11.4_L1_Ensure_Network_security_Configure_encryption_types_allowed_for_Kerberos_is_set_to_AES128_HMAC_SHA1_AES256_HMAC_SHA1_Future_encryption_types</t>
  </si>
  <si>
    <t xml:space="preserve">800-53: SC-13</t>
  </si>
  <si>
    <t xml:space="preserve">xccdf_org.cisecurity.benchmarks_rule_2.3.11.6_L1_Ensure_Network_security_Force_logoff_when_logon_hours_expire_is_set_to_Enabled</t>
  </si>
  <si>
    <t xml:space="preserve">800-53: AC-12</t>
  </si>
  <si>
    <t xml:space="preserve">xccdf_org.cisecurity.benchmarks_rule_2.3.11.7_L1_Ensure_Network_security_LAN_Manager_authentication_level_is_set_to_Send_NTLMv2_response_only._Refuse_LM__NTLM</t>
  </si>
  <si>
    <t xml:space="preserve">xccdf_org.cisecurity.benchmarks_rule_2.3.11.9_L1_Ensure_Network_security_Minimum_session_security_for_NTLM_SSP_based_including_secure_RPC_clients_is_set_to_Require_NTLMv2_session_security_Require_128-bit_encryption</t>
  </si>
  <si>
    <t xml:space="preserve">800-53: SC-8</t>
  </si>
  <si>
    <t xml:space="preserve">xccdf_org.cisecurity.benchmarks_rule_2.3.11.10_L1_Ensure_Network_security_Minimum_session_security_for_NTLM_SSP_based_including_secure_RPC_servers_is_set_to_Require_NTLMv2_session_security_Require_128-bit_encryption</t>
  </si>
  <si>
    <t xml:space="preserve">xccdf_org.cisecurity.benchmarks_rule_2.3.14.1_L2_Ensure_System_cryptography_Force_strong_key_protection_for_user_keys_stored_on_the_computer_is_set_to_User_is_prompted_when_the_key_is_first_used_or_higher</t>
  </si>
  <si>
    <t xml:space="preserve">xccdf_org.cisecurity.benchmarks_rule_2.3.17.1_L1_Ensure_User_Account_Control_Admin_Approval_Mode_for_the_Built-in_Administrator_account_is_set_to_Enabled</t>
  </si>
  <si>
    <t xml:space="preserve">xccdf_org.cisecurity.benchmarks_rule_2.3.17.3_L1_Ensure_User_Account_Control_Behavior_of_the_elevation_prompt_for_administrators_in_Admin_Approval_Mode_is_set_to_Prompt_for_consent_on_the_secure_desktop</t>
  </si>
  <si>
    <t xml:space="preserve">xccdf_org.cisecurity.benchmarks_rule_2.3.17.4_L1_Ensure_User_Account_Control_Behavior_of_the_elevation_prompt_for_standard_users_is_set_to_Automatically_deny_elevation_requests</t>
  </si>
  <si>
    <t xml:space="preserve">xccdf_org.cisecurity.benchmarks_rule_5.1_L2_Ensure_Bluetooth_Audio_Gateway_Service_BTAGService_is_set_to_Disabled</t>
  </si>
  <si>
    <t xml:space="preserve">800-53: CM-7</t>
  </si>
  <si>
    <t xml:space="preserve">xccdf_org.cisecurity.benchmarks_rule_5.4_L2_Ensure_Downloaded_Maps_Manager_MapsBroker_is_set_to_Disabled</t>
  </si>
  <si>
    <t xml:space="preserve">xccdf_org.cisecurity.benchmarks_rule_5.5_L2_Ensure_Geolocation_Service_lfsvc_is_set_to_Disabled</t>
  </si>
  <si>
    <t xml:space="preserve">xccdf_org.cisecurity.benchmarks_rule_5.7_L1_Ensure_Infrared_monitor_service_irmon_is_set_to_Disabled</t>
  </si>
  <si>
    <t xml:space="preserve">xccdf_org.cisecurity.benchmarks_rule_5.8_L1_Ensure_Internet_Connection_Sharing_ICS_SharedAccess__is_set_to_Disabled</t>
  </si>
  <si>
    <t xml:space="preserve">xccdf_org.cisecurity.benchmarks_rule_5.9_L2_Ensure_Link-Layer_Topology_Discovery_Mapper_lltdsvc_is_set_to_Disabled</t>
  </si>
  <si>
    <t xml:space="preserve">xccdf_org.cisecurity.benchmarks_rule_5.12_L2_Ensure_Microsoft_iSCSI_Initiator_Service_MSiSCSI_is_set_to_Disabled</t>
  </si>
  <si>
    <t xml:space="preserve">xccdf_org.cisecurity.benchmarks_rule_5.13_L2_Ensure_Microsoft_Store_Install_Service_InstallService_is_set_to_Disabled</t>
  </si>
  <si>
    <t xml:space="preserve">xccdf_org.cisecurity.benchmarks_rule_5.15_L2_Ensure_Peer_Name_Resolution_Protocol_PNRPsvc_is_set_to_Disabled</t>
  </si>
  <si>
    <t xml:space="preserve">xccdf_org.cisecurity.benchmarks_rule_5.16_L2_Ensure_Peer_Networking_Grouping_p2psvc_is_set_to_Disabled</t>
  </si>
  <si>
    <t xml:space="preserve">xccdf_org.cisecurity.benchmarks_rule_5.17_L2_Ensure_Peer_Networking_Identity_Manager_p2pimsvc_is_set_to_Disabled</t>
  </si>
  <si>
    <t xml:space="preserve">xccdf_org.cisecurity.benchmarks_rule_5.18_L2_Ensure_PNRP_Machine_Name_Publication_Service_PNRPAutoReg_is_set_to_Disabled</t>
  </si>
  <si>
    <t xml:space="preserve">xccdf_org.cisecurity.benchmarks_rule_5.19_L2_Ensure_Problem_Reports_and_Solutions_Control_Panel_Support_wercplsupport_is_set_to_Disabled</t>
  </si>
  <si>
    <t xml:space="preserve">xccdf_org.cisecurity.benchmarks_rule_5.20_L2_Ensure_Remote_Access_Auto_Connection_Manager_RasAuto_is_set_to_Disabled</t>
  </si>
  <si>
    <t xml:space="preserve">xccdf_org.cisecurity.benchmarks_rule_5.21_L2_Ensure_Remote_Desktop_Configuration_SessionEnv_is_set_to_Disabled</t>
  </si>
  <si>
    <t xml:space="preserve">xccdf_org.cisecurity.benchmarks_rule_5.22_L2_Ensure_Remote_Desktop_Services_TermService_is_set_to_Disabled</t>
  </si>
  <si>
    <t xml:space="preserve">xccdf_org.cisecurity.benchmarks_rule_5.23_L2_Ensure_Remote_Desktop_Services_UserMode_Port_Redirector_UmRdpService_is_set_to_Disabled</t>
  </si>
  <si>
    <t xml:space="preserve">xccdf_org.cisecurity.benchmarks_rule_5.24_L1_Ensure_Remote_Procedure_Call_RPC_Locator_RpcLocator_is_set_to_Disabled</t>
  </si>
  <si>
    <t xml:space="preserve">xccdf_org.cisecurity.benchmarks_rule_5.27_L2_Ensure_Server_LanmanServer_is_set_to_Disabled</t>
  </si>
  <si>
    <t xml:space="preserve">xccdf_org.cisecurity.benchmarks_rule_5.30_L1_Ensure_SSDP_Discovery_SSDPSRV_is_set_to_Disabled</t>
  </si>
  <si>
    <t xml:space="preserve">xccdf_org.cisecurity.benchmarks_rule_5.31_L1_Ensure_UPnP_Device_Host_upnphost_is_set_to_Disabled</t>
  </si>
  <si>
    <t xml:space="preserve">xccdf_org.cisecurity.benchmarks_rule_5.33_L2_Ensure_Windows_Error_Reporting_Service_WerSvc_is_set_to_Disabled</t>
  </si>
  <si>
    <t xml:space="preserve">xccdf_org.cisecurity.benchmarks_rule_5.34_L2_Ensure_Windows_Event_Collector_Wecsvc_is_set_to_Disabled</t>
  </si>
  <si>
    <t xml:space="preserve">xccdf_org.cisecurity.benchmarks_rule_5.35_L1_Ensure_Windows_Media_Player_Network_Sharing_Service_WMPNetworkSvc_is_set_to_Disabled_or_Not_Installed</t>
  </si>
  <si>
    <t xml:space="preserve">xccdf_org.cisecurity.benchmarks_rule_5.36_L1_Ensure_Windows_Mobile_Hotspot_Service_icssvc_is_set_to_Disabled</t>
  </si>
  <si>
    <t xml:space="preserve">xccdf_org.cisecurity.benchmarks_rule_5.37_L2_Ensure_Windows_Push_Notifications_System_Service_WpnService_is_set_to_Disabled</t>
  </si>
  <si>
    <t xml:space="preserve">xccdf_org.cisecurity.benchmarks_rule_5.38_L2_Ensure_Windows_PushToInstall_Service_PushToInstall_is_set_to_Disabled</t>
  </si>
  <si>
    <t xml:space="preserve">xccdf_org.cisecurity.benchmarks_rule_5.39_L2_Ensure_Windows_Remote_Management_WS-Management_WinRM_is_set_to_Disabled</t>
  </si>
  <si>
    <t xml:space="preserve">xccdf_org.cisecurity.benchmarks_rule_5.41_L1_Ensure_Xbox_Accessory_Management_Service_XboxGipSvc_is_set_to_Disabled</t>
  </si>
  <si>
    <t xml:space="preserve">xccdf_org.cisecurity.benchmarks_rule_5.42_L1_Ensure_Xbox_Game_Monitoring_xbgm_is_set_to_Disabled</t>
  </si>
  <si>
    <t xml:space="preserve">xccdf_org.cisecurity.benchmarks_rule_5.43_L1_Ensure_Xbox_Live_Auth_Manager_XblAuthManager_is_set_to_Disabled</t>
  </si>
  <si>
    <t xml:space="preserve">xccdf_org.cisecurity.benchmarks_rule_5.44_L1_Ensure_Xbox_Live_Game_Save_XblGameSave_is_set_to_Disabled</t>
  </si>
  <si>
    <t xml:space="preserve">xccdf_org.cisecurity.benchmarks_rule_5.45_L1_Ensure_Xbox_Live_Networking_Service_XboxNetApiSvc_is_set_to_Disabled</t>
  </si>
  <si>
    <t xml:space="preserve">xccdf_org.cisecurity.benchmarks_rule_9.1.1_L1_Ensure_Windows_Firewall_Domain_Firewall_state_is_set_to_On_recommended</t>
  </si>
  <si>
    <t xml:space="preserve">800-53: SC-7</t>
  </si>
  <si>
    <t xml:space="preserve">xccdf_org.cisecurity.benchmarks_rule_9.1.2_L1_Ensure_Windows_Firewall_Domain_Inbound_connections_is_set_to_Block_default</t>
  </si>
  <si>
    <t xml:space="preserve">xccdf_org.cisecurity.benchmarks_rule_9.1.3_L1_Ensure_Windows_Firewall_Domain_Outbound_connections_is_set_to_Allow_default</t>
  </si>
  <si>
    <t xml:space="preserve">xccdf_org.cisecurity.benchmarks_rule_9.1.4_L1_Ensure_Windows_Firewall_Domain_Settings_Display_a_notification_is_set_to_No</t>
  </si>
  <si>
    <t xml:space="preserve">800-53: SI-4</t>
  </si>
  <si>
    <t xml:space="preserve">xccdf_org.cisecurity.benchmarks_rule_9.1.5_L1_Ensure_Windows_Firewall_Domain_Logging_Name_is_set_to_SYSTEMROOTSystem32logfilesfirewalldomainfw.log</t>
  </si>
  <si>
    <t xml:space="preserve">800-53: AU-4</t>
  </si>
  <si>
    <t xml:space="preserve">xccdf_org.cisecurity.benchmarks_rule_9.1.6_L1_Ensure_Windows_Firewall_Domain_Logging_Size_limit_KB_is_set_to_16384_KB_or_greater</t>
  </si>
  <si>
    <t xml:space="preserve">xccdf_org.cisecurity.benchmarks_rule_9.1.7_L1_Ensure_Windows_Firewall_Domain_Logging_Log_dropped_packets_is_set_to_Yes</t>
  </si>
  <si>
    <t xml:space="preserve">xccdf_org.cisecurity.benchmarks_rule_9.1.8_L1_Ensure_Windows_Firewall_Domain_Logging_Log_successful_connections_is_set_to_Yes</t>
  </si>
  <si>
    <t xml:space="preserve">xccdf_org.cisecurity.benchmarks_rule_9.2.1_L1_Ensure_Windows_Firewall_Private_Firewall_state_is_set_to_On_recommended</t>
  </si>
  <si>
    <t xml:space="preserve">xccdf_org.cisecurity.benchmarks_rule_9.2.2_L1_Ensure_Windows_Firewall_Private_Inbound_connections_is_set_to_Block_default</t>
  </si>
  <si>
    <t xml:space="preserve">xccdf_org.cisecurity.benchmarks_rule_9.2.3_L1_Ensure_Windows_Firewall_Private_Outbound_connections_is_set_to_Allow_default</t>
  </si>
  <si>
    <t xml:space="preserve">xccdf_org.cisecurity.benchmarks_rule_9.2.4_L1_Ensure_Windows_Firewall_Private_Settings_Display_a_notification_is_set_to_No</t>
  </si>
  <si>
    <t xml:space="preserve">xccdf_org.cisecurity.benchmarks_rule_9.2.5_L1_Ensure_Windows_Firewall_Private_Logging_Name_is_set_to_SYSTEMROOTSystem32logfilesfirewallprivatefw.log</t>
  </si>
  <si>
    <t xml:space="preserve">xccdf_org.cisecurity.benchmarks_rule_9.2.6_L1_Ensure_Windows_Firewall_Private_Logging_Size_limit_KB_is_set_to_16384_KB_or_greater</t>
  </si>
  <si>
    <t xml:space="preserve">xccdf_org.cisecurity.benchmarks_rule_9.2.7_L1_Ensure_Windows_Firewall_Private_Logging_Log_dropped_packets_is_set_to_Yes</t>
  </si>
  <si>
    <t xml:space="preserve">xccdf_org.cisecurity.benchmarks_rule_9.2.8_L1_Ensure_Windows_Firewall_Private_Logging_Log_successful_connections_is_set_to_Yes</t>
  </si>
  <si>
    <t xml:space="preserve">xccdf_org.cisecurity.benchmarks_rule_9.3.1_L1_Ensure_Windows_Firewall_Public_Firewall_state_is_set_to_On_recommended</t>
  </si>
  <si>
    <t xml:space="preserve">xccdf_org.cisecurity.benchmarks_rule_9.3.2_L1_Ensure_Windows_Firewall_Public_Inbound_connections_is_set_to_Block_default</t>
  </si>
  <si>
    <t xml:space="preserve">xccdf_org.cisecurity.benchmarks_rule_9.3.3_L1_Ensure_Windows_Firewall_Public_Outbound_connections_is_set_to_Allow_default</t>
  </si>
  <si>
    <t xml:space="preserve">xccdf_org.cisecurity.benchmarks_rule_9.3.4_L1_Ensure_Windows_Firewall_Public_Settings_Display_a_notification_is_set_to_No</t>
  </si>
  <si>
    <t xml:space="preserve">xccdf_org.cisecurity.benchmarks_rule_9.3.5_L1_Ensure_Windows_Firewall_Public_Settings_Apply_local_firewall_rules_is_set_to_No</t>
  </si>
  <si>
    <t xml:space="preserve">xccdf_org.cisecurity.benchmarks_rule_9.3.6_L1_Ensure_Windows_Firewall_Public_Settings_Apply_local_connection_security_rules_is_set_to_No</t>
  </si>
  <si>
    <t xml:space="preserve">xccdf_org.cisecurity.benchmarks_rule_9.3.7_L1_Ensure_Windows_Firewall_Public_Logging_Name_is_set_to_SYSTEMROOTSystem32logfilesfirewallpublicfw.log</t>
  </si>
  <si>
    <t xml:space="preserve">xccdf_org.cisecurity.benchmarks_rule_9.3.8_L1_Ensure_Windows_Firewall_Public_Logging_Size_limit_KB_is_set_to_16384_KB_or_greater</t>
  </si>
  <si>
    <t xml:space="preserve">xccdf_org.cisecurity.benchmarks_rule_9.3.9_L1_Ensure_Windows_Firewall_Public_Logging_Log_dropped_packets_is_set_to_Yes</t>
  </si>
  <si>
    <t xml:space="preserve">xccdf_org.cisecurity.benchmarks_rule_9.3.10_L1_Ensure_Windows_Firewall_Public_Logging_Log_successful_connections_is_set_to_Yes</t>
  </si>
  <si>
    <t xml:space="preserve">xccdf_org.cisecurity.benchmarks_rule_17.1.1_L1_Ensure_Audit_Credential_Validation_is_set_to_Success_and_Failure</t>
  </si>
  <si>
    <t xml:space="preserve">xccdf_org.cisecurity.benchmarks_rule_17.2.1_L1_Ensure_Audit_Application_Group_Management_is_set_to_Success_and_Failure</t>
  </si>
  <si>
    <t xml:space="preserve">xccdf_org.cisecurity.benchmarks_rule_17.2.2_L1_Ensure_Audit_Computer_Account_Management_is_set_to_Success_and_Failure</t>
  </si>
  <si>
    <t xml:space="preserve">xccdf_org.cisecurity.benchmarks_rule_17.2.4_L1_Ensure_Audit_User_Account_Management_is_set_to_Success_and_Failure</t>
  </si>
  <si>
    <t xml:space="preserve">xccdf_org.cisecurity.benchmarks_rule_17.3.1_L1_Ensure_Audit_PNP_Activity_is_set_to_include_Success</t>
  </si>
  <si>
    <t xml:space="preserve">xccdf_org.cisecurity.benchmarks_rule_17.3.2_L1_Ensure_Audit_Process_Creation_is_set_to_include_Success</t>
  </si>
  <si>
    <t xml:space="preserve">xccdf_org.cisecurity.benchmarks_rule_17.5.1_L1_Ensure_Audit_Account_Lockout_is_set_to_include_Failure</t>
  </si>
  <si>
    <t xml:space="preserve">xccdf_org.cisecurity.benchmarks_rule_17.5.2_L1_Ensure_Audit_Group_Membership_is_set_to_include_Success</t>
  </si>
  <si>
    <t xml:space="preserve">xccdf_org.cisecurity.benchmarks_rule_17.5.5_L1_Ensure_Audit_Other_LogonLogoff_Events_is_set_to_Success_and_Failure</t>
  </si>
  <si>
    <t xml:space="preserve">xccdf_org.cisecurity.benchmarks_rule_17.6.1_L1_Ensure_Audit_Detailed_File_Share_is_set_to_include_Failure</t>
  </si>
  <si>
    <t xml:space="preserve">xccdf_org.cisecurity.benchmarks_rule_17.6.2_L1_Ensure_Audit_File_Share_is_set_to_Success_and_Failure</t>
  </si>
  <si>
    <t xml:space="preserve">xccdf_org.cisecurity.benchmarks_rule_17.6.3_L1_Ensure_Audit_Other_Object_Access_Events_is_set_to_Success_and_Failure</t>
  </si>
  <si>
    <t xml:space="preserve">xccdf_org.cisecurity.benchmarks_rule_17.7.3_L1_Ensure_Audit_Authorization_Policy_Change_is_set_to_include_Success</t>
  </si>
  <si>
    <t xml:space="preserve">xccdf_org.cisecurity.benchmarks_rule_17.7.4_L1_Ensure_Audit_MPSSVC_Rule-Level_Policy_Change_is_set_to_Success_and_Failure</t>
  </si>
  <si>
    <t xml:space="preserve">xccdf_org.cisecurity.benchmarks_rule_17.7.5_L1_Ensure_Audit_Other_Policy_Change_Events_is_set_to_include_Failure</t>
  </si>
  <si>
    <t xml:space="preserve">xccdf_org.cisecurity.benchmarks_rule_17.8.1_L1_Ensure_Audit_Sensitive_Privilege_Use_is_set_to_Success_and_Failure</t>
  </si>
  <si>
    <t xml:space="preserve">xccdf_org.cisecurity.benchmarks_rule_17.9.1_L1_Ensure_Audit_IPsec_Driver_is_set_to_Success_and_Failure</t>
  </si>
  <si>
    <t xml:space="preserve">xccdf_org.cisecurity.benchmarks_rule_17.9.4_L1_Ensure_Audit_Security_System_Extension_is_set_to_include_Success</t>
  </si>
  <si>
    <t xml:space="preserve">xccdf_org.cisecurity.benchmarks_rule_18.1.1.1_L1_Ensure_Prevent_enabling_lock_screen_camera_is_set_to_Enabled</t>
  </si>
  <si>
    <t xml:space="preserve">xccdf_org.cisecurity.benchmarks_rule_18.1.1.2_L1_Ensure_Prevent_enabling_lock_screen_slide_show_is_set_to_Enabled</t>
  </si>
  <si>
    <t xml:space="preserve">xccdf_org.cisecurity.benchmarks_rule_18.1.2.2_L1_Ensure_Allow_input_personalization_is_set_to_Disabled</t>
  </si>
  <si>
    <t xml:space="preserve">xccdf_org.cisecurity.benchmarks_rule_18.1.3_L2_Ensure_Allow_Online_Tips_is_set_to_Disabled</t>
  </si>
  <si>
    <t xml:space="preserve">xccdf_org.cisecurity.benchmarks_rule_18.2.1_L1_Ensure_LAPS_AdmPwd_GPO_Extension__CSE_is_installed</t>
  </si>
  <si>
    <t xml:space="preserve">xccdf_org.cisecurity.benchmarks_rule_18.2.2_L1_Ensure_Do_not_allow_password_expiration_time_longer_than_required_by_policy_is_set_to_Enabled</t>
  </si>
  <si>
    <t xml:space="preserve">xccdf_org.cisecurity.benchmarks_rule_18.2.3_L1_Ensure_Enable_Local_Admin_Password_Management_is_set_to_Enabled</t>
  </si>
  <si>
    <t xml:space="preserve">xccdf_org.cisecurity.benchmarks_rule_18.2.4_L1_Ensure_Password_Settings_Password_Complexity_is_set_to_Enabled_Large_letters__small_letters__numbers__special_characters</t>
  </si>
  <si>
    <t xml:space="preserve">xccdf_org.cisecurity.benchmarks_rule_18.2.5_L1_Ensure_Password_Settings_Password_Length_is_set_to_Enabled_15_or_more</t>
  </si>
  <si>
    <t xml:space="preserve">xccdf_org.cisecurity.benchmarks_rule_18.2.6_L1_Ensure_Password_Settings_Password_Age_Days_is_set_to_Enabled_30_or_fewer</t>
  </si>
  <si>
    <t xml:space="preserve">xccdf_org.cisecurity.benchmarks_rule_18.3.1_L1_Ensure_Apply_UAC_restrictions_to_local_accounts_on_network_logons_is_set_to_Enabled</t>
  </si>
  <si>
    <t xml:space="preserve">xccdf_org.cisecurity.benchmarks_rule_18.3.2_L1_Ensure_Configure_SMB_v1_client_driver_is_set_to_Enabled_Disable_driver</t>
  </si>
  <si>
    <t xml:space="preserve">xccdf_org.cisecurity.benchmarks_rule_18.3.3_L1_Ensure_Configure_SMB_v1_server_is_set_to_Disabled</t>
  </si>
  <si>
    <t xml:space="preserve">xccdf_org.cisecurity.benchmarks_rule_18.3.4_L1_Ensure_Enable_Structured_Exception_Handling_Overwrite_Protection_SEHOP_is_set_to_Enabled</t>
  </si>
  <si>
    <t xml:space="preserve">xccdf_org.cisecurity.benchmarks_rule_18.3.5_L1_Ensure_Turn_on_Windows_Defender_protection_against_Potentially_Unwanted_Applications_is_set_to_Enabled</t>
  </si>
  <si>
    <t xml:space="preserve">800-53: SI-3</t>
  </si>
  <si>
    <t xml:space="preserve">xccdf_org.cisecurity.benchmarks_rule_18.3.6_L1_Ensure_WDigest_Authentication_is_set_to_Disabled</t>
  </si>
  <si>
    <t xml:space="preserve">800-53: SI-5</t>
  </si>
  <si>
    <t xml:space="preserve">xccdf_org.cisecurity.benchmarks_rule_18.4.2_L1_Ensure_MSS_DisableIPSourceRouting_IPv6_IP_source_routing_protection_level_protects_against_packet_spoofing_is_set_to_Enabled_Highest_protection_source_routing_is_completely_disabled</t>
  </si>
  <si>
    <t xml:space="preserve">xccdf_org.cisecurity.benchmarks_rule_18.4.3_L1_Ensure_MSS_DisableIPSourceRouting_IP_source_routing_protection_level_protects_against_packet_spoofing_is_set_to_Enabled_Highest_protection_source_routing_is_completely_disabled</t>
  </si>
  <si>
    <t xml:space="preserve">xccdf_org.cisecurity.benchmarks_rule_18.4.4_L2_Ensure_MSS_DisableSavePassword_Prevent_the_dial-up_password_from_being_saved_is_set_to_Enabled</t>
  </si>
  <si>
    <t xml:space="preserve">xccdf_org.cisecurity.benchmarks_rule_18.4.5_L1_Ensure_MSS_EnableICMPRedirect_Allow_ICMP_redirects_to_override_OSPF_generated_routes_is_set_to_Disabled</t>
  </si>
  <si>
    <t xml:space="preserve">xccdf_org.cisecurity.benchmarks_rule_18.4.6_L2_Ensure_MSS_KeepAliveTime_How_often_keep-alive_packets_are_sent_in_milliseconds_is_set_to_Enabled_300000_or_5_minutes_recommended</t>
  </si>
  <si>
    <t xml:space="preserve">xccdf_org.cisecurity.benchmarks_rule_18.4.7_L1_Ensure_MSS_NoNameReleaseOnDemand_Allow_the_computer_to_ignore_NetBIOS_name_release_requests_except_from_WINS_servers_is_set_to_Enabled</t>
  </si>
  <si>
    <t xml:space="preserve">800-53: SC-21</t>
  </si>
  <si>
    <t xml:space="preserve">xccdf_org.cisecurity.benchmarks_rule_18.4.8_L2_Ensure_MSS_PerformRouterDiscovery_Allow_IRDP_to_detect_and_configure_Default_Gateway_addresses_could_lead_to_DoS_is_set_to_Disabled</t>
  </si>
  <si>
    <t xml:space="preserve">xccdf_org.cisecurity.benchmarks_rule_18.4.9_L1_Ensure_MSS_SafeDllSearchMode_Enable_Safe_DLL_search_mode_recommended_is_set_to_Enabled</t>
  </si>
  <si>
    <t xml:space="preserve">xccdf_org.cisecurity.benchmarks_rule_18.4.10_L1_Ensure_MSS_ScreenSaverGracePeriod_The_time_in_seconds_before_the_screen_saver_grace_period_expires_0_recommended_is_set_to_Enabled_5_or_fewer_seconds</t>
  </si>
  <si>
    <t xml:space="preserve">xccdf_org.cisecurity.benchmarks_rule_18.4.11_L2_Ensure_MSS_TcpMaxDataRetransmissions_IPv6_How_many_times_unacknowledged_data_is_retransmitted_is_set_to_Enabled_3</t>
  </si>
  <si>
    <t xml:space="preserve">xccdf_org.cisecurity.benchmarks_rule_18.4.12_L2_Ensure_MSS_TcpMaxDataRetransmissions_How_many_times_unacknowledged_data_is_retransmitted_is_set_to_Enabled_3</t>
  </si>
  <si>
    <t xml:space="preserve">xccdf_org.cisecurity.benchmarks_rule_18.4.13_L1_Ensure_MSS_WarningLevel_Percentage_threshold_for_the_security_event_log_at_which_the_system_will_generate_a_warning_is_set_to_Enabled_90_or_less</t>
  </si>
  <si>
    <t xml:space="preserve">xccdf_org.cisecurity.benchmarks_rule_18.5.4.1_L1_Set_NetBIOS_node_type_to_P-node_Ensure_NetBT_Parameter_NodeType_is_set_to_0x2_2</t>
  </si>
  <si>
    <t xml:space="preserve">xccdf_org.cisecurity.benchmarks_rule_18.5.5.1_L2_Ensure_Enable_Font_Providers_is_set_to_Disabled</t>
  </si>
  <si>
    <t xml:space="preserve">xccdf_org.cisecurity.benchmarks_rule_18.5.8.1_L1_Ensure_Enable_insecure_guest_logons_is_set_to_Disabled</t>
  </si>
  <si>
    <t xml:space="preserve">xccdf_org.cisecurity.benchmarks_rule_18.5.9.1_L2_Ensure_Turn_on_Mapper_IO_LLTDIO_driver_is_set_to_Disabled</t>
  </si>
  <si>
    <t xml:space="preserve">xccdf_org.cisecurity.benchmarks_rule_18.5.9.2_L2_Ensure_Turn_on_Responder_RSPNDR_driver_is_set_to_Disabled</t>
  </si>
  <si>
    <t xml:space="preserve">xccdf_org.cisecurity.benchmarks_rule_18.5.10.2_L2_Ensure_Turn_off_Microsoft_Peer-to-Peer_Networking_Services_is_set_to_Enabled</t>
  </si>
  <si>
    <t xml:space="preserve">xccdf_org.cisecurity.benchmarks_rule_18.5.11.2_L1_Ensure_Prohibit_installation_and_configuration_of_Network_Bridge_on_your_DNS_domain_network_is_set_to_Enabled</t>
  </si>
  <si>
    <t xml:space="preserve">800-53: AC-4</t>
  </si>
  <si>
    <t xml:space="preserve">xccdf_org.cisecurity.benchmarks_rule_18.5.11.3_L1_Ensure_Prohibit_use_of_Internet_Connection_Sharing_on_your_DNS_domain_network_is_set_to_Enabled</t>
  </si>
  <si>
    <t xml:space="preserve">xccdf_org.cisecurity.benchmarks_rule_18.5.11.4_L1_Ensure_Require_domain_users_to_elevate_when_setting_a_networks_location_is_set_to_Enabled</t>
  </si>
  <si>
    <t xml:space="preserve">xccdf_org.cisecurity.benchmarks_rule_18.5.14.1_L1_Ensure_Hardened_UNC_Paths_is_set_to_Enabled_with_Require_Mutual_Authentication_and_Require_Integrity_set_for_all_NETLOGON_and_SYSVOL_shares</t>
  </si>
  <si>
    <t xml:space="preserve">xccdf_org.cisecurity.benchmarks_rule_18.5.19.2.1_L2_Disable_IPv6_Ensure_TCPIP6_Parameter_DisabledComponents_is_set_to_0xff_255</t>
  </si>
  <si>
    <t xml:space="preserve">xccdf_org.cisecurity.benchmarks_rule_18.5.20.1_L2_Ensure_Configuration_of_wireless_settings_using_Windows_Connect_Now_is_set_to_Disabled</t>
  </si>
  <si>
    <t xml:space="preserve">xccdf_org.cisecurity.benchmarks_rule_18.5.20.2_L2_Ensure_Prohibit_access_of_the_Windows_Connect_Now_wizards_is_set_to_Enabled</t>
  </si>
  <si>
    <t xml:space="preserve">xccdf_org.cisecurity.benchmarks_rule_18.5.21.1_L1_Ensure_Minimize_the_number_of_simultaneous_connections_to_the_Internet_or_a_Windows_Domain_is_set_to_Enabled</t>
  </si>
  <si>
    <t xml:space="preserve">800-53: SC-5</t>
  </si>
  <si>
    <t xml:space="preserve">xccdf_org.cisecurity.benchmarks_rule_18.5.21.2_L1_Ensure_Prohibit_connection_to_non-domain_networks_when_connected_to_domain_authenticated_network_is_set_to_Enabled</t>
  </si>
  <si>
    <t xml:space="preserve">xccdf_org.cisecurity.benchmarks_rule_18.5.23.2.1_L1_Ensure_Allow_Windows_to_automatically_connect_to_suggested_open_hotspots_to_networks_shared_by_contacts_and_to_hotspots_offering_paid_services_is_set_to_Disabled</t>
  </si>
  <si>
    <t xml:space="preserve">800-53: AC-18</t>
  </si>
  <si>
    <t xml:space="preserve">xccdf_org.cisecurity.benchmarks_rule_18.7.1.1_L2_Ensure_Turn_off_notifications_network_usage_is_set_to_Enabled</t>
  </si>
  <si>
    <t xml:space="preserve">xccdf_org.cisecurity.benchmarks_rule_18.8.3.1_L1_Ensure_Include_command_line_in_process_creation_events_is_set_to_Disabled</t>
  </si>
  <si>
    <t xml:space="preserve">xccdf_org.cisecurity.benchmarks_rule_18.8.4.1_L1_Ensure_Encryption_Oracle_Remediation_is_set_to_Enabled_Force_Updated_Clients</t>
  </si>
  <si>
    <t xml:space="preserve">xccdf_org.cisecurity.benchmarks_rule_18.8.5.1_NG_Ensure_Turn_On_Virtualization_Based_Security_is_set_to_Enabled</t>
  </si>
  <si>
    <t xml:space="preserve">800-53: SI-7</t>
  </si>
  <si>
    <t xml:space="preserve">xccdf_org.cisecurity.benchmarks_rule_18.8.5.2_NG_Ensure_Turn_On_Virtualization_Based_Security_Select_Platform_Security_Level_is_set_to_Secure_Boot_and_DMA_Protection</t>
  </si>
  <si>
    <t xml:space="preserve">xccdf_org.cisecurity.benchmarks_rule_18.8.5.3_NG_Ensure_Turn_On_Virtualization_Based_Security_Virtualization_Based_Protection_of_Code_Integrity_is_set_to_Enabled_with_UEFI_lock</t>
  </si>
  <si>
    <t xml:space="preserve">xccdf_org.cisecurity.benchmarks_rule_18.8.5.4_NG_Ensure_Turn_On_Virtualization_Based_Security_Require_UEFI_Memory_Attributes_Table_is_set_to_True_checked</t>
  </si>
  <si>
    <t xml:space="preserve">xccdf_org.cisecurity.benchmarks_rule_18.8.5.5_NG_Ensure_Turn_On_Virtualization_Based_Security_Credential_Guard_Configuration_is_set_to_Enabled_with_UEFI_lock</t>
  </si>
  <si>
    <t xml:space="preserve">xccdf_org.cisecurity.benchmarks_rule_18.8.7.1.1_BL_Ensure_Prevent_installation_of_devices_that_match_any_of_these_device_IDs_is_set_to_Enabled</t>
  </si>
  <si>
    <t xml:space="preserve">800-53: MP-7</t>
  </si>
  <si>
    <t xml:space="preserve">xccdf_org.cisecurity.benchmarks_rule_18.8.7.1.2_BL_Ensure_Prevent_installation_of_devices_that_match_any_of_these_device_IDs_Prevent_installation_of_devices_that_match_any_of_these_device_IDs_is_set_to_PCICC_0C0A</t>
  </si>
  <si>
    <t xml:space="preserve">xccdf_org.cisecurity.benchmarks_rule_18.8.7.1.3_BL_Ensure_Prevent_installation_of_devices_that_match_any_of_these_device_IDs_Also_apply_to_matching_devices_that_are_already_installed._is_set_to_True_checked</t>
  </si>
  <si>
    <t xml:space="preserve">xccdf_org.cisecurity.benchmarks_rule_18.8.7.1.4_BL_Ensure_Prevent_installation_of_devices_using_drivers_that_match_these_device_setup_classes_is_set_to_Enabled</t>
  </si>
  <si>
    <t xml:space="preserve">xccdf_org.cisecurity.benchmarks_rule_18.8.7.1.5_BL_Ensure_Prevent_installation_of_devices_using_drivers_that_match_these_device_setup_classes_Prevent_installation_of_devices_using_drivers_for_these_device_setup_is_set_to_IEEE_1394_device_setup_classes</t>
  </si>
  <si>
    <t xml:space="preserve">xccdf_org.cisecurity.benchmarks_rule_18.8.7.1.6_BL_Ensure_Prevent_installation_of_devices_using_drivers_that_match_these_device_setup_classes_Also_apply_to_matching_devices_that_are_already_installed._is_set_to_True_checked</t>
  </si>
  <si>
    <t xml:space="preserve">xccdf_org.cisecurity.benchmarks_rule_18.8.14.1_L1_Ensure_Boot-Start_Driver_Initialization_Policy_is_set_to_Enabled_Good_unknown_and_bad_but_critical</t>
  </si>
  <si>
    <t xml:space="preserve">xccdf_org.cisecurity.benchmarks_rule_18.8.21.2_L1_Ensure_Configure_registry_policy_processing_Do_not_apply_during_periodic_background_processing_is_set_to_Enabled_FALSE</t>
  </si>
  <si>
    <t xml:space="preserve">800-53: CM-3</t>
  </si>
  <si>
    <t xml:space="preserve">xccdf_org.cisecurity.benchmarks_rule_18.8.21.3_L1_Ensure_Configure_registry_policy_processing_Process_even_if_the_Group_Policy_objects_have_not_changed_is_set_to_Enabled_TRUE</t>
  </si>
  <si>
    <t xml:space="preserve">xccdf_org.cisecurity.benchmarks_rule_18.8.21.4_L1_Ensure_Continue_experiences_on_this_device_is_set_to_Disabled</t>
  </si>
  <si>
    <t xml:space="preserve">xccdf_org.cisecurity.benchmarks_rule_18.8.22.1.1_L2_Ensure_Turn_off_access_to_the_Store_is_set_to_Enabled</t>
  </si>
  <si>
    <t xml:space="preserve">xccdf_org.cisecurity.benchmarks_rule_18.8.22.1.2_L2_Ensure_Turn_off_downloading_of_print_drivers_over_HTTP_is_set_to_Enabled</t>
  </si>
  <si>
    <t xml:space="preserve">xccdf_org.cisecurity.benchmarks_rule_18.8.22.1.3_L2_Ensure_Turn_off_handwriting_personalization_data_sharing_is_set_to_Enabled</t>
  </si>
  <si>
    <t xml:space="preserve">xccdf_org.cisecurity.benchmarks_rule_18.8.22.1.4_L2_Ensure_Turn_off_handwriting_recognition_error_reporting_is_set_to_Enabled</t>
  </si>
  <si>
    <t xml:space="preserve">800-53: SI-11</t>
  </si>
  <si>
    <t xml:space="preserve">xccdf_org.cisecurity.benchmarks_rule_18.8.22.1.5_L2_Ensure_Turn_off_Internet_Connection_Wizard_if_URL_connection_is_referring_to_Microsoft.com_is_set_to_Enabled</t>
  </si>
  <si>
    <t xml:space="preserve">xccdf_org.cisecurity.benchmarks_rule_18.8.22.1.6_L1_Ensure_Turn_off_Internet_download_for_Web_publishing_and_online_ordering_wizards_is_set_to_Enabled</t>
  </si>
  <si>
    <t xml:space="preserve">xccdf_org.cisecurity.benchmarks_rule_18.8.22.1.7_L1_Ensure_Turn_off_printing_over_HTTP_is_set_to_Enabled</t>
  </si>
  <si>
    <t xml:space="preserve">xccdf_org.cisecurity.benchmarks_rule_18.8.22.1.8_L2_Ensure_Turn_off_Registration_if_URL_connection_is_referring_to_Microsoft.com_is_set_to_Enabled</t>
  </si>
  <si>
    <t xml:space="preserve">xccdf_org.cisecurity.benchmarks_rule_18.8.22.1.9_L2_Ensure_Turn_off_Search_Companion_content_file_updates_is_set_to_Enabled</t>
  </si>
  <si>
    <t xml:space="preserve">xccdf_org.cisecurity.benchmarks_rule_18.8.22.1.10_L2_Ensure_Turn_off_the_Order_Prints_picture_task_is_set_to_Enabled</t>
  </si>
  <si>
    <t xml:space="preserve">xccdf_org.cisecurity.benchmarks_rule_18.8.22.1.11_L2_Ensure_Turn_off_the_Publish_to_Web_task_for_files_and_folders_is_set_to_Enabled</t>
  </si>
  <si>
    <t xml:space="preserve">xccdf_org.cisecurity.benchmarks_rule_18.8.22.1.12_L2_Ensure_Turn_off_the_Windows_Messenger_Customer_Experience_Improvement_Program_is_set_to_Enabled</t>
  </si>
  <si>
    <t xml:space="preserve">xccdf_org.cisecurity.benchmarks_rule_18.8.22.1.13_L2_Ensure_Turn_off_Windows_Customer_Experience_Improvement_Program_is_set_to_Enabled</t>
  </si>
  <si>
    <t xml:space="preserve">xccdf_org.cisecurity.benchmarks_rule_18.8.22.1.14_L2_Ensure_Turn_off_Windows_Error_Reporting_is_set_to_Enabled</t>
  </si>
  <si>
    <t xml:space="preserve">xccdf_org.cisecurity.benchmarks_rule_18.8.25.1_L2_Ensure_Support_device_authentication_using_certificate_is_set_to_Enabled_Automatic</t>
  </si>
  <si>
    <t xml:space="preserve">xccdf_org.cisecurity.benchmarks_rule_18.8.26.1_L2_Ensure_Disallow_copying_of_user_input_methods_to_the_system_account_for_sign-in_is_set_to_Enabled</t>
  </si>
  <si>
    <t xml:space="preserve">xccdf_org.cisecurity.benchmarks_rule_18.8.27.1_L1_Ensure_Block_user_from_showing_account_details_on_sign-in_is_set_to_Enabled</t>
  </si>
  <si>
    <t xml:space="preserve">xccdf_org.cisecurity.benchmarks_rule_18.8.27.2_L1_Ensure_Do_not_display_network_selection_UI_is_set_to_Enabled</t>
  </si>
  <si>
    <t xml:space="preserve">xccdf_org.cisecurity.benchmarks_rule_18.8.27.3_L1_Ensure_Do_not_enumerate_connected_users_on_domain-joined_computers_is_set_to_Enabled</t>
  </si>
  <si>
    <t xml:space="preserve">xccdf_org.cisecurity.benchmarks_rule_18.8.27.4_L1_Ensure_Enumerate_local_users_on_domain-joined_computers_is_set_to_Disabled</t>
  </si>
  <si>
    <t xml:space="preserve">xccdf_org.cisecurity.benchmarks_rule_18.8.27.5_L1_Ensure_Turn_off_app_notifications_on_the_lock_screen_is_set_to_Enabled</t>
  </si>
  <si>
    <t xml:space="preserve">xccdf_org.cisecurity.benchmarks_rule_18.8.27.6_L1_Ensure_Turn_off_picture_password_sign-in_is_set_to_Enabled</t>
  </si>
  <si>
    <t xml:space="preserve">xccdf_org.cisecurity.benchmarks_rule_18.8.27.7_L1_Ensure_Turn_on_convenience_PIN_sign-in_is_set_to_Disabled</t>
  </si>
  <si>
    <t xml:space="preserve">xccdf_org.cisecurity.benchmarks_rule_18.8.30.1_L2_Ensure_Allow_upload_of_User_Activities_is_set_to_Disabled</t>
  </si>
  <si>
    <t xml:space="preserve">xccdf_org.cisecurity.benchmarks_rule_18.8.33.6.1_L1_Ensure_Allow_network_connectivity_during_connected-standby_on_battery_is_set_to_Disabled</t>
  </si>
  <si>
    <t xml:space="preserve">xccdf_org.cisecurity.benchmarks_rule_18.8.33.6.2_L1_Ensure_Allow_network_connectivity_during_connected-standby_plugged_in_is_set_to_Disabled</t>
  </si>
  <si>
    <t xml:space="preserve">xccdf_org.cisecurity.benchmarks_rule_18.8.33.6.3_BL_Ensure_Allow_standby_states_S1-S3_when_sleeping_on_battery_is_set_to_Disabled</t>
  </si>
  <si>
    <t xml:space="preserve">xccdf_org.cisecurity.benchmarks_rule_18.8.33.6.4_BL_Ensure_Allow_standby_states_S1-S3_when_sleeping_plugged_in_is_set_to_Disabled</t>
  </si>
  <si>
    <t xml:space="preserve">xccdf_org.cisecurity.benchmarks_rule_18.8.33.6.5_L1_Ensure_Require_a_password_when_a_computer_wakes_on_battery_is_set_to_Enabled</t>
  </si>
  <si>
    <t xml:space="preserve">xccdf_org.cisecurity.benchmarks_rule_18.8.33.6.6_L1_Ensure_Require_a_password_when_a_computer_wakes_plugged_in_is_set_to_Enabled</t>
  </si>
  <si>
    <t xml:space="preserve">xccdf_org.cisecurity.benchmarks_rule_18.8.35.1_L1_Ensure_Configure_Offer_Remote_Assistance_is_set_to_Disabled</t>
  </si>
  <si>
    <t xml:space="preserve">800-53: AC-17</t>
  </si>
  <si>
    <t xml:space="preserve">xccdf_org.cisecurity.benchmarks_rule_18.8.35.2_L1_Ensure_Configure_Solicited_Remote_Assistance_is_set_to_Disabled</t>
  </si>
  <si>
    <t xml:space="preserve">xccdf_org.cisecurity.benchmarks_rule_18.8.36.1_L1_Ensure_Enable_RPC_Endpoint_Mapper_Client_Authentication_is_set_to_Enabled</t>
  </si>
  <si>
    <t xml:space="preserve">800-53: IA-2</t>
  </si>
  <si>
    <t xml:space="preserve">xccdf_org.cisecurity.benchmarks_rule_18.8.36.2_L1_Ensure_Restrict_Unauthenticated_RPC_clients_is_set_to_Enabled_Authenticated</t>
  </si>
  <si>
    <t xml:space="preserve">xccdf_org.cisecurity.benchmarks_rule_18.8.44.5.1_L2_Ensure_Microsoft_Support_Diagnostic_Tool_Turn_on_MSDT_interactive_communication_with_support_provider_is_set_to_Disabled</t>
  </si>
  <si>
    <t xml:space="preserve">xccdf_org.cisecurity.benchmarks_rule_18.8.44.11.1_L2_Ensure_EnableDisable_PerfTrack_is_set_to_Disabled</t>
  </si>
  <si>
    <t xml:space="preserve">xccdf_org.cisecurity.benchmarks_rule_18.8.46.1_L2_Ensure_Turn_off_the_advertising_ID_is_set_to_Enabled</t>
  </si>
  <si>
    <t xml:space="preserve">xccdf_org.cisecurity.benchmarks_rule_18.8.49.1.1_L2_Ensure_Enable_Windows_NTP_Client_is_set_to_Enabled</t>
  </si>
  <si>
    <t xml:space="preserve">xccdf_org.cisecurity.benchmarks_rule_18.8.49.1.2_L2_Ensure_Enable_Windows_NTP_Server_is_set_to_Disabled</t>
  </si>
  <si>
    <t xml:space="preserve">xccdf_org.cisecurity.benchmarks_rule_18.9.4.1_L2_Ensure_Allow_a_Windows_app_to_share_application_data_between_users_is_set_to_Disabled</t>
  </si>
  <si>
    <t xml:space="preserve">xccdf_org.cisecurity.benchmarks_rule_18.9.6.1_L1_Ensure_Allow_Microsoft_accounts_to_be_optional_is_set_to_Enabled</t>
  </si>
  <si>
    <t xml:space="preserve">xccdf_org.cisecurity.benchmarks_rule_18.9.6.2_L2_Ensure_Block_launching_Universal_Windows_apps_with_Windows_Runtime_API_access_from_hosted_content._is_set_to_Enabled</t>
  </si>
  <si>
    <t xml:space="preserve">800-53: SC-18</t>
  </si>
  <si>
    <t xml:space="preserve">xccdf_org.cisecurity.benchmarks_rule_18.9.8.1_L1_Ensure_Disallow_Autoplay_for_non-volume_devices_is_set_to_Enabled</t>
  </si>
  <si>
    <t xml:space="preserve">xccdf_org.cisecurity.benchmarks_rule_18.9.8.2_L1_Ensure_Set_the_default_behavior_for_AutoRun_is_set_to_Enabled_Do_not_execute_any_autorun_commands</t>
  </si>
  <si>
    <t xml:space="preserve">xccdf_org.cisecurity.benchmarks_rule_18.9.8.3_L1_Ensure_Turn_off_Autoplay_is_set_to_Enabled_All_drives</t>
  </si>
  <si>
    <t xml:space="preserve">xccdf_org.cisecurity.benchmarks_rule_18.9.10.1.1_L1_Ensure_Configure_enhanced_anti-spoofing_is_set_to_Enabled</t>
  </si>
  <si>
    <t xml:space="preserve">xccdf_org.cisecurity.benchmarks_rule_18.9.11.1.1_BL_Ensure_Allow_access_to_BitLocker-protected_fixed_data_drives_from_earlier_versions_of_Windows_is_set_to_Disabled</t>
  </si>
  <si>
    <t xml:space="preserve">800-53: SC-28</t>
  </si>
  <si>
    <t xml:space="preserve">xccdf_org.cisecurity.benchmarks_rule_18.9.11.1.2_BL_Ensure_Choose_how_BitLocker-protected_fixed_drives_can_be_recovered_is_set_to_Enabled</t>
  </si>
  <si>
    <t xml:space="preserve">800-53: CP-10</t>
  </si>
  <si>
    <t xml:space="preserve">xccdf_org.cisecurity.benchmarks_rule_18.9.11.1.3_BL_Ensure_Choose_how_BitLocker-protected_fixed_drives_can_be_recovered_Allow_data_recovery_agent_is_set_to_Enabled_True</t>
  </si>
  <si>
    <t xml:space="preserve">xccdf_org.cisecurity.benchmarks_rule_18.9.11.1.4_BL_Ensure_Choose_how_BitLocker-protected_fixed_drives_can_be_recovered_Recovery_Password_is_set_to_Enabled_Allow_48-digit_recovery_password</t>
  </si>
  <si>
    <t xml:space="preserve">xccdf_org.cisecurity.benchmarks_rule_18.9.11.1.5_BL_Ensure_Choose_how_BitLocker-protected_fixed_drives_can_be_recovered_Recovery_Key_is_set_to_Enabled_Allow_256-bit_recovery_key</t>
  </si>
  <si>
    <t xml:space="preserve">xccdf_org.cisecurity.benchmarks_rule_18.9.11.1.6_BL_Ensure_Choose_how_BitLocker-protected_fixed_drives_can_be_recovered_Omit_recovery_options_from_the_BitLocker_setup_wizard_is_set_to_Enabled_True</t>
  </si>
  <si>
    <t xml:space="preserve">xccdf_org.cisecurity.benchmarks_rule_18.9.11.1.7_BL_Ensure_Choose_how_BitLocker-protected_fixed_drives_can_be_recovered_Save_BitLocker_recovery_information_to_AD_DS_for_fixed_data_drives_is_set_to_Enabled_False</t>
  </si>
  <si>
    <t xml:space="preserve">xccdf_org.cisecurity.benchmarks_rule_18.9.11.1.8_BL_Ensure_Choose_how_BitLocker-protected_fixed_drives_can_be_recovered_Configure_storage_of_BitLocker_recovery_information_to_AD_DS_is_set_to_Enabled_Backup_recovery_passwords_and_key_packages</t>
  </si>
  <si>
    <t xml:space="preserve">xccdf_org.cisecurity.benchmarks_rule_18.9.11.1.9_BL_Ensure_Choose_how_BitLocker-protected_fixed_drives_can_be_recovered_Do_not_enable_BitLocker_until_recovery_information_is_stored_to_AD_DS_for_fixed_data_drives_is_set_to_Enabled_False</t>
  </si>
  <si>
    <t xml:space="preserve">xccdf_org.cisecurity.benchmarks_rule_18.9.11.1.10_BL_Ensure_Configure_use_of_hardware-based_encryption_for_fixed_data_drives_is_set_to_Enabled</t>
  </si>
  <si>
    <t xml:space="preserve">xccdf_org.cisecurity.benchmarks_rule_18.9.11.1.11_BL_Ensure_Configure_use_of_hardware-based_encryption_for_fixed_data_drives_Use_BitLocker_software-based_encryption_when_hardware_encryption_is_not_available_is_set_to_Enabled_True</t>
  </si>
  <si>
    <t xml:space="preserve">xccdf_org.cisecurity.benchmarks_rule_18.9.11.1.12_BL_Ensure_Configure_use_of_hardware-based_encryption_for_fixed_data_drives_Restrict_encryption_algorithms_and_cipher_suites_allowed_for_hardware-based_encryption_is_set_to_Enabled_False</t>
  </si>
  <si>
    <t xml:space="preserve">xccdf_org.cisecurity.benchmarks_rule_18.9.11.1.13_BL_Ensure_Configure_use_of_hardware-based_encryption_for_fixed_data_drives_Restrict_crypto_algorithms_or_cipher_suites_to_the_following_is_set_to_Enabled_2.16.840.1.101.3.4.1.22.16.840.1.101.3.4.1.42</t>
  </si>
  <si>
    <t xml:space="preserve">xccdf_org.cisecurity.benchmarks_rule_18.9.11.1.14_BL_Ensure_Configure_use_of_passwords_for_fixed_data_drives_is_set_to_Disabled</t>
  </si>
  <si>
    <t xml:space="preserve">xccdf_org.cisecurity.benchmarks_rule_18.9.11.1.15_BL_Ensure_Configure_use_of_smart_cards_on_fixed_data_drives_is_set_to_Enabled</t>
  </si>
  <si>
    <t xml:space="preserve">xccdf_org.cisecurity.benchmarks_rule_18.9.11.1.16_BL_Ensure_Configure_use_of_smart_cards_on_fixed_data_drives_Require_use_of_smart_cards_on_fixed_data_drives_is_set_to_Enabled_True</t>
  </si>
  <si>
    <t xml:space="preserve">xccdf_org.cisecurity.benchmarks_rule_18.9.11.2.1_BL_Ensure_Allow_enhanced_PINs_for_startup_is_set_to_Enabled</t>
  </si>
  <si>
    <t xml:space="preserve">xccdf_org.cisecurity.benchmarks_rule_18.9.11.2.2_BL_Ensure_Allow_Secure_Boot_for_integrity_validation_is_set_to_Enabled</t>
  </si>
  <si>
    <t xml:space="preserve">xccdf_org.cisecurity.benchmarks_rule_18.9.11.2.3_BL_Ensure_Choose_how_BitLocker-protected_operating_system_drives_can_be_recovered_is_set_to_Enabled</t>
  </si>
  <si>
    <t xml:space="preserve">xccdf_org.cisecurity.benchmarks_rule_18.9.11.2.4_BL_Ensure_Choose_how_BitLocker-protected_operating_system_drives_can_be_recovered_Allow_data_recovery_agent_is_set_to_Enabled_False</t>
  </si>
  <si>
    <t xml:space="preserve">xccdf_org.cisecurity.benchmarks_rule_18.9.11.2.5_BL_Ensure_Choose_how_BitLocker-protected_operating_system_drives_can_be_recovered_Recovery_Password_is_set_to_Enabled_Require_48-digit_recovery_password</t>
  </si>
  <si>
    <t xml:space="preserve">xccdf_org.cisecurity.benchmarks_rule_18.9.11.2.6_BL_Ensure_Choose_how_BitLocker-protected_operating_system_drives_can_be_recovered_Recovery_Key_is_set_to_Enabled_Do_not_allow_256-bit_recovery_key</t>
  </si>
  <si>
    <t xml:space="preserve">xccdf_org.cisecurity.benchmarks_rule_18.9.11.2.7_BL_Ensure_Choose_how_BitLocker-protected_operating_system_drives_can_be_recovered_Omit_recovery_options_from_the_BitLocker_setup_wizard_is_set_to_Enabled_True</t>
  </si>
  <si>
    <t xml:space="preserve">xccdf_org.cisecurity.benchmarks_rule_18.9.11.2.8_BL_Ensure_Choose_how_BitLocker-protected_operating_system_drives_can_be_recovered_Save_BitLocker_recovery_information_to_AD_DS_for_operating_system_drives_is_set_to_Enabled_True</t>
  </si>
  <si>
    <t xml:space="preserve">xccdf_org.cisecurity.benchmarks_rule_18.9.11.2.9_BL_Ensure_Choose_how_BitLocker-protected_operating_system_drives_can_be_recovered_Configure_storage_of_BitLocker_recovery_information_to_AD_DS_is_set_to_Enabled_Store_recovery_passwords_and_key_packages</t>
  </si>
  <si>
    <t xml:space="preserve">xccdf_org.cisecurity.benchmarks_rule_18.9.11.2.10_BL_Ensure_Choose_how_BitLocker-protected_operating_system_drives_can_be_recovered_Do_not_enable_BitLocker_until_recovery_information_is_stored_to_AD_DS_for_operating_system_drives_is_set_to_Enabled_True</t>
  </si>
  <si>
    <t xml:space="preserve">xccdf_org.cisecurity.benchmarks_rule_18.9.11.2.11_BL_Ensure_Configure_minimum_PIN_length_for_startup_is_set_to_Enabled_7_or_more_characters</t>
  </si>
  <si>
    <t xml:space="preserve">xccdf_org.cisecurity.benchmarks_rule_18.9.11.2.12_BL_Ensure_Configure_use_of_hardware-based_encryption_for_operating_system_drives_is_set_to_Enabled</t>
  </si>
  <si>
    <t xml:space="preserve">xccdf_org.cisecurity.benchmarks_rule_18.9.11.2.13_BL_Ensure_Configure_use_of_hardware-based_encryption_for_operating_system_drives_Use_BitLocker_software-based_encryption_when_hardware_encryption_is_not_available_is_set_to_Enabled_True</t>
  </si>
  <si>
    <t xml:space="preserve">xccdf_org.cisecurity.benchmarks_rule_18.9.11.2.14_BL_Ensure_Configure_use_of_hardware-based_encryption_for_operating_system_drives_Restrict_encryption_algorithms_and_cipher_suites_allowed_for_hardware-based_encryption_is_set_to_Enabled_False</t>
  </si>
  <si>
    <t xml:space="preserve">xccdf_org.cisecurity.benchmarks_rule_18.9.11.2.15_BL_Ensure_Configure_use_of_hardware-based_encryption_for_operating_system_drives_Restrict_crypto_algorithms_or_cipher_suites_to_the_following_is_set_to_Enabled_2.16.840.1.101.3.4.1.22.16.840.1.101.3.4.1.42</t>
  </si>
  <si>
    <t xml:space="preserve">xccdf_org.cisecurity.benchmarks_rule_18.9.11.2.16_BL_Ensure_Configure_use_of_passwords_for_operating_system_drives_is_set_to_Disabled</t>
  </si>
  <si>
    <t xml:space="preserve">xccdf_org.cisecurity.benchmarks_rule_18.9.11.2.17_BL_Ensure_Require_additional_authentication_at_startup_is_set_to_Enabled</t>
  </si>
  <si>
    <t xml:space="preserve">xccdf_org.cisecurity.benchmarks_rule_18.9.11.2.18_BL_Ensure_Require_additional_authentication_at_startup_Allow_BitLocker_without_a_compatible_TPM_is_set_to_Enabled_False</t>
  </si>
  <si>
    <t xml:space="preserve">xccdf_org.cisecurity.benchmarks_rule_18.9.11.2.19_BL_Ensure_Require_additional_authentication_at_startup_Configure_TPM_startup_is_set_to_Enabled_Do_not_allow_TPM</t>
  </si>
  <si>
    <t xml:space="preserve">xccdf_org.cisecurity.benchmarks_rule_18.9.11.2.20_BL_Ensure_Require_additional_authentication_at_startup_Configure_TPM_startup_PIN_is_set_to_Enabled_Require_startup_PIN_with_TPM</t>
  </si>
  <si>
    <t xml:space="preserve">xccdf_org.cisecurity.benchmarks_rule_18.9.11.2.21_BL_Ensure_Require_additional_authentication_at_startup_Configure_TPM_startup_key_is_set_to_Enabled_Do_not_allow_startup_key_with_TPM</t>
  </si>
  <si>
    <t xml:space="preserve">xccdf_org.cisecurity.benchmarks_rule_18.9.11.2.22_BL_Ensure_Require_additional_authentication_at_startup_Configure_TPM_startup_key_and_PIN_is_set_to_Enabled_Do_not_allow_startup_key_and_PIN_with_TPM</t>
  </si>
  <si>
    <t xml:space="preserve">xccdf_org.cisecurity.benchmarks_rule_18.9.11.3.1_BL_Ensure_Allow_access_to_BitLocker-protected_removable_data_drives_from_earlier_versions_of_Windows_is_set_to_Disabled</t>
  </si>
  <si>
    <t xml:space="preserve">xccdf_org.cisecurity.benchmarks_rule_18.9.11.3.2_BL_Ensure_Choose_how_BitLocker-protected_removable_drives_can_be_recovered_is_set_to_Enabled</t>
  </si>
  <si>
    <t xml:space="preserve">xccdf_org.cisecurity.benchmarks_rule_18.9.11.3.3_BL_Ensure_Choose_how_BitLocker-protected_removable_drives_can_be_recovered_Allow_data_recovery_agent_is_set_to_Enabled_True</t>
  </si>
  <si>
    <t xml:space="preserve">xccdf_org.cisecurity.benchmarks_rule_18.9.11.3.4_BL_Ensure_Choose_how_BitLocker-protected_removable_drives_can_be_recovered_Recovery_Password_is_set_to_Enabled_Do_not_allow_48-digit_recovery_password</t>
  </si>
  <si>
    <t xml:space="preserve">xccdf_org.cisecurity.benchmarks_rule_18.9.11.3.5_BL_Ensure_Choose_how_BitLocker-protected_removable_drives_can_be_recovered_Recovery_Key_is_set_to_Enabled_Do_not_allow_256-bit_recovery_key</t>
  </si>
  <si>
    <t xml:space="preserve">xccdf_org.cisecurity.benchmarks_rule_18.9.11.3.6_BL_Ensure_Choose_how_BitLocker-protected_removable_drives_can_be_recovered_Omit_recovery_options_from_the_BitLocker_setup_wizard_is_set_to_Enabled_True</t>
  </si>
  <si>
    <t xml:space="preserve">xccdf_org.cisecurity.benchmarks_rule_18.9.11.3.7_BL_Ensure_Choose_how_BitLocker-protected_removable_drives_can_be_recovered_Save_BitLocker_recovery_information_to_AD_DS_for_removable_data_drives_is_set_to_Enabled_False</t>
  </si>
  <si>
    <t xml:space="preserve">xccdf_org.cisecurity.benchmarks_rule_18.9.11.3.8_BL_Ensure_Choose_how_BitLocker-protected_removable_drives_can_be_recovered_Configure_storage_of_BitLocker_recovery_information_to_AD_DS_is_set_to_Enabled_Backup_recovery_passwords_and_key_packages</t>
  </si>
  <si>
    <t xml:space="preserve">xccdf_org.cisecurity.benchmarks_rule_18.9.11.3.9_BL_Ensure_Choose_how_BitLocker-protected_removable_drives_can_be_recovered_Do_not_enable_BitLocker_until_recovery_information_is_stored_to_AD_DS_for_removable_data_drives_is_set_to_Enabled_False</t>
  </si>
  <si>
    <t xml:space="preserve">xccdf_org.cisecurity.benchmarks_rule_18.9.11.3.10_BL_Ensure_Configure_use_of_hardware-based_encryption_for_removable_data_drives_is_set_to_Enabled</t>
  </si>
  <si>
    <t xml:space="preserve">xccdf_org.cisecurity.benchmarks_rule_18.9.11.3.11_BL_Ensure_Configure_use_of_hardware-based_encryption_for_removable_data_drives_Use_BitLocker_software-based_encryption_when_hardware_encryption_is_not_available_is_set_to_Enabled_True</t>
  </si>
  <si>
    <t xml:space="preserve">xccdf_org.cisecurity.benchmarks_rule_18.9.11.3.12_BL_Ensure_Configure_use_of_hardware-based_encryption_for_removable_data_drives_Restrict_encryption_algorithms_and_cipher_suites_allowed_for_hardware-based_encryption_is_set_to_Enabled_False</t>
  </si>
  <si>
    <t xml:space="preserve">xccdf_org.cisecurity.benchmarks_rule_18.9.11.3.13_BL_Ensure_Configure_use_of_hardware-based_encryption_for_removable_data_drives_Restrict_crypto_algorithms_or_cipher_suites_to_the_following_is_set_to_Enabled_2.16.840.1.101.3.4.1.22.16.840.1.101.3.4.1.42</t>
  </si>
  <si>
    <t xml:space="preserve">xccdf_org.cisecurity.benchmarks_rule_18.9.11.3.14_BL_Ensure_Configure_use_of_passwords_for_removable_data_drives_is_set_to_Disabled</t>
  </si>
  <si>
    <t xml:space="preserve">xccdf_org.cisecurity.benchmarks_rule_18.9.11.3.15_BL_Ensure_Configure_use_of_smart_cards_on_removable_data_drives_is_set_to_Enabled</t>
  </si>
  <si>
    <t xml:space="preserve">xccdf_org.cisecurity.benchmarks_rule_18.9.11.3.16_BL_Ensure_Configure_use_of_smart_cards_on_removable_data_drives_Require_use_of_smart_cards_on_removable_data_drives_is_set_to_Enabled_True</t>
  </si>
  <si>
    <t xml:space="preserve">xccdf_org.cisecurity.benchmarks_rule_18.9.11.3.17_BL_Ensure_Deny_write_access_to_removable_drives_not_protected_by_BitLocker_is_set_to_Enabled</t>
  </si>
  <si>
    <t xml:space="preserve">xccdf_org.cisecurity.benchmarks_rule_18.9.11.3.18_BL_Ensure_Deny_write_access_to_removable_drives_not_protected_by_BitLocker_Do_not_allow_write_access_to_devices_configured_in_another_organization_is_set_to_Enabled_False</t>
  </si>
  <si>
    <t xml:space="preserve">xccdf_org.cisecurity.benchmarks_rule_18.9.11.4_BL_Ensure_Choose_drive_encryption_method_and_cipher_strength_Windows_10_Version_1511_and_later_is_set_to_Enabled_XTS-AES_256-bit</t>
  </si>
  <si>
    <t xml:space="preserve">xccdf_org.cisecurity.benchmarks_rule_18.9.11.5_BL_Ensure_Disable_new_DMA_devices_when_this_computer_is_locked_is_set_to_Enabled</t>
  </si>
  <si>
    <t xml:space="preserve">xccdf_org.cisecurity.benchmarks_rule_18.9.12.1_L2_Ensure_Allow_Use_of_Camera_is_set_to_Disabled</t>
  </si>
  <si>
    <t xml:space="preserve">xccdf_org.cisecurity.benchmarks_rule_18.9.13.1_L1_Ensure_Turn_off_Microsoft_consumer_experiences_is_set_to_Enabled</t>
  </si>
  <si>
    <t xml:space="preserve">xccdf_org.cisecurity.benchmarks_rule_18.9.14.1_L1_Ensure_Require_pin_for_pairing_is_set_to_Enabled</t>
  </si>
  <si>
    <t xml:space="preserve">xccdf_org.cisecurity.benchmarks_rule_18.9.15.1_L1_Ensure_Do_not_display_the_password_reveal_button_is_set_to_Enabled</t>
  </si>
  <si>
    <t xml:space="preserve">xccdf_org.cisecurity.benchmarks_rule_18.9.15.2_L1_Ensure_Enumerate_administrator_accounts_on_elevation_is_set_to_Disabled</t>
  </si>
  <si>
    <t xml:space="preserve">xccdf_org.cisecurity.benchmarks_rule_18.9.16.1_L1_Ensure_Allow_Telemetry_is_set_to_Enabled_0_-_Security_Enterprise_Only_or_Enabled_1_-_Basic</t>
  </si>
  <si>
    <t xml:space="preserve">xccdf_org.cisecurity.benchmarks_rule_18.9.16.2_L2_Ensure_Configure_Authenticated_Proxy_usage_for_the_Connected_User_Experience_and_Telemetry_service_is_set_to_Enabled_Disable_Authenticated_Proxy_usage</t>
  </si>
  <si>
    <t xml:space="preserve">xccdf_org.cisecurity.benchmarks_rule_18.9.16.3_L1_Ensure_Do_not_show_feedback_notifications_is_set_to_Enabled</t>
  </si>
  <si>
    <t xml:space="preserve">xccdf_org.cisecurity.benchmarks_rule_18.9.16.4_L1_Ensure_Toggle_user_control_over_Insider_builds_is_set_to_Disabled</t>
  </si>
  <si>
    <t xml:space="preserve">xccdf_org.cisecurity.benchmarks_rule_18.9.17.1_L1_Ensure_Download_Mode_is_NOT_set_to_Enabled_Internet</t>
  </si>
  <si>
    <t xml:space="preserve">800-53: SI-2</t>
  </si>
  <si>
    <t xml:space="preserve">xccdf_org.cisecurity.benchmarks_rule_18.9.26.1.1_L1_Ensure_Application_Control_Event_Log_behavior_when_the_log_file_reaches_its_maximum_size_is_set_to_Disabled</t>
  </si>
  <si>
    <t xml:space="preserve">800-53: AU-11</t>
  </si>
  <si>
    <t xml:space="preserve">xccdf_org.cisecurity.benchmarks_rule_18.9.26.1.2_L1_Ensure_Application_Specify_the_maximum_log_file_size_KB_is_set_to_Enabled_32768_or_greater</t>
  </si>
  <si>
    <t xml:space="preserve">xccdf_org.cisecurity.benchmarks_rule_18.9.26.2.1_L1_Ensure_Security_Control_Event_Log_behavior_when_the_log_file_reaches_its_maximum_size_is_set_to_Disabled</t>
  </si>
  <si>
    <t xml:space="preserve">xccdf_org.cisecurity.benchmarks_rule_18.9.26.2.2_L1_Ensure_Security_Specify_the_maximum_log_file_size_KB_is_set_to_Enabled_196608_or_greater</t>
  </si>
  <si>
    <t xml:space="preserve">xccdf_org.cisecurity.benchmarks_rule_18.9.26.3.1_L1_Ensure_Setup_Control_Event_Log_behavior_when_the_log_file_reaches_its_maximum_size_is_set_to_Disabled</t>
  </si>
  <si>
    <t xml:space="preserve">xccdf_org.cisecurity.benchmarks_rule_18.9.26.3.2_L1_Ensure_Setup_Specify_the_maximum_log_file_size_KB_is_set_to_Enabled_32768_or_greater</t>
  </si>
  <si>
    <t xml:space="preserve">xccdf_org.cisecurity.benchmarks_rule_18.9.26.4.1_L1_Ensure_System_Control_Event_Log_behavior_when_the_log_file_reaches_its_maximum_size_is_set_to_Disabled</t>
  </si>
  <si>
    <t xml:space="preserve">xccdf_org.cisecurity.benchmarks_rule_18.9.26.4.2_L1_Ensure_System_Specify_the_maximum_log_file_size_KB_is_set_to_Enabled_32768_or_greater</t>
  </si>
  <si>
    <t xml:space="preserve">xccdf_org.cisecurity.benchmarks_rule_18.9.30.2_L1_Ensure_Turn_off_Data_Execution_Prevention_for_Explorer_is_set_to_Disabled</t>
  </si>
  <si>
    <t xml:space="preserve">xccdf_org.cisecurity.benchmarks_rule_18.9.30.3_L1_Ensure_Turn_off_heap_termination_on_corruption_is_set_to_Disabled</t>
  </si>
  <si>
    <t xml:space="preserve">xccdf_org.cisecurity.benchmarks_rule_18.9.30.4_L1_Ensure_Turn_off_shell_protocol_protected_mode_is_set_to_Disabled</t>
  </si>
  <si>
    <t xml:space="preserve">xccdf_org.cisecurity.benchmarks_rule_18.9.35.1_L1_Ensure_Prevent_the_computer_from_joining_a_homegroup_is_set_to_Enabled</t>
  </si>
  <si>
    <t xml:space="preserve">xccdf_org.cisecurity.benchmarks_rule_18.9.39.2_L2_Ensure_Turn_off_location_is_set_to_Enabled</t>
  </si>
  <si>
    <t xml:space="preserve">xccdf_org.cisecurity.benchmarks_rule_18.9.43.1_L2_Ensure_Allow_Message_Service_Cloud_Sync_is_set_to_Disabled</t>
  </si>
  <si>
    <t xml:space="preserve">xccdf_org.cisecurity.benchmarks_rule_18.9.44.1_L1_Ensure_Block_all_consumer_Microsoft_account_user_authentication_is_set_to_Enabled</t>
  </si>
  <si>
    <t xml:space="preserve">xccdf_org.cisecurity.benchmarks_rule_18.9.45.1_L2_Ensure_Allow_Address_bar_drop-down_list_suggestions_is_set_to_Disabled</t>
  </si>
  <si>
    <t xml:space="preserve">xccdf_org.cisecurity.benchmarks_rule_18.9.45.2_L2_Ensure_Allow_Adobe_Flash_is_set_to_Disabled</t>
  </si>
  <si>
    <t xml:space="preserve">xccdf_org.cisecurity.benchmarks_rule_18.9.45.3_L2_Ensure_Allow_InPrivate_Browsing_is_set_to_Disabled</t>
  </si>
  <si>
    <t xml:space="preserve">xccdf_org.cisecurity.benchmarks_rule_18.9.45.4_L1_Ensure_Configure_cookies_is_set_to_Enabled_Block_only_3rd-party_cookies_or_higher</t>
  </si>
  <si>
    <t xml:space="preserve">xccdf_org.cisecurity.benchmarks_rule_18.9.45.5_L1_Ensure_Configure_Password_Manager_is_set_to_Disabled</t>
  </si>
  <si>
    <t xml:space="preserve">xccdf_org.cisecurity.benchmarks_rule_18.9.45.6_L2_Ensure_Configure_Pop-up_Blocker_is_set_to_Enabled</t>
  </si>
  <si>
    <t xml:space="preserve">xccdf_org.cisecurity.benchmarks_rule_18.9.45.7_L2_Ensure_Configure_search_suggestions_in_Address_bar_is_set_to_Disabled</t>
  </si>
  <si>
    <t xml:space="preserve">xccdf_org.cisecurity.benchmarks_rule_18.9.45.8_L1_Ensure_Configure_the_Adobe_Flash_Click-to-Run_setting_is_set_to_Enabled</t>
  </si>
  <si>
    <t xml:space="preserve">xccdf_org.cisecurity.benchmarks_rule_18.9.45.9_L2_Ensure_Prevent_access_to_the_aboutflags_page_in_Microsoft_Edge_is_set_to_Enabled</t>
  </si>
  <si>
    <t xml:space="preserve">xccdf_org.cisecurity.benchmarks_rule_18.9.45.10_L2_Ensure_Prevent_using_Localhost_IP_address_for_WebRTC_is_set_to_Enabled</t>
  </si>
  <si>
    <t xml:space="preserve">xccdf_org.cisecurity.benchmarks_rule_18.9.52.1_L1_Ensure_Prevent_the_usage_of_OneDrive_for_file_storage_is_set_to_Enabled</t>
  </si>
  <si>
    <t xml:space="preserve">xccdf_org.cisecurity.benchmarks_rule_18.9.57.1_L2_Ensure_Turn_off_Push_To_Install_service_is_set_to_Enabled</t>
  </si>
  <si>
    <t xml:space="preserve">xccdf_org.cisecurity.benchmarks_rule_18.9.58.2.2_L1_Ensure_Do_not_allow_passwords_to_be_saved_is_set_to_Enabled</t>
  </si>
  <si>
    <t xml:space="preserve">xccdf_org.cisecurity.benchmarks_rule_18.9.58.3.2.1_L2_Ensure_Allow_users_to_connect_remotely_by_using_Remote_Desktop_Services_is_set_to_Disabled</t>
  </si>
  <si>
    <t xml:space="preserve">xccdf_org.cisecurity.benchmarks_rule_18.9.58.3.3.1_L2_Ensure_Do_not_allow_COM_port_redirection_is_set_to_Enabled</t>
  </si>
  <si>
    <t xml:space="preserve">xccdf_org.cisecurity.benchmarks_rule_18.9.58.3.3.2_L1_Ensure_Do_not_allow_drive_redirection_is_set_to_Enabled</t>
  </si>
  <si>
    <t xml:space="preserve">xccdf_org.cisecurity.benchmarks_rule_18.9.58.3.3.3_L2_Ensure_Do_not_allow_LPT_port_redirection_is_set_to_Enabled</t>
  </si>
  <si>
    <t xml:space="preserve">xccdf_org.cisecurity.benchmarks_rule_18.9.58.3.3.4_L2_Ensure_Do_not_allow_supported_Plug_and_Play_device_redirection_is_set_to_Enabled</t>
  </si>
  <si>
    <t xml:space="preserve">xccdf_org.cisecurity.benchmarks_rule_18.9.58.3.9.1_L1_Ensure_Always_prompt_for_password_upon_connection_is_set_to_Enabled</t>
  </si>
  <si>
    <t xml:space="preserve">xccdf_org.cisecurity.benchmarks_rule_18.9.58.3.9.2_L1_Ensure_Require_secure_RPC_communication_is_set_to_Enabled</t>
  </si>
  <si>
    <t xml:space="preserve">xccdf_org.cisecurity.benchmarks_rule_18.9.58.3.9.3_L1_Ensure_Require_use_of_specific_security_layer_for_remote_RDP_connections_is_set_to_Enabled_SSL</t>
  </si>
  <si>
    <t xml:space="preserve">xccdf_org.cisecurity.benchmarks_rule_18.9.58.3.9.4_L1_Ensure_Require_user_authentication_for_remote_connections_by_using_Network_Level_Authentication_is_set_to_Enabled</t>
  </si>
  <si>
    <t xml:space="preserve">xccdf_org.cisecurity.benchmarks_rule_18.9.58.3.10.1_L2_Ensure_Set_time_limit_for_active_but_idle_Remote_Desktop_Services_sessions_is_set_to_Enabled_15_minutes_or_less</t>
  </si>
  <si>
    <t xml:space="preserve">xccdf_org.cisecurity.benchmarks_rule_18.9.58.3.10.2_L2_Ensure_Set_time_limit_for_disconnected_sessions_is_set_to_Enabled_1_minute</t>
  </si>
  <si>
    <t xml:space="preserve">xccdf_org.cisecurity.benchmarks_rule_18.9.58.3.11.1_L1_Ensure_Do_not_delete_temp_folders_upon_exit_is_set_to_Disabled</t>
  </si>
  <si>
    <t xml:space="preserve">xccdf_org.cisecurity.benchmarks_rule_18.9.58.3.11.2_L1_Ensure_Do_not_use_temporary_folders_per_session_is_set_to_Disabled</t>
  </si>
  <si>
    <t xml:space="preserve">xccdf_org.cisecurity.benchmarks_rule_18.9.59.1_L1_Ensure_Prevent_downloading_of_enclosures_is_set_to_Enabled</t>
  </si>
  <si>
    <t xml:space="preserve">xccdf_org.cisecurity.benchmarks_rule_18.9.60.3_L1_Ensure_Allow_Cortana_is_set_to_Disabled</t>
  </si>
  <si>
    <t xml:space="preserve">xccdf_org.cisecurity.benchmarks_rule_18.9.60.4_L1_Ensure_Allow_Cortana_above_lock_screen_is_set_to_Disabled</t>
  </si>
  <si>
    <t xml:space="preserve">xccdf_org.cisecurity.benchmarks_rule_18.9.60.5_L1_Ensure_Allow_indexing_of_encrypted_files_is_set_to_Disabled</t>
  </si>
  <si>
    <t xml:space="preserve">xccdf_org.cisecurity.benchmarks_rule_18.9.60.6_L1_Ensure_Allow_search_and_Cortana_to_use_location_is_set_to_Disabled</t>
  </si>
  <si>
    <t xml:space="preserve">xccdf_org.cisecurity.benchmarks_rule_18.9.65.1_L2_Ensure_Turn_off_KMS_Client_Online_AVS_Validation_is_set_to_Enabled</t>
  </si>
  <si>
    <t xml:space="preserve">xccdf_org.cisecurity.benchmarks_rule_18.9.68.1_L2_Ensure_Disable_all_apps_from_Microsoft_Store_is_set_to_Disabled</t>
  </si>
  <si>
    <t xml:space="preserve">xccdf_org.cisecurity.benchmarks_rule_18.9.68.2_L1_Ensure_Only_display_the_private_store_within_the_Microsoft_Store_is_set_to_Enabled</t>
  </si>
  <si>
    <t xml:space="preserve">xccdf_org.cisecurity.benchmarks_rule_18.9.68.3_L1_Ensure_Turn_off_Automatic_Download_and_Install_of_updates_is_set_to_Disabled</t>
  </si>
  <si>
    <t xml:space="preserve">xccdf_org.cisecurity.benchmarks_rule_18.9.68.4_L1_Ensure_Turn_off_the_offer_to_update_to_the_latest_version_of_Windows_is_set_to_Enabled</t>
  </si>
  <si>
    <t xml:space="preserve">xccdf_org.cisecurity.benchmarks_rule_18.9.76.3.1_L1_Ensure_Configure_local_setting_override_for_reporting_to_Microsoft_MAPS_is_set_to_Disabled</t>
  </si>
  <si>
    <t xml:space="preserve">xccdf_org.cisecurity.benchmarks_rule_18.9.76.7.1_L1_Ensure_Turn_on_behavior_monitoring_is_set_to_Enabled</t>
  </si>
  <si>
    <t xml:space="preserve">xccdf_org.cisecurity.benchmarks_rule_18.9.76.9.1_L2_Ensure_Configure_Watson_events_is_set_to_Disabled</t>
  </si>
  <si>
    <t xml:space="preserve">xccdf_org.cisecurity.benchmarks_rule_18.9.76.10.1_L1_Ensure_Scan_removable_drives_is_set_to_Enabled</t>
  </si>
  <si>
    <t xml:space="preserve">xccdf_org.cisecurity.benchmarks_rule_18.9.76.10.2_L1_Ensure_Turn_on_e-mail_scanning_is_set_to_Enabled</t>
  </si>
  <si>
    <t xml:space="preserve">xccdf_org.cisecurity.benchmarks_rule_18.9.76.13.1.1_L1_Ensure_Configure_Attack_Surface_Reduction_rules_is_set_to_Enabled</t>
  </si>
  <si>
    <t xml:space="preserve">xccdf_org.cisecurity.benchmarks_rule_18.9.76.13.1.2_L1_Ensure_Configure_Attack_Surface_Reduction_rules_Set_the_state_for_each_ASR_rule_is_configured</t>
  </si>
  <si>
    <t xml:space="preserve">xccdf_org.cisecurity.benchmarks_rule_18.9.76.13.3.1_L1_Ensure_Prevent_users_and_apps_from_accessing_dangerous_websites_is_set_to_Enabled_Block</t>
  </si>
  <si>
    <t xml:space="preserve">xccdf_org.cisecurity.benchmarks_rule_18.9.76.14_L1_Ensure_Turn_off_Windows_Defender_AntiVirus_is_set_to_Disabled</t>
  </si>
  <si>
    <t xml:space="preserve">xccdf_org.cisecurity.benchmarks_rule_18.9.77.1_NG_Ensure_Allow_auditing_events_in_Windows_Defender_Application_Guard_is_set_to_Enabled</t>
  </si>
  <si>
    <t xml:space="preserve">xccdf_org.cisecurity.benchmarks_rule_18.9.77.2_NG_Ensure_Allow_data_persistence_for_Windows_Defender_Application_Guard_is_set_to_Disabled</t>
  </si>
  <si>
    <t xml:space="preserve">xccdf_org.cisecurity.benchmarks_rule_18.9.77.3_NG_Ensure_Allow_files_to_download_and_save_to_the_host_operating_system_from_Windows_Defender_Application_Guard_is_set_to_Disabled</t>
  </si>
  <si>
    <t xml:space="preserve">xccdf_org.cisecurity.benchmarks_rule_18.9.77.4_NG_Ensure_Configure_Windows_Defender_Application_Guard_clipboard_settings_Clipboard_behavior_setting_is_set_to_Enabled_Enable_clipboard_operation_from_an_isolated_session_to_the_host</t>
  </si>
  <si>
    <t xml:space="preserve">xccdf_org.cisecurity.benchmarks_rule_18.9.77.5_NG_Ensure_Turn_on_Windows_Defender_Application_Guard_in_Enterprise_Mode_is_set_to_Enabled</t>
  </si>
  <si>
    <t xml:space="preserve">xccdf_org.cisecurity.benchmarks_rule_18.9.79.2.1_L1_Ensure_Prevent_users_from_modifying_settings_is_set_to_Enabled</t>
  </si>
  <si>
    <t xml:space="preserve">xccdf_org.cisecurity.benchmarks_rule_18.9.80.1.1_L1_Ensure_Configure_Windows_Defender_SmartScreen_is_set_to_Enabled_Warn_and_prevent_bypass</t>
  </si>
  <si>
    <t xml:space="preserve">xccdf_org.cisecurity.benchmarks_rule_18.9.80.2.1_L1_Ensure_Configure_Windows_Defender_SmartScreen_is_set_to_Enabled</t>
  </si>
  <si>
    <t xml:space="preserve">xccdf_org.cisecurity.benchmarks_rule_18.9.80.2.2_L1_Ensure_Prevent_bypassing_Windows_Defender_SmartScreen_prompts_for_files_is_set_to_Enabled</t>
  </si>
  <si>
    <t xml:space="preserve">xccdf_org.cisecurity.benchmarks_rule_18.9.80.2.3_L1_Ensure_Prevent_bypassing_Windows_Defender_SmartScreen_prompts_for_sites_is_set_to_Enabled</t>
  </si>
  <si>
    <t xml:space="preserve">xccdf_org.cisecurity.benchmarks_rule_18.9.82.1_L1_Ensure_Enables_or_disables_Windows_Game_Recording_and_Broadcasting_is_set_to_Disabled</t>
  </si>
  <si>
    <t xml:space="preserve">xccdf_org.cisecurity.benchmarks_rule_18.9.84.1_L2_Ensure_Allow_suggested_apps_in_Windows_Ink_Workspace_is_set_to_Disabled</t>
  </si>
  <si>
    <t xml:space="preserve">xccdf_org.cisecurity.benchmarks_rule_18.9.84.2_L1_Ensure_Allow_Windows_Ink_Workspace_is_set_to_Enabled_On_but_disallow_access_above_lock_OR_Disabled_but_not_Enabled_On</t>
  </si>
  <si>
    <t xml:space="preserve">xccdf_org.cisecurity.benchmarks_rule_18.9.85.1_L1_Ensure_Allow_user_control_over_installs_is_set_to_Disabled</t>
  </si>
  <si>
    <t xml:space="preserve">xccdf_org.cisecurity.benchmarks_rule_18.9.85.2_L1_Ensure_Always_install_with_elevated_privileges_is_set_to_Disabled</t>
  </si>
  <si>
    <t xml:space="preserve">xccdf_org.cisecurity.benchmarks_rule_18.9.85.3_L2_Ensure_Prevent_Internet_Explorer_security_prompt_for_Windows_Installer_scripts_is_set_to_Disabled</t>
  </si>
  <si>
    <t xml:space="preserve">800-53: CM-11</t>
  </si>
  <si>
    <t xml:space="preserve">xccdf_org.cisecurity.benchmarks_rule_18.9.86.1_L1_Ensure_Sign-in_last_interactive_user_automatically_after_a_system-initiated_restart_is_set_to_Disabled</t>
  </si>
  <si>
    <t xml:space="preserve">xccdf_org.cisecurity.benchmarks_rule_18.9.95.1_L1_Ensure_Turn_on_PowerShell_Script_Block_Logging_is_set_to_Disabled</t>
  </si>
  <si>
    <t xml:space="preserve">xccdf_org.cisecurity.benchmarks_rule_18.9.95.2_L1_Ensure_Turn_on_PowerShell_Transcription_is_set_to_Disabled</t>
  </si>
  <si>
    <t xml:space="preserve">xccdf_org.cisecurity.benchmarks_rule_18.9.97.1.2_L1_Ensure_Allow_unencrypted_traffic_is_set_to_Disabled</t>
  </si>
  <si>
    <t xml:space="preserve">xccdf_org.cisecurity.benchmarks_rule_18.9.97.1.3_L1_Ensure_Disallow_Digest_authentication_is_set_to_Enabled</t>
  </si>
  <si>
    <t xml:space="preserve">xccdf_org.cisecurity.benchmarks_rule_18.9.97.2.1_L1_Ensure_Allow_Basic_authentication_is_set_to_Disabled</t>
  </si>
  <si>
    <t xml:space="preserve">xccdf_org.cisecurity.benchmarks_rule_18.9.97.2.2_L2_Ensure_Allow_remote_server_management_through_WinRM_is_set_to_Disabled</t>
  </si>
  <si>
    <t xml:space="preserve">xccdf_org.cisecurity.benchmarks_rule_18.9.97.2.4_L1_Ensure_Disallow_WinRM_from_storing_RunAs_credentials_is_set_to_Enabled</t>
  </si>
  <si>
    <t xml:space="preserve">xccdf_org.cisecurity.benchmarks_rule_18.9.98.1_L2_Ensure_Allow_Remote_Shell_Access_is_set_to_Disabled</t>
  </si>
  <si>
    <t xml:space="preserve">xccdf_org.cisecurity.benchmarks_rule_18.9.101.1.1_L1_Ensure_Manage_preview_builds_is_set_to_Enabled_Disable_preview_builds</t>
  </si>
  <si>
    <t xml:space="preserve">xccdf_org.cisecurity.benchmarks_rule_18.9.101.1.2_L1_Ensure_Select_when_Preview_Builds_and_Feature_Updates_are_received_is_set_to_Enabled_Semi-Annual_Channel_180_or_more_days</t>
  </si>
  <si>
    <t xml:space="preserve">xccdf_org.cisecurity.benchmarks_rule_18.9.101.1.3_L1_Ensure_Select_when_Quality_Updates_are_received_is_set_to_Enabled_0_days</t>
  </si>
  <si>
    <t xml:space="preserve">xccdf_org.cisecurity.benchmarks_rule_18.9.101.2_L1_Ensure_Configure_Automatic_Updates_is_set_to_Enabled</t>
  </si>
  <si>
    <t xml:space="preserve">xccdf_org.cisecurity.benchmarks_rule_18.9.101.3_L1_Ensure_Configure_Automatic_Updates_Scheduled_install_day_is_set_to_0_-_Every_day</t>
  </si>
  <si>
    <t xml:space="preserve">xccdf_org.cisecurity.benchmarks_rule_18.9.101.4_L1_Ensure_No_auto-restart_with_logged_on_users_for_scheduled_automatic_updates_installations_is_set_to_Disabled</t>
  </si>
  <si>
    <t xml:space="preserve">xccdf_org.cisecurity.benchmarks_rule_19.1.3.1_L1_Ensure_Enable_screen_saver_is_set_to_Enabled</t>
  </si>
  <si>
    <t xml:space="preserve">xccdf_org.cisecurity.benchmarks_rule_19.1.3.2_L1_Ensure_Force_specific_screen_saver_Screen_saver_executable_name_is_set_to_Enabled_scrnsave.scr</t>
  </si>
  <si>
    <t xml:space="preserve">xccdf_org.cisecurity.benchmarks_rule_19.1.3.3_L1_Ensure_Password_protect_the_screen_saver_is_set_to_Enabled</t>
  </si>
  <si>
    <t xml:space="preserve">xccdf_org.cisecurity.benchmarks_rule_19.1.3.4_L1_Ensure_Screen_saver_timeout_is_set_to_Enabled_900_seconds_or_fewer_but_not_0</t>
  </si>
  <si>
    <t xml:space="preserve">xccdf_org.cisecurity.benchmarks_rule_19.5.1.1_L1_Ensure_Turn_off_toast_notifications_on_the_lock_screen_is_set_to_Enabled</t>
  </si>
  <si>
    <t xml:space="preserve">xccdf_org.cisecurity.benchmarks_rule_19.7.4.1_L1_Ensure_Do_not_preserve_zone_information_in_file_attachments_is_set_to_Disabled</t>
  </si>
  <si>
    <t xml:space="preserve">xccdf_org.cisecurity.benchmarks_rule_19.7.4.2_L1_Ensure_Notify_antivirus_programs_when_opening_attachments_is_set_to_Enabled</t>
  </si>
  <si>
    <t xml:space="preserve">xccdf_org.cisecurity.benchmarks_rule_19.7.7.1_L1_Ensure_Configure_Windows_spotlight_on_lock_screen_is_set_to_Disabled</t>
  </si>
  <si>
    <t xml:space="preserve">xccdf_org.cisecurity.benchmarks_rule_19.7.7.2_L1_Ensure_Do_not_suggest_third-party_content_in_Windows_spotlight_is_set_to_Enabled</t>
  </si>
  <si>
    <t xml:space="preserve">xccdf_org.cisecurity.benchmarks_rule_19.7.7.3_L2_Ensure_Do_not_use_diagnostic_data_for_tailored_experiences_is_set_to_Enabled</t>
  </si>
  <si>
    <t xml:space="preserve">xccdf_org.cisecurity.benchmarks_rule_19.7.7.4_L2_Ensure_Turn_off_all_Windows_spotlight_features_is_set_to_Enabled</t>
  </si>
  <si>
    <t xml:space="preserve">xccdf_org.cisecurity.benchmarks_rule_19.7.26.1_L1_Ensure_Prevent_users_from_sharing_files_within_their_profile._is_set_to_Enabled</t>
  </si>
  <si>
    <t xml:space="preserve">xccdf_org.cisecurity.benchmarks_rule_19.7.40.1_L1_Ensure_Always_install_with_elevated_privileges_is_set_to_Disabled</t>
  </si>
  <si>
    <t xml:space="preserve">xccdf_org.cisecurity.benchmarks_rule_19.7.44.2.1_L2_Ensure_Prevent_Codec_Download_is_set_to_Enabled</t>
  </si>
  <si>
    <t xml:space="preserve">av_service</t>
  </si>
  <si>
    <t xml:space="preserve">xccdf_org.cisecurity.benchmarks_rule_1.1.2_L1_Ensure_Maximum_password_age_is_set_to_60_or_fewer_days_but_not_0</t>
  </si>
  <si>
    <t xml:space="preserve">xccdf_org.cisecurity.benchmarks_rule_1.1.4_L1_Ensure_Minimum_password_length_is_set_to_14_or_more_characters</t>
  </si>
  <si>
    <t xml:space="preserve">xccdf_org.cisecurity.benchmarks_rule_1.1.5_L1_Ensure_Password_must_meet_complexity_requirements_is_set_to_Enabled</t>
  </si>
  <si>
    <t xml:space="preserve">xccdf_org.cisecurity.benchmarks_rule_1.1.6_L1_Ensure_Store_passwords_using_reversible_encryption_is_set_to_Disabled</t>
  </si>
  <si>
    <t xml:space="preserve">xccdf_org.cisecurity.benchmarks_rule_1.2.1_L1_Ensure_Account_lockout_duration_is_set_to_15_or_more_minutes</t>
  </si>
  <si>
    <t xml:space="preserve">xccdf_org.cisecurity.benchmarks_rule_1.2.3_L1_Ensure_Reset_account_lockout_counter_after_is_set_to_15_or_more_minutes</t>
  </si>
  <si>
    <t xml:space="preserve">xccdf_org.cisecurity.benchmarks_rule_2.2.1_L1_Ensure_Access_Credential_Manager_as_a_trusted_caller_is_set_to_No_One</t>
  </si>
  <si>
    <t xml:space="preserve">xccdf_org.cisecurity.benchmarks_rule_2.2.3_L1_Ensure_Act_as_part_of_the_operating_system_is_set_to_No_One</t>
  </si>
  <si>
    <t xml:space="preserve">xccdf_org.cisecurity.benchmarks_rule_2.2.4_L1_Ensure_Adjust_memory_quotas_for_a_process_is_set_to_Administrators_LOCAL_SERVICE_NETWORK_SERVICE</t>
  </si>
  <si>
    <t xml:space="preserve">xccdf_org.cisecurity.benchmarks_rule_2.2.8_L1_Ensure_Change_the_system_time_is_set_to_Administrators_LOCAL_SERVICE</t>
  </si>
  <si>
    <t xml:space="preserve">xccdf_org.cisecurity.benchmarks_rule_2.2.9_L1_Ensure_Change_the_time_zone_is_set_to_Administrators_LOCAL_SERVICE_Users</t>
  </si>
  <si>
    <t xml:space="preserve">xccdf_org.cisecurity.benchmarks_rule_2.2.10_L1_Ensure_Create_a_pagefile_is_set_to_Administrators</t>
  </si>
  <si>
    <t xml:space="preserve">xccdf_org.cisecurity.benchmarks_rule_2.2.11_L1_Ensure_Create_a_token_object_is_set_to_No_One</t>
  </si>
  <si>
    <t xml:space="preserve">xccdf_org.cisecurity.benchmarks_rule_2.2.12_L1_Ensure_Create_global_objects_is_set_to_Administrators_LOCAL_SERVICE_NETWORK_SERVICE_SERVICE</t>
  </si>
  <si>
    <t xml:space="preserve">xccdf_org.cisecurity.benchmarks_rule_2.2.13_L1_Ensure_Create_permanent_shared_objects_is_set_to_No_One</t>
  </si>
  <si>
    <t xml:space="preserve">xccdf_org.cisecurity.benchmarks_rule_2.2.14_L1_Configure_Create_symbolic_links</t>
  </si>
  <si>
    <t xml:space="preserve">xccdf_org.cisecurity.benchmarks_rule_2.2.15_L1_Ensure_Debug_programs_is_set_to_Administrators</t>
  </si>
  <si>
    <t xml:space="preserve">xccdf_org.cisecurity.benchmarks_rule_2.2.21_L1_Ensure_Enable_computer_and_user_accounts_to_be_trusted_for_delegation_is_set_to_No_One</t>
  </si>
  <si>
    <t xml:space="preserve">xccdf_org.cisecurity.benchmarks_rule_2.2.22_L1_Ensure_Force_shutdown_from_a_remote_system_is_set_to_Administrators</t>
  </si>
  <si>
    <t xml:space="preserve">xccdf_org.cisecurity.benchmarks_rule_2.2.23_L1_Ensure_Generate_security_audits_is_set_to_LOCAL_SERVICE_NETWORK_SERVICE</t>
  </si>
  <si>
    <t xml:space="preserve">xccdf_org.cisecurity.benchmarks_rule_2.2.24_L1_Ensure_Impersonate_a_client_after_authentication_is_set_to_Administrators_LOCAL_SERVICE_NETWORK_SERVICE_SERVICE</t>
  </si>
  <si>
    <t xml:space="preserve">xccdf_org.cisecurity.benchmarks_rule_2.2.25_L1_Ensure_Increase_scheduling_priority_is_set_to_Administrators_Window_ManagerWindow_Manager_Group</t>
  </si>
  <si>
    <t xml:space="preserve">xccdf_org.cisecurity.benchmarks_rule_2.2.26_L1_Ensure_Load_and_unload_device_drivers_is_set_to_Administrators</t>
  </si>
  <si>
    <t xml:space="preserve">xccdf_org.cisecurity.benchmarks_rule_2.2.27_L1_Ensure_Lock_pages_in_memory_is_set_to_No_One</t>
  </si>
  <si>
    <t xml:space="preserve">xccdf_org.cisecurity.benchmarks_rule_2.2.30_L1_Ensure_Manage_auditing_and_security_log_is_set_to_Administrators</t>
  </si>
  <si>
    <t xml:space="preserve">xccdf_org.cisecurity.benchmarks_rule_2.2.31_L1_Ensure_Modify_an_object_label_is_set_to_No_One</t>
  </si>
  <si>
    <t xml:space="preserve">xccdf_org.cisecurity.benchmarks_rule_2.2.32_L1_Ensure_Modify_firmware_environment_values_is_set_to_Administrators</t>
  </si>
  <si>
    <t xml:space="preserve">xccdf_org.cisecurity.benchmarks_rule_2.2.33_L1_Ensure_Perform_volume_maintenance_tasks_is_set_to_Administrators</t>
  </si>
  <si>
    <t xml:space="preserve">xccdf_org.cisecurity.benchmarks_rule_2.2.34_L1_Ensure_Profile_single_process_is_set_to_Administrators</t>
  </si>
  <si>
    <t xml:space="preserve">xccdf_org.cisecurity.benchmarks_rule_2.2.35_L1_Ensure_Profile_system_performance_is_set_to_Administrators_NT_SERVICEWdiServiceHost</t>
  </si>
  <si>
    <t xml:space="preserve">xccdf_org.cisecurity.benchmarks_rule_2.2.36_L1_Ensure_Replace_a_process_level_token_is_set_to_LOCAL_SERVICE_NETWORK_SERVICE</t>
  </si>
  <si>
    <t xml:space="preserve">xccdf_org.cisecurity.benchmarks_rule_2.2.39_L1_Ensure_Take_ownership_of_files_or_other_objects_is_set_to_Administrators</t>
  </si>
  <si>
    <t xml:space="preserve">xccdf_org.cisecurity.benchmarks_rule_2.3.1.1_L1_Ensure_Accounts_Administrator_account_status_is_set_to_Disabled</t>
  </si>
  <si>
    <t xml:space="preserve">xccdf_org.cisecurity.benchmarks_rule_2.3.1.3_L1_Ensure_Accounts_Guest_account_status_is_set_to_Disabled</t>
  </si>
  <si>
    <t xml:space="preserve">xccdf_org.cisecurity.benchmarks_rule_2.3.1.4_L1_Ensure_Accounts_Limit_local_account_use_of_blank_passwords_to_console_logon_only_is_set_to_Enabled</t>
  </si>
  <si>
    <t xml:space="preserve">xccdf_org.cisecurity.benchmarks_rule_2.3.2.2_L1_Ensure_Audit_Shut_down_system_immediately_if_unable_to_log_security_audits_is_set_to_Disabled</t>
  </si>
  <si>
    <t xml:space="preserve">800-53: AU-5</t>
  </si>
  <si>
    <t xml:space="preserve">xccdf_org.cisecurity.benchmarks_rule_2.3.6.1_L1_Ensure_Domain_member_Digitally_encrypt_or_sign_secure_channel_data_always_is_set_to_Enabled</t>
  </si>
  <si>
    <t xml:space="preserve">xccdf_org.cisecurity.benchmarks_rule_2.3.6.2_L1_Ensure_Domain_member_Digitally_encrypt_secure_channel_data_when_possible_is_set_to_Enabled</t>
  </si>
  <si>
    <t xml:space="preserve">xccdf_org.cisecurity.benchmarks_rule_2.3.6.3_L1_Ensure_Domain_member_Digitally_sign_secure_channel_data_when_possible_is_set_to_Enabled</t>
  </si>
  <si>
    <t xml:space="preserve">xccdf_org.cisecurity.benchmarks_rule_2.3.6.4_L1_Ensure_Domain_member_Disable_machine_account_password_changes_is_set_to_Disabled</t>
  </si>
  <si>
    <t xml:space="preserve">xccdf_org.cisecurity.benchmarks_rule_2.3.6.5_L1_Ensure_Domain_member_Maximum_machine_account_password_age_is_set_to_30_or_fewer_days_but_not_0</t>
  </si>
  <si>
    <t xml:space="preserve">xccdf_org.cisecurity.benchmarks_rule_2.3.6.6_L1_Ensure_Domain_member_Require_strong_Windows_2000_or_later_session_key_is_set_to_Enabled</t>
  </si>
  <si>
    <t xml:space="preserve">xccdf_org.cisecurity.benchmarks_rule_2.3.7.8_L1_Ensure_Interactive_logon_Prompt_user_to_change_password_before_expiration_is_set_to_between_5_and_14_days</t>
  </si>
  <si>
    <t xml:space="preserve">xccdf_org.cisecurity.benchmarks_rule_2.3.8.2_L1_Ensure_Microsoft_network_client_Digitally_sign_communications_if_server_agrees_is_set_to_Enabled</t>
  </si>
  <si>
    <t xml:space="preserve">xccdf_org.cisecurity.benchmarks_rule_2.3.8.3_L1_Ensure_Microsoft_network_client_Send_unencrypted_password_to_third-party_SMB_servers_is_set_to_Disabled</t>
  </si>
  <si>
    <t xml:space="preserve">xccdf_org.cisecurity.benchmarks_rule_2.3.9.1_L1_Ensure_Microsoft_network_server_Amount_of_idle_time_required_before_suspending_session_is_set_to_15_or_fewer_minutes</t>
  </si>
  <si>
    <t xml:space="preserve">xccdf_org.cisecurity.benchmarks_rule_2.3.9.4_L1_Ensure_Microsoft_network_server_Disconnect_clients_when_logon_hours_expire_is_set_to_Enabled</t>
  </si>
  <si>
    <t xml:space="preserve">xccdf_org.cisecurity.benchmarks_rule_2.3.10.1_L1_Ensure_Network_access_Allow_anonymous_SIDName_translation_is_set_to_Disabled</t>
  </si>
  <si>
    <t xml:space="preserve">xccdf_org.cisecurity.benchmarks_rule_2.3.10.2_L1_Ensure_Network_access_Do_not_allow_anonymous_enumeration_of_SAM_accounts_is_set_to_Enabled</t>
  </si>
  <si>
    <t xml:space="preserve">xccdf_org.cisecurity.benchmarks_rule_2.3.10.5_L1_Ensure_Network_access_Let_Everyone_permissions_apply_to_anonymous_users_is_set_to_Disabled</t>
  </si>
  <si>
    <t xml:space="preserve">xccdf_org.cisecurity.benchmarks_rule_2.3.10.6_L1_Ensure_Network_access_Named_Pipes_that_can_be_accessed_anonymously_is_set_to_None</t>
  </si>
  <si>
    <t xml:space="preserve">xccdf_org.cisecurity.benchmarks_rule_2.3.10.7_L1_Ensure_Network_access_Remotely_accessible_registry_paths</t>
  </si>
  <si>
    <t xml:space="preserve">xccdf_org.cisecurity.benchmarks_rule_2.3.10.8_L1_Ensure_Network_access_Remotely_accessible_registry_paths_and_sub-paths</t>
  </si>
  <si>
    <t xml:space="preserve">xccdf_org.cisecurity.benchmarks_rule_2.3.10.9_L1_Ensure_Network_access_Restrict_anonymous_access_to_Named_Pipes_and_Shares_is_set_to_Enabled</t>
  </si>
  <si>
    <t xml:space="preserve">xccdf_org.cisecurity.benchmarks_rule_2.3.10.11_L1_Ensure_Network_access_Shares_that_can_be_accessed_anonymously_is_set_to_None</t>
  </si>
  <si>
    <t xml:space="preserve">xccdf_org.cisecurity.benchmarks_rule_2.3.10.12_L1_Ensure_Network_access_Sharing_and_security_model_for_local_accounts_is_set_to_Classic_-_local_users_authenticate_as_themselves</t>
  </si>
  <si>
    <t xml:space="preserve">xccdf_org.cisecurity.benchmarks_rule_2.3.11.5_L1_Ensure_Network_security_Do_not_store_LAN_Manager_hash_value_on_next_password_change_is_set_to_Enabled</t>
  </si>
  <si>
    <t xml:space="preserve">xccdf_org.cisecurity.benchmarks_rule_2.3.11.8_L1_Ensure_Network_security_LDAP_client_signing_requirements_is_set_to_Negotiate_signing_or_higher</t>
  </si>
  <si>
    <t xml:space="preserve">xccdf_org.cisecurity.benchmarks_rule_2.3.15.1_L1_Ensure_System_objects_Require_case_insensitivity_for_non-Windows_subsystems_is_set_to_Enabled</t>
  </si>
  <si>
    <t xml:space="preserve">xccdf_org.cisecurity.benchmarks_rule_2.3.15.2_L1_Ensure_System_objects_Strengthen_default_permissions_of_internal_system_objects_e.g._Symbolic_Links_is_set_to_Enabled</t>
  </si>
  <si>
    <t xml:space="preserve">xccdf_org.cisecurity.benchmarks_rule_2.3.17.2_L1_Ensure_User_Account_Control_Allow_UIAccess_applications_to_prompt_for_elevation_without_using_the_secure_desktop_is_set_to_Disabled</t>
  </si>
  <si>
    <t xml:space="preserve">xccdf_org.cisecurity.benchmarks_rule_2.3.17.5_L1_Ensure_User_Account_Control_Detect_application_installations_and_prompt_for_elevation_is_set_to_Enabled</t>
  </si>
  <si>
    <t xml:space="preserve">xccdf_org.cisecurity.benchmarks_rule_2.3.17.6_L1_Ensure_User_Account_Control_Only_elevate_UIAccess_applications_that_are_installed_in_secure_locations_is_set_to_Enabled</t>
  </si>
  <si>
    <t xml:space="preserve">xccdf_org.cisecurity.benchmarks_rule_2.3.17.7_L1_Ensure_User_Account_Control_Run_all_administrators_in_Admin_Approval_Mode_is_set_to_Enabled</t>
  </si>
  <si>
    <t xml:space="preserve">xccdf_org.cisecurity.benchmarks_rule_2.3.17.8_L1_Ensure_User_Account_Control_Switch_to_the_secure_desktop_when_prompting_for_elevation_is_set_to_Enabled</t>
  </si>
  <si>
    <t xml:space="preserve">xccdf_org.cisecurity.benchmarks_rule_2.3.17.9_L1_Ensure_User_Account_Control_Virtualize_file_and_registry_write_failures_to_per-user_locations_is_set_to_Enabled</t>
  </si>
  <si>
    <t xml:space="preserve">800-53: SC-29</t>
  </si>
  <si>
    <t xml:space="preserve">xccdf_org.cisecurity.benchmarks_rule_5.3_L1_Ensure_Computer_Browser_Browser_is_set_to_Disabled_or_Not_Installed</t>
  </si>
  <si>
    <t xml:space="preserve">xccdf_org.cisecurity.benchmarks_rule_5.6_L1_Ensure_IIS_Admin_Service_IISADMIN_is_set_to_Disabled_or_Not_Installed</t>
  </si>
  <si>
    <t xml:space="preserve">xccdf_org.cisecurity.benchmarks_rule_5.10_L1_Ensure_LxssManager_LxssManager_is_set_to_Disabled_or_Not_Installed</t>
  </si>
  <si>
    <t xml:space="preserve">xccdf_org.cisecurity.benchmarks_rule_5.11_L1_Ensure_Microsoft_FTP_Service_FTPSVC_is_set_to_Disabled_or_Not_Installed</t>
  </si>
  <si>
    <t xml:space="preserve">xccdf_org.cisecurity.benchmarks_rule_5.14_L1_Ensure_OpenSSH_SSH_Server_sshd_is_set_to_Disabled_or_Not_Installed</t>
  </si>
  <si>
    <t xml:space="preserve">xccdf_org.cisecurity.benchmarks_rule_5.25_L2_Ensure_Remote_Registry_RemoteRegistry_is_set_to_Disabled</t>
  </si>
  <si>
    <t xml:space="preserve">xccdf_org.cisecurity.benchmarks_rule_5.26_L1_Ensure_Routing_and_Remote_Access_RemoteAccess_is_set_to_Disabled</t>
  </si>
  <si>
    <t xml:space="preserve">xccdf_org.cisecurity.benchmarks_rule_5.28_L1_Ensure_Simple_TCPIP_Services_simptcp_is_set_to_Disabled_or_Not_Installed</t>
  </si>
  <si>
    <t xml:space="preserve">xccdf_org.cisecurity.benchmarks_rule_5.29_L2_Ensure_SNMP_Service_SNMP_is_set_to_Disabled_or_Not_Installed</t>
  </si>
  <si>
    <t xml:space="preserve">xccdf_org.cisecurity.benchmarks_rule_5.32_L1_Ensure_Web_Management_Service_WMSvc_is_set_to_Disabled_or_Not_Installed</t>
  </si>
  <si>
    <t xml:space="preserve">xccdf_org.cisecurity.benchmarks_rule_5.40_L1_Ensure_World_Wide_Web_Publishing_Service_W3SVC_is_set_to_Disabled_or_Not_Installed</t>
  </si>
  <si>
    <t xml:space="preserve">xccdf_org.cisecurity.benchmarks_rule_17.2.3_L1_Ensure_Audit_Security_Group_Management_is_set_to_include_Success</t>
  </si>
  <si>
    <t xml:space="preserve">xccdf_org.cisecurity.benchmarks_rule_17.5.3_L1_Ensure_Audit_Logoff_is_set_to_include_Success</t>
  </si>
  <si>
    <t xml:space="preserve">xccdf_org.cisecurity.benchmarks_rule_17.5.4_L1_Ensure_Audit_Logon_is_set_to_Success_and_Failure</t>
  </si>
  <si>
    <t xml:space="preserve">xccdf_org.cisecurity.benchmarks_rule_17.5.6_L1_Ensure_Audit_Special_Logon_is_set_to_include_Success</t>
  </si>
  <si>
    <t xml:space="preserve">xccdf_org.cisecurity.benchmarks_rule_17.7.1_L1_Ensure_Audit_Audit_Policy_Change_is_set_to_include_Success</t>
  </si>
  <si>
    <t xml:space="preserve">xccdf_org.cisecurity.benchmarks_rule_17.7.2_L1_Ensure_Audit_Authentication_Policy_Change_is_set_to_include_Success</t>
  </si>
  <si>
    <t xml:space="preserve">xccdf_org.cisecurity.benchmarks_rule_17.9.2_L1_Ensure_Audit_Other_System_Events_is_set_to_Success_and_Failure</t>
  </si>
  <si>
    <t xml:space="preserve">xccdf_org.cisecurity.benchmarks_rule_17.9.3_L1_Ensure_Audit_Security_State_Change_is_set_to_include_Success</t>
  </si>
  <si>
    <t xml:space="preserve">xccdf_org.cisecurity.benchmarks_rule_17.9.5_L1_Ensure_Audit_System_Integrity_is_set_to_Success_and_Failure</t>
  </si>
  <si>
    <t xml:space="preserve">xccdf_org.cisecurity.benchmarks_rule_18.4.1_L1_Ensure_MSS_AutoAdminLogon_Enable_Automatic_Logon_not_recommended_is_set_to_Disabled</t>
  </si>
  <si>
    <t xml:space="preserve">xccdf_org.cisecurity.benchmarks_rule_18.5.4.2_L1_Ensure_Turn_off_multicast_name_resolution_is_set_to_Enabled</t>
  </si>
  <si>
    <t xml:space="preserve">xccdf_org.cisecurity.benchmarks_rule_18.8.21.5_L1_Ensure_Turn_off_background_refresh_of_Group_Policy_is_set_to_Disabled</t>
  </si>
  <si>
    <t xml:space="preserve">xccdf_org.cisecurity.benchmarks_rule_18.9.60.2_L2_Ensure_Allow_Cloud_Search_is_set_to_Enabled_Disable_Cloud_Search</t>
  </si>
  <si>
    <t xml:space="preserve">xccdf_org.cisecurity.benchmarks_rule_18.9.76.3.2_L2_Ensure_Join_Microsoft_MAPS_is_set_to_Disabled</t>
  </si>
  <si>
    <t xml:space="preserve">win_security_ps</t>
  </si>
  <si>
    <t xml:space="preserve">dns://tanium: Custom ID</t>
  </si>
  <si>
    <t xml:space="preserve">stats:</t>
  </si>
  <si>
    <t xml:space="preserve">total goals: </t>
  </si>
  <si>
    <t xml:space="preserve">Data from evening of 5-5-21 from https://ibm.ent.box.com/file/776857885780?s=ycmxq0f36zqo4xzrprg01wct7866oogn</t>
  </si>
  <si>
    <t xml:space="preserve">under development</t>
  </si>
  <si>
    <t xml:space="preserve">Color code: </t>
  </si>
  <si>
    <t xml:space="preserve">Done  (GA`ed,  by-design, or added)</t>
  </si>
  <si>
    <t xml:space="preserve">priorotize according to this: Cloud IAM
Activity Tracker
HPCS
Cloud Object Storage integrated with HPCS
VPC
ROKS
VSI
Transit Gateway
Cloud Load Balancer
Certificate Manager
VPN Gateway
LogDNA, Sysdig</t>
  </si>
  <si>
    <t xml:space="preserve">Downloaded from SCC </t>
  </si>
  <si>
    <t xml:space="preserve">Source</t>
  </si>
  <si>
    <t xml:space="preserve">Priority</t>
  </si>
  <si>
    <t xml:space="preserve">not supported by ibm-terraform</t>
  </si>
  <si>
    <t xml:space="preserve">profilename</t>
  </si>
  <si>
    <t xml:space="preserve">SCC</t>
  </si>
  <si>
    <t xml:space="preserve">1 - High</t>
  </si>
  <si>
    <t xml:space="preserve">started rego implementation</t>
  </si>
  <si>
    <t xml:space="preserve">profilemnemonic</t>
  </si>
  <si>
    <t xml:space="preserve">CRA</t>
  </si>
  <si>
    <t xml:space="preserve">10 - Low</t>
  </si>
  <si>
    <t xml:space="preserve">creating terraform example</t>
  </si>
  <si>
    <t xml:space="preserve">profiledescription</t>
  </si>
  <si>
    <t xml:space="preserve">high priority for FS Cloud</t>
  </si>
  <si>
    <t xml:space="preserve">partial completion</t>
  </si>
  <si>
    <t xml:space="preserve">awaiting acceptance</t>
  </si>
  <si>
    <t xml:space="preserve">ibm-terraform v1.21.0</t>
  </si>
  <si>
    <t xml:space="preserve">assesment</t>
  </si>
  <si>
    <t xml:space="preserve">Review</t>
  </si>
  <si>
    <t xml:space="preserve">ExternalControlId</t>
  </si>
  <si>
    <t xml:space="preserve">Description</t>
  </si>
  <si>
    <t xml:space="preserve">Parent</t>
  </si>
  <si>
    <t xml:space="preserve">ControlId</t>
  </si>
  <si>
    <t xml:space="preserve">Tags</t>
  </si>
  <si>
    <t xml:space="preserve">CRA GA Jan 21</t>
  </si>
  <si>
    <t xml:space="preserve"> by design  </t>
  </si>
  <si>
    <t xml:space="preserve">can be implemented</t>
  </si>
  <si>
    <t xml:space="preserve">Status</t>
  </si>
  <si>
    <t xml:space="preserve">comment</t>
  </si>
  <si>
    <t xml:space="preserve">assigned</t>
  </si>
  <si>
    <t xml:space="preserve">date</t>
  </si>
  <si>
    <t xml:space="preserve">implementable</t>
  </si>
  <si>
    <t xml:space="preserve">reason</t>
  </si>
  <si>
    <t xml:space="preserve">Date</t>
  </si>
  <si>
    <t xml:space="preserve">With</t>
  </si>
  <si>
    <t xml:space="preserve">Identity and Access Management</t>
  </si>
  <si>
    <t xml:space="preserve">Ensure password policy requires at least one uppercase letter</t>
  </si>
  <si>
    <t xml:space="preserve">IBM,IAM</t>
  </si>
  <si>
    <t xml:space="preserve">no</t>
  </si>
  <si>
    <t xml:space="preserve">X - Cannot be implemented</t>
  </si>
  <si>
    <t xml:space="preserve">Cannot be implemented</t>
  </si>
  <si>
    <t xml:space="preserve">Policy always met based on: 
https://test.cloud.ibm.com/docs/security-compliance?topic=security-compliance-default-goals</t>
  </si>
  <si>
    <t xml:space="preserve">Ensure password policy requires at least one lowercase letter</t>
  </si>
  <si>
    <t xml:space="preserve">Ensure password policy requires at least one number</t>
  </si>
  <si>
    <t xml:space="preserve">Ensure password policy requires minimum length of 8 chars that meets expectation</t>
  </si>
  <si>
    <t xml:space="preserve">Ensure password policy prevents password reuse</t>
  </si>
  <si>
    <t xml:space="preserve">Ensure the password may only contain printable ASCII characters (in the range 33 -126)</t>
  </si>
  <si>
    <t xml:space="preserve">Ensure password doesn't contain spaces or any of these characters ;:(?)&lt;&gt;"</t>
  </si>
  <si>
    <t xml:space="preserve">Ensure the usage of a password meter which coaches user to create a stronger password</t>
  </si>
  <si>
    <t xml:space="preserve">Ensure IAM instance roles are used for IBM resource access from instances</t>
  </si>
  <si>
    <t xml:space="preserve">6-5 + Done</t>
  </si>
  <si>
    <t xml:space="preserve">Instances will be checked against an existing IAM policy</t>
  </si>
  <si>
    <t xml:space="preserve">Andy Nguyen</t>
  </si>
  <si>
    <t xml:space="preserve">Ensure a support role has been created to manage incidents with IBM support</t>
  </si>
  <si>
    <t xml:space="preserve">Do not setup access API keys during initial user setup for all IAM account users</t>
  </si>
  <si>
    <t xml:space="preserve">Ensure multi-factor authentication (MFA) is enabled for all users under account</t>
  </si>
  <si>
    <t xml:space="preserve">No exposed MFA attribute in any of the IAM published resources</t>
  </si>
  <si>
    <t xml:space="preserve">Maintain contact email. Please verify manually</t>
  </si>
  <si>
    <t xml:space="preserve">no </t>
  </si>
  <si>
    <t xml:space="preserve">? - Needs to be investigated</t>
  </si>
  <si>
    <t xml:space="preserve">Given that inviting an user to the account is done through email, the email attribute will always be there on the users list info. The description itself states: verify manually, doesn't that already mean it's not implementable?</t>
  </si>
  <si>
    <t xml:space="preserve">Possibly implementable</t>
  </si>
  <si>
    <t xml:space="preserve">- for an account or resource group?</t>
  </si>
  <si>
    <t xml:space="preserve">Maintain contact phone number. Please verify manually</t>
  </si>
  <si>
    <t xml:space="preserve">The description itself states: verify manually, doesn't that already mean it's not implementable?</t>
  </si>
  <si>
    <t xml:space="preserve">Ensure IAM users are attached to access groups</t>
  </si>
  <si>
    <t xml:space="preserve">IAM Policies attached only to groups or roles</t>
  </si>
  <si>
    <t xml:space="preserve">1.16.1</t>
  </si>
  <si>
    <t xml:space="preserve">Ensure IAM policies for users are attached only to groups or roles</t>
  </si>
  <si>
    <t xml:space="preserve">no - split above</t>
  </si>
  <si>
    <t xml:space="preserve">Ehood Katz</t>
  </si>
  <si>
    <t xml:space="preserve">1.16.2</t>
  </si>
  <si>
    <t xml:space="preserve">Ensure IAM policies for service ids are attached only to groups or roles</t>
  </si>
  <si>
    <t xml:space="preserve">Ensure MFA is enabled at the account level</t>
  </si>
  <si>
    <t xml:space="preserve">Ensure MFA is enabled for the owner account</t>
  </si>
  <si>
    <t xml:space="preserve">Ensure security questions are registered in the owner account</t>
  </si>
  <si>
    <t xml:space="preserve">No Security Questions attribute is available</t>
  </si>
  <si>
    <t xml:space="preserve">Ensure authorized IP ranges are configured for the owner account</t>
  </si>
  <si>
    <t xml:space="preserve">yes - user range for the api running the terraform deploy - Account Owner is defined externally</t>
  </si>
  <si>
    <t xml:space="preserve">Given that we cannot target the "owner account", can we assume that this checks if "allowed IP range" for a given user was not configured? - Priscilla.                                                                                                               UPDATE (Apr21st): At the moment it can not be implemented based on the conversation in the following thread https://ibm-cloudplatform.slack.com/archives/C53NF5MB4/p1618989050481500</t>
  </si>
  <si>
    <t xml:space="preserve">Ensure IAM does not allow too many many admins per account</t>
  </si>
  <si>
    <t xml:space="preserve">no account admin</t>
  </si>
  <si>
    <t xml:space="preserve">Appears in line 50 - does this mean it is implementable</t>
  </si>
  <si>
    <t xml:space="preserve">Ensure IAM does not allow public access to COS (not applicable to ACLs managed using S3 APIs)</t>
  </si>
  <si>
    <t xml:space="preserve">by design</t>
  </si>
  <si>
    <t xml:space="preserve">2-1 + Define policy Rego rule  </t>
  </si>
  <si>
    <t xml:space="preserve">Ensure no owner account API key exists</t>
  </si>
  <si>
    <t xml:space="preserve">Access API key cannot be generated via Terraform</t>
  </si>
  <si>
    <t xml:space="preserve">Ensure access keys are rotated for every specific period # (days)</t>
  </si>
  <si>
    <t xml:space="preserve">yes for service-id ?</t>
  </si>
  <si>
    <t xml:space="preserve">Question posted on scc-question regarding which keys and how this rotation period is configred, does it depends on another resoruce such as kms or secrets manager</t>
  </si>
  <si>
    <t xml:space="preserve">Ensure owner account has logged in the past 30 days</t>
  </si>
  <si>
    <t xml:space="preserve">No infomation who is account owner and when last logged in</t>
  </si>
  <si>
    <t xml:space="preserve">Ensure user list visibility restrictions are configured</t>
  </si>
  <si>
    <t xml:space="preserve">No such configuration is available</t>
  </si>
  <si>
    <t xml:space="preserve">Ensure API key creation is limited and configured</t>
  </si>
  <si>
    <t xml:space="preserve">Ensure service ID creation is limited and configured</t>
  </si>
  <si>
    <t xml:space="preserve">yes- create. limit?</t>
  </si>
  <si>
    <t xml:space="preserve">Ensure no more than 3 user administrators are defined for IAM</t>
  </si>
  <si>
    <t xml:space="preserve">?</t>
  </si>
  <si>
    <t xml:space="preserve">???</t>
  </si>
  <si>
    <t xml:space="preserve">is there a rule definition for this rule-id?</t>
  </si>
  <si>
    <t xml:space="preserve">Ensure no more than 3 Service IDs administrators are defined for IAM</t>
  </si>
  <si>
    <t xml:space="preserve">Ensure IAM have no less than 3 user IAM managers</t>
  </si>
  <si>
    <t xml:space="preserve">Ensure IAM have no less than 3 Service IDs IAM managers</t>
  </si>
  <si>
    <t xml:space="preserve">Ensure all account access is managed only by IAM access groups for IAM</t>
  </si>
  <si>
    <t xml:space="preserve"> what is the diff to 1.15 1.16</t>
  </si>
  <si>
    <t xml:space="preserve">Priscilla Okawa</t>
  </si>
  <si>
    <t xml:space="preserve">Ensure EU supported setting is enabled on an account</t>
  </si>
  <si>
    <t xml:space="preserve">IBM,SERVICES</t>
  </si>
  <si>
    <t xml:space="preserve">No account level resource which such an attribute</t>
  </si>
  <si>
    <t xml:space="preserve">Ensure HIPAA accepted setting is enabled on an account</t>
  </si>
  <si>
    <t xml:space="preserve">Ensure that Cloud Shell is enabled in account settings</t>
  </si>
  <si>
    <t xml:space="preserve">IBM,CLOUDSHELL</t>
  </si>
  <si>
    <t xml:space="preserve">newly added to SCC</t>
  </si>
  <si>
    <t xml:space="preserve">Ensure that one or more regions are enabled in account settings</t>
  </si>
  <si>
    <t xml:space="preserve">Ensure that the file upload and download features are in account settings</t>
  </si>
  <si>
    <t xml:space="preserve">Ensure that the web preview feature is enabled in account settings</t>
  </si>
  <si>
    <t xml:space="preserve">CRA only</t>
  </si>
  <si>
    <t xml:space="preserve">Ensure IAM does not allow too  many admins per account </t>
  </si>
  <si>
    <t xml:space="preserve">AC-6, SA-21</t>
  </si>
  <si>
    <t xml:space="preserve">Ensure IAM does not allow too many all resource readers per account </t>
  </si>
  <si>
    <t xml:space="preserve">Ensure IAM does not allow too many COS managers per account </t>
  </si>
  <si>
    <t xml:space="preserve">Ensure IAM does not allow too many KMS managers per account </t>
  </si>
  <si>
    <t xml:space="preserve">Ensure IAM does not allow too many all resource managers per account </t>
  </si>
  <si>
    <t xml:space="preserve">Ensure IAM does not allow too many IAM admins per account </t>
  </si>
  <si>
    <t xml:space="preserve">Ensure IAM does not allow too many account  managers per account </t>
  </si>
  <si>
    <t xml:space="preserve">Ensure no all-resource IAM service policy </t>
  </si>
  <si>
    <t xml:space="preserve">Ensure IAM does not authorize CIS to read from COS</t>
  </si>
  <si>
    <t xml:space="preserve">Data protection</t>
  </si>
  <si>
    <t xml:space="preserve">Ensure that COS encryption is enabled</t>
  </si>
  <si>
    <t xml:space="preserve">IBM,COS</t>
  </si>
  <si>
    <t xml:space="preserve">Ensure that COS encryption is enabled with BYOK</t>
  </si>
  <si>
    <t xml:space="preserve">Ensure certificates are automatically renewed before expiration. (This lifecycle applies to certificate manager generated certificates only)</t>
  </si>
  <si>
    <t xml:space="preserve">IBM,CCM</t>
  </si>
  <si>
    <t xml:space="preserve">Ensure that Cloudant is only accessible via HTTPS (no HTTP)</t>
  </si>
  <si>
    <t xml:space="preserve">Ensure that network access is set for COS to be exposed on private end points only</t>
  </si>
  <si>
    <t xml:space="preserve">Ensure that COS bucket access is restricted by using IAM and S3 access control</t>
  </si>
  <si>
    <t xml:space="preserve">Pull request created, but marked as do not merge as I am trying to determine why s3 is mentioned in the policy from the scc channel // Features through UI and terraform are not complete for s3 ACL will mark this as partial compeltion (Andy Nguyen)</t>
  </si>
  <si>
    <t xml:space="preserve">Ensure network access for COS is restricted to specific IP range</t>
  </si>
  <si>
    <t xml:space="preserve">Ensure that COS encryption is enabled with KYOK</t>
  </si>
  <si>
    <t xml:space="preserve">yes - also for icd</t>
  </si>
  <si>
    <t xml:space="preserve">Ensure that Databases for MongoDB encryption is enabled</t>
  </si>
  <si>
    <t xml:space="preserve">IBM,ICD,MONGODB</t>
  </si>
  <si>
    <t xml:space="preserve">HARINI Reddy (slack: @hkantare)
Kavya Handadi (slack: @kavya)</t>
  </si>
  <si>
    <t xml:space="preserve">Ensure that Databases for MongoDB encryption is enabled with BYOK</t>
  </si>
  <si>
    <t xml:space="preserve">Ensure MongoDB is only accessible via HTTPS (no HTTP)</t>
  </si>
  <si>
    <t xml:space="preserve">by design </t>
  </si>
  <si>
    <t xml:space="preserve">Rule always false. No Terraform attribute to check correctness</t>
  </si>
  <si>
    <t xml:space="preserve">Ensure that network access is set for MongoDB to be exposed on private end points only</t>
  </si>
  <si>
    <t xml:space="preserve">Ensure that Databases for Redis encryption is enabled</t>
  </si>
  <si>
    <t xml:space="preserve">IBM,ICD,REDIS</t>
  </si>
  <si>
    <t xml:space="preserve">Ensure that Databases for Redis encryption is enabled with BYOK</t>
  </si>
  <si>
    <t xml:space="preserve">Ensure Redis is only accessible via HTTPS (no HTTP)</t>
  </si>
  <si>
    <t xml:space="preserve">Ensure that network access is set for Redis to be exposed on private end Points only</t>
  </si>
  <si>
    <t xml:space="preserve">Ensure that Databases for Elasticsearch encryption is enabled</t>
  </si>
  <si>
    <t xml:space="preserve">IBM,ICD,ELASTIC</t>
  </si>
  <si>
    <t xml:space="preserve">Ensure that Databases for Elasticsearch encryption is enabled with BYOK</t>
  </si>
  <si>
    <t xml:space="preserve">Ensure Elasticsearch is only accessible via HTTPS (no HTTP)</t>
  </si>
  <si>
    <t xml:space="preserve">Ensure that network access is set for Elasticsearch to be exposed on private end points only</t>
  </si>
  <si>
    <t xml:space="preserve">Ensure that Databases for etcd encryption is enabled</t>
  </si>
  <si>
    <t xml:space="preserve">IBM,ETCD,ICD</t>
  </si>
  <si>
    <t xml:space="preserve">Ensure that Databases for etcd encryption is enabled with BYOK</t>
  </si>
  <si>
    <t xml:space="preserve">Ensure etcd is only accessible via HTTPS (no HTTP)</t>
  </si>
  <si>
    <t xml:space="preserve">Ensure that network access is set for etcd to be exposed on private end points only</t>
  </si>
  <si>
    <t xml:space="preserve">Ensure that Databases for PostgreSQL encryption is enabled</t>
  </si>
  <si>
    <t xml:space="preserve">IBM,ICD,POSTGRESQL</t>
  </si>
  <si>
    <t xml:space="preserve">Ensure that Databases for PostgreSQL encryption is enabled with BYOK</t>
  </si>
  <si>
    <t xml:space="preserve">Ensure PostgreSQL is only accessible via HTTPS (no HTTP)</t>
  </si>
  <si>
    <t xml:space="preserve">Ensure that network access is set for PostgreSQL to be exposed on private end points only</t>
  </si>
  <si>
    <t xml:space="preserve">Ensure that network access is set for rabit mq  to be exposed on "Private end Points only" </t>
  </si>
  <si>
    <t xml:space="preserve">Ensure network access for ElasticSearch is restricted to specific IP range</t>
  </si>
  <si>
    <t xml:space="preserve">Ensure network access for RabitMQ is restricted to specific IP range</t>
  </si>
  <si>
    <t xml:space="preserve">0 - Pending</t>
  </si>
  <si>
    <t xml:space="preserve">Ensure network access for Redis is restricted to specific IP range</t>
  </si>
  <si>
    <t xml:space="preserve">Ensure network access for PortgreSQL is restricted to specific IP range</t>
  </si>
  <si>
    <t xml:space="preserve">Ensure network access for MongoDB is restricted to specific IP range</t>
  </si>
  <si>
    <t xml:space="preserve">Ensure network access for ETCD is restricted to specific IP range</t>
  </si>
  <si>
    <t xml:space="preserve">Ensure that Database for RabittMQ Encryption is set to On</t>
  </si>
  <si>
    <t xml:space="preserve">4-3 + CI/CD Passed</t>
  </si>
  <si>
    <t xml:space="preserve">Ensure that Database for RabittMQ Encryption is set to On with BYOK</t>
  </si>
  <si>
    <t xml:space="preserve">Ensure that Cloudant encryption is enabled</t>
  </si>
  <si>
    <t xml:space="preserve">IBM,CLOUDANT</t>
  </si>
  <si>
    <t xml:space="preserve">Using the ibm_database resource</t>
  </si>
  <si>
    <t xml:space="preserve">Ensure that Cloudant encryption is enabled with BYOK</t>
  </si>
  <si>
    <t xml:space="preserve">Ensure that OS disks are encrypted</t>
  </si>
  <si>
    <t xml:space="preserve">Ensure that data disks are encrypted</t>
  </si>
  <si>
    <t xml:space="preserve">Ensure that unattached disks are encrypted</t>
  </si>
  <si>
    <t xml:space="preserve">no?</t>
  </si>
  <si>
    <t xml:space="preserve">Ensure network access for Elasticsearch is restricted to specific IP range</t>
  </si>
  <si>
    <t xml:space="preserve">Ensure network access for etcd is restricted to specific IP range</t>
  </si>
  <si>
    <t xml:space="preserve">Ensure network access for PostgreSQL is restricted to specific IP range</t>
  </si>
  <si>
    <t xml:space="preserve">Ensure automated rotation for keys is enabled. (This lifecycle applies to key protect generated keys only)</t>
  </si>
  <si>
    <t xml:space="preserve">IBM,KEY</t>
  </si>
  <si>
    <t xml:space="preserve">Ensure the key management service has high availability</t>
  </si>
  <si>
    <t xml:space="preserve">IBM,KEYPROTECT</t>
  </si>
  <si>
    <t xml:space="preserve">Ensure role-based access control (RBAC) is configured within IKS</t>
  </si>
  <si>
    <t xml:space="preserve">IBM,IKS</t>
  </si>
  <si>
    <t xml:space="preserve">Needs to be re-investigated</t>
  </si>
  <si>
    <t xml:space="preserve">Ensure number of crypto units are # units</t>
  </si>
  <si>
    <t xml:space="preserve">IBM,HYPERPROTECT</t>
  </si>
  <si>
    <t xml:space="preserve">Ensure the dual authorization deletion policy is enabled (kms key)</t>
  </si>
  <si>
    <t xml:space="preserve">IBM,KMS KEY</t>
  </si>
  <si>
    <t xml:space="preserve">Ensure that the rotation policy for root key is set to # months (kms key)</t>
  </si>
  <si>
    <t xml:space="preserve">2.43.1</t>
  </si>
  <si>
    <t xml:space="preserve">Ensure the dual authorization deletion policy is enabled (kms HPCS key)</t>
  </si>
  <si>
    <t xml:space="preserve">2.44.1</t>
  </si>
  <si>
    <t xml:space="preserve">Ensure that the rotation policy for root key is set to # months (kms HPCS key)</t>
  </si>
  <si>
    <t xml:space="preserve">Ensure that bare metal servers ordered are configured for UEFI BIOS and Secure Boot</t>
  </si>
  <si>
    <t xml:space="preserve">IBM,BAREMETAL</t>
  </si>
  <si>
    <t xml:space="preserve">Ensure that bare metal servers should include TPM/TXT modules when possible</t>
  </si>
  <si>
    <t xml:space="preserve">Ensure that bare metal servers have secure passwords and/or are configured with SSH keys</t>
  </si>
  <si>
    <t xml:space="preserve">Ensure that bare metal servers do not allow remote administration over the public network</t>
  </si>
  <si>
    <t xml:space="preserve">Ensure that bare metal servers are ordered with redundant power supplies to ensure workload protection</t>
  </si>
  <si>
    <t xml:space="preserve">Ensure that bare metal servers are protected by a hardware firewall</t>
  </si>
  <si>
    <t xml:space="preserve">Ensure no more than 3 user administrators are defined for Redis databases</t>
  </si>
  <si>
    <t xml:space="preserve">Does the Rego rule take into consideration Instance level database?</t>
  </si>
  <si>
    <t xml:space="preserve">Ensure no more than 3 user administrators are defined for PostgreSQL databases</t>
  </si>
  <si>
    <t xml:space="preserve">Ensure no more than 3 user administrators are defined for MongoDB</t>
  </si>
  <si>
    <t xml:space="preserve">Ensure no more than 3 User administrators are defined for Elasticsearch databases</t>
  </si>
  <si>
    <t xml:space="preserve">Ensure no more than 3 user administrators are defined for Cloudant database</t>
  </si>
  <si>
    <t xml:space="preserve">Ensure no more than 3 user administrators are defined for keys</t>
  </si>
  <si>
    <t xml:space="preserve">yes ?</t>
  </si>
  <si>
    <t xml:space="preserve">Ensure no more than 3 user administrators are defined for etcd database</t>
  </si>
  <si>
    <t xml:space="preserve">Ensure no more than 3 user administrators are defined for Kubernetes containers</t>
  </si>
  <si>
    <t xml:space="preserve">Ensure no more than 3 user administrators are defined for Enterprise DB</t>
  </si>
  <si>
    <t xml:space="preserve">IBM,ICD,ENTERPRISEDB</t>
  </si>
  <si>
    <t xml:space="preserve">Ensure Block Storage is encrypted with customer managed keys</t>
  </si>
  <si>
    <t xml:space="preserve">IBM,STORAGE</t>
  </si>
  <si>
    <t xml:space="preserve">Ensure Block Storage is encrypted with BYOK</t>
  </si>
  <si>
    <t xml:space="preserve">Ensure that Block Storage has monitoring service enabled</t>
  </si>
  <si>
    <t xml:space="preserve">IBM,ACTIVITYTRACKER,STORAGE</t>
  </si>
  <si>
    <t xml:space="preserve">yes for entire account?</t>
  </si>
  <si>
    <t xml:space="preserve">Unable to find any configuration field for ibm_storage_block which enables any monitoring system - Andy</t>
  </si>
  <si>
    <t xml:space="preserve">It seems like monitoring is possible on "Block storage volume for VPC ": https://cloud.ibm.com/docs/vpc-on-classic-block-storage?topic=vpc-on-classic-block-storage-monitor-block-storage-vpc-gen1 (rather than ibm_storage_block for classic)
But it still doesn’t seem like it can be configure from terraform directly: https://cloud.ibm.com/docs/ibm-cloud-provider-for-terraform?topic=ibm-cloud-provider-for-terraform-vpc-gen2-resources#volume -Priscilla</t>
  </si>
  <si>
    <t xml:space="preserve">Ensure no more than 3 Service IDs administrators are defined for Elasticsearch databases</t>
  </si>
  <si>
    <t xml:space="preserve">Ensure no more than 3 Service IDs administrators are defined for keys</t>
  </si>
  <si>
    <t xml:space="preserve">Ensure no more than 3 Service IDs administrators are defined for etcd database</t>
  </si>
  <si>
    <t xml:space="preserve">Ensure no more than 3 Service IDs administrators are defined for Kubernetes containers</t>
  </si>
  <si>
    <t xml:space="preserve">Ensure no more than 3 Service IDs administrators are defined for Enterprise DB</t>
  </si>
  <si>
    <t xml:space="preserve">Ensure no more than 3 Service IDs administrators are defined for MongoDB</t>
  </si>
  <si>
    <t xml:space="preserve">Ensure no more than 3 Service IDs administrators are defined for Redis databases</t>
  </si>
  <si>
    <t xml:space="preserve">Does granting access group policy enables provisioning instance?</t>
  </si>
  <si>
    <t xml:space="preserve">Ensure no more than 3 Service IDs administrators are defined for PostgreSQL databases</t>
  </si>
  <si>
    <t xml:space="preserve">Ensure no more than 3 Service IDs administrators are defined for Cloudant database</t>
  </si>
  <si>
    <t xml:space="preserve">Ensure Cloudant database have no less than 3 user IAM managers</t>
  </si>
  <si>
    <t xml:space="preserve">Ensure Cloudant database have no less than 3 Service IDs IAM managers</t>
  </si>
  <si>
    <t xml:space="preserve">Ensure Redis databases have no less than 3 user IAM managers</t>
  </si>
  <si>
    <t xml:space="preserve">Ensure Redis databases have no less than 3 Service IDs IAM managers</t>
  </si>
  <si>
    <t xml:space="preserve">Ensure PostgreSQL databases have no less than 3 user IAM managers</t>
  </si>
  <si>
    <t xml:space="preserve">Ensure PostgreSQL databases have no less than 3 Service IDs IAM managers</t>
  </si>
  <si>
    <t xml:space="preserve">Ensure MongoDB have no less than 3 user IAM managers</t>
  </si>
  <si>
    <t xml:space="preserve">Ensure MongoDB have no less than 3 Service IDs IAM managers</t>
  </si>
  <si>
    <t xml:space="preserve">Ensure Elasticsearch databases have no less than 3 user IAM managers</t>
  </si>
  <si>
    <t xml:space="preserve">IBM,ICD,ELASTICSEARCH</t>
  </si>
  <si>
    <t xml:space="preserve">Ensure Elasticsearch databases have no less than 3 Service IDs IAM managers</t>
  </si>
  <si>
    <t xml:space="preserve">Ensure etcd database have no less than 3 user IAM managers</t>
  </si>
  <si>
    <t xml:space="preserve">Ensure etcd database have no less than 3 Service IDs IAM managers</t>
  </si>
  <si>
    <t xml:space="preserve">Ensure keys have no less than 3 user IAM managers</t>
  </si>
  <si>
    <t xml:space="preserve">Ensure keys have no less than 3 Service IDs IAM managers</t>
  </si>
  <si>
    <t xml:space="preserve">Ensure Kubernetes containers have no less than 3 user IAM managers</t>
  </si>
  <si>
    <t xml:space="preserve">Ensure Kubernetes containers have no less than 3 Service IDs IAM managers</t>
  </si>
  <si>
    <t xml:space="preserve">Ensure Enterprise DB have no less than 3 user IAM managers</t>
  </si>
  <si>
    <t xml:space="preserve">Ensure Enterprise DB have no less than 3 Service IDs IAM managers</t>
  </si>
  <si>
    <t xml:space="preserve">Ensure all account access is managed only by IAM access groups for Cloudant database</t>
  </si>
  <si>
    <t xml:space="preserve">Ensure all account access is managed only by IAM access groups for  Redis databases</t>
  </si>
  <si>
    <t xml:space="preserve">Ensure all account access is managed only by IAM access groups for PostgreSQL databases</t>
  </si>
  <si>
    <t xml:space="preserve">Ensure all account access is managed only by IAM access groups for MongoDB</t>
  </si>
  <si>
    <t xml:space="preserve">Ensure all account access is managed only by IAM access groups for Elasticsearch databases</t>
  </si>
  <si>
    <t xml:space="preserve">Ensure all account access is managed only by IAM access groups for etcd database</t>
  </si>
  <si>
    <t xml:space="preserve">Ensure all account access is managed only by IAM access groups for keys</t>
  </si>
  <si>
    <t xml:space="preserve">Ensure all account access is managed only by IAM access groups for Kubernetes containers</t>
  </si>
  <si>
    <t xml:space="preserve">Ensure all account access is managed only by IAM access groups for Enterprise DB</t>
  </si>
  <si>
    <t xml:space="preserve">Ensure IBM cloud activity tracker is enabled for all COS buckets</t>
  </si>
  <si>
    <t xml:space="preserve">yes - implemented?</t>
  </si>
  <si>
    <t xml:space="preserve">Ensure IBM cloud monitoring is enabled for all COS buckets</t>
  </si>
  <si>
    <t xml:space="preserve">TODO: ok example not processed in test </t>
  </si>
  <si>
    <t xml:space="preserve">Ensure COS bucket resiliency is set to Cross Region</t>
  </si>
  <si>
    <t xml:space="preserve">Ensure all schematics resource and action should run on designated location</t>
  </si>
  <si>
    <t xml:space="preserve">IBM,SCHEMATICS</t>
  </si>
  <si>
    <t xml:space="preserve">Ensure that schematics encryption is enabled</t>
  </si>
  <si>
    <t xml:space="preserve">Ensure that schematics logging service is enabled</t>
  </si>
  <si>
    <t xml:space="preserve">Ensure schematics has Role based access control (RBAC) for users</t>
  </si>
  <si>
    <t xml:space="preserve">Ensure that schematics monitoring service is enabled</t>
  </si>
  <si>
    <t xml:space="preserve">Ensure schematics workspace is configured with a specific terraform version</t>
  </si>
  <si>
    <t xml:space="preserve">Monitoring and Audit Logging</t>
  </si>
  <si>
    <t xml:space="preserve">Ensure Activity Tracker with LogDNA is provisioned in multiple regions for that account</t>
  </si>
  <si>
    <t xml:space="preserve">IBM,LOGDNA,ACTIVITYTRACKER</t>
  </si>
  <si>
    <t xml:space="preserve">Ensure Activity Tracker with LogDNA is provisioned</t>
  </si>
  <si>
    <t xml:space="preserve">Ensure Activity Tracker trails are integrated with LogDNA logs</t>
  </si>
  <si>
    <t xml:space="preserve">Ensure Activity Tracker logs are encrypted at rest</t>
  </si>
  <si>
    <t xml:space="preserve">Ensure no more than 3 user administrators are defined for monitoring</t>
  </si>
  <si>
    <t xml:space="preserve">Ensure no more than 3 user administrators are defined for LogDNA</t>
  </si>
  <si>
    <t xml:space="preserve">Ensure no more than 3 Service IDs administrators are defined for LogDNA</t>
  </si>
  <si>
    <t xml:space="preserve">Ensure no more than 3 Service IDs administrators are defined for monitoring</t>
  </si>
  <si>
    <t xml:space="preserve">Ensure Activity Tracker trails are integrated with Block Storage logs</t>
  </si>
  <si>
    <t xml:space="preserve">No Activity Tracker Attribute for Block Storagr</t>
  </si>
  <si>
    <t xml:space="preserve">Ensure monitoring have no less than 3 user IAM managers</t>
  </si>
  <si>
    <t xml:space="preserve">Ensure monitoring have no less than 3 Service IDs IAM managers</t>
  </si>
  <si>
    <t xml:space="preserve">Ensure LogDNA have no less than 3 user IAM managers</t>
  </si>
  <si>
    <t xml:space="preserve">Ensure LogDNA have no less than 3 Service IDs IAM managers</t>
  </si>
  <si>
    <t xml:space="preserve">Ensure all account access is managed only by IAM access groups for monitoring</t>
  </si>
  <si>
    <t xml:space="preserve">Ensure all account access is managed only by IAM access groups for LogDNA</t>
  </si>
  <si>
    <t xml:space="preserve">Networking</t>
  </si>
  <si>
    <t xml:space="preserve">Ensure that web application firewall is enabled in CIS</t>
  </si>
  <si>
    <t xml:space="preserve">IBM,CIS</t>
  </si>
  <si>
    <t xml:space="preserve">Ensure DDOS protection is enabled CIS</t>
  </si>
  <si>
    <t xml:space="preserve">Ensure CIS is provisioned</t>
  </si>
  <si>
    <t xml:space="preserve">Ensure SSL is configured properly (using full/strict/origin_pull only)</t>
  </si>
  <si>
    <t xml:space="preserve">Ensure TLS 1.2 is set for all inbound traffic via CIS</t>
  </si>
  <si>
    <t xml:space="preserve">Ensure DNS record is protected</t>
  </si>
  <si>
    <t xml:space="preserve">Ensure CIS load balancer is  properly configured</t>
  </si>
  <si>
    <t xml:space="preserve">yes - fix typo in task (load)</t>
  </si>
  <si>
    <t xml:space="preserve">Ensure CIS load balancer is provisioned</t>
  </si>
  <si>
    <t xml:space="preserve">Ensure no VPC security groups allow incoming traffic from IP 0.0.0.0/0 to SSH port 22</t>
  </si>
  <si>
    <t xml:space="preserve">IBM,NETWORKING</t>
  </si>
  <si>
    <t xml:space="preserve">fix</t>
  </si>
  <si>
    <t xml:space="preserve">Ensure no VPC security groups allow incoming traffic from 0.0.0.0/0 to RDP ports 3389, 3390</t>
  </si>
  <si>
    <t xml:space="preserve">Ensure the default security group of every VPC restricts all traffic</t>
  </si>
  <si>
    <t xml:space="preserve">Ensure TLS 1.2 for all inbound traffic via load balancer for VPC</t>
  </si>
  <si>
    <t xml:space="preserve">only https not TLs version (covered by Policy 4.35)</t>
  </si>
  <si>
    <t xml:space="preserve">There is no way of ensuring TLS connection, according to the docs, only https protocol. - Priscilla</t>
  </si>
  <si>
    <t xml:space="preserve">Ensure logging for VPC flow logs is enabled in all VPCs</t>
  </si>
  <si>
    <t xml:space="preserve">Ensure only allowed TLS versions are configured for all inbound traffic at IKS Ingress</t>
  </si>
  <si>
    <t xml:space="preserve">Ensure no VPC security groups have inbound ports open to the internet (0.0.0.0/0)</t>
  </si>
  <si>
    <t xml:space="preserve">no- 4.10 and 4.11 are combined</t>
  </si>
  <si>
    <t xml:space="preserve">create seperate rule</t>
  </si>
  <si>
    <t xml:space="preserve">Ensure no VPC security groups have outbound ports open to the internet (0.0.0.0/0)</t>
  </si>
  <si>
    <t xml:space="preserve">Ensure a VSI has at least one VPC security group attached</t>
  </si>
  <si>
    <t xml:space="preserve">Ensure all network interfaces of a VSI have at least one VPC security group attached</t>
  </si>
  <si>
    <t xml:space="preserve">Ensure at the account-level that no cross-account connection approvals can be done via Direct Link 2.0</t>
  </si>
  <si>
    <t xml:space="preserve">https://ibm-cloudplatform.slack.com/archives/C53NF5MB4/p1619223285026500</t>
  </si>
  <si>
    <t xml:space="preserve">Ensure at the account-level that no cross-account connection requests can be made via Direct Link 2.0</t>
  </si>
  <si>
    <t xml:space="preserve">Ensure at the account-level that no cross-account connection approvals can be done via IBM Cloud Transit Gateway</t>
  </si>
  <si>
    <t xml:space="preserve">? - ask in channel scc/terraform</t>
  </si>
  <si>
    <t xml:space="preserve">https://registry.terraform.io/providers/IBM-Cloud/ibm/latest/docs/resources/tg_connection#network_type</t>
  </si>
  <si>
    <t xml:space="preserve">Kenneth Burger</t>
  </si>
  <si>
    <t xml:space="preserve">This is currently a manual step not included in Terraform. A new ticket was issued on: https://github.ibm.com/CloudBBS/ts-planning/issues/2699</t>
  </si>
  <si>
    <t xml:space="preserve">Ensure at the account-level that no cross-account connection requests can be made via IBM Cloud Transit Gateway</t>
  </si>
  <si>
    <t xml:space="preserve">Enusre at least one VPN configured for the account</t>
  </si>
  <si>
    <t xml:space="preserve">vpn gateway</t>
  </si>
  <si>
    <t xml:space="preserve">Ensure that IKE policy encryption is not 'triple_des'</t>
  </si>
  <si>
    <t xml:space="preserve">Ensure that IKE policy authentication is set to 'sha256'</t>
  </si>
  <si>
    <t xml:space="preserve">Ensure that Diffie-Hellman group is at least group 14</t>
  </si>
  <si>
    <t xml:space="preserve">Ensure that IPSec policy encryption is not 'triple_des'</t>
  </si>
  <si>
    <t xml:space="preserve">Ensure that IPsec policy authentication is set to 'sha256'</t>
  </si>
  <si>
    <t xml:space="preserve">Ensure that IPSec policy does not have PFS disabled</t>
  </si>
  <si>
    <t xml:space="preserve">Ensure that a strong pre-shared key is used for authentication with at least 24 alphanumeric characters</t>
  </si>
  <si>
    <t xml:space="preserve">gateway</t>
  </si>
  <si>
    <t xml:space="preserve">Ensure that Dead Peer Detection Action is set to 'restart'</t>
  </si>
  <si>
    <t xml:space="preserve">Ensure that application end-to-end traffic is encrypted</t>
  </si>
  <si>
    <t xml:space="preserve">3000418 
3000404 
3000405</t>
  </si>
  <si>
    <t xml:space="preserve">Ensure VPC load balancer is configured with no public access</t>
  </si>
  <si>
    <t xml:space="preserve">Ensure VPC load balancer is configured with multiple members in the pool</t>
  </si>
  <si>
    <t xml:space="preserve">Ensure VPC load balancer listener is configured with default pool</t>
  </si>
  <si>
    <t xml:space="preserve">Ensure application load balancer has health check configured when created</t>
  </si>
  <si>
    <t xml:space="preserve">Ensure health check protocol is either http or https</t>
  </si>
  <si>
    <t xml:space="preserve">lb_pool</t>
  </si>
  <si>
    <t xml:space="preserve">Ensure VPC application load balancer pool is use HTTPS protocol for HTTPS listeners</t>
  </si>
  <si>
    <t xml:space="preserve">Ensure application load balancer configured to convert HTTP client requests to HTTPS </t>
  </si>
  <si>
    <t xml:space="preserve">Incorrect Description: Check whether Application Load Balancer for VPC is configured to convert HTTP client requests to HTTPS // After looking into this I am not sure it's possible to change the request  protocol from http to https through a policy. Technically you could create a listening policy which extracts the :scheme from the header to match the http protocol; however, if you trigger a redirect, there is no way of interpolating the original URL and attaching https to the request </t>
  </si>
  <si>
    <t xml:space="preserve">By using the ibm_is_lb_listener_policy resource</t>
  </si>
  <si>
    <t xml:space="preserve">Ensure HTTPS (SSL &amp; TLS) instead of HTTP is used for application load balancer</t>
  </si>
  <si>
    <t xml:space="preserve">By using the ibm_is_lb_listener resource</t>
  </si>
  <si>
    <t xml:space="preserve">Ensure no VPC security groups allow outgoing traffic to 8.8.8.8/32 port 53 (DNS)</t>
  </si>
  <si>
    <t xml:space="preserve">Ensure default security group does not allow SSH</t>
  </si>
  <si>
    <t xml:space="preserve">? - only via resources not data</t>
  </si>
  <si>
    <t xml:space="preserve">Ensure default security group does not allow PING</t>
  </si>
  <si>
    <t xml:space="preserve">Ensure the VPC does not have classic access enabled</t>
  </si>
  <si>
    <t xml:space="preserve">Ensure VPC does not have a public gateway attached at the time of provisioning</t>
  </si>
  <si>
    <t xml:space="preserve">Ensure VPC does not have a public gateway attached</t>
  </si>
  <si>
    <t xml:space="preserve">Ensure no VPC network access control lists allow ingress from 0.0.0.0/0 to any port</t>
  </si>
  <si>
    <t xml:space="preserve">IBM,ACL</t>
  </si>
  <si>
    <t xml:space="preserve">Ensure no VPC network access control lists allow ingress from 0.0.0.0/0 to port 22</t>
  </si>
  <si>
    <t xml:space="preserve">Ensure no VPC network access control lists allow ingress from 0.0.0.0/0 to port 3389</t>
  </si>
  <si>
    <t xml:space="preserve">Ensure no VPC network access control lists allow egress to 0.0.0.0/0 to any port</t>
  </si>
  <si>
    <t xml:space="preserve">Ensure virtual server has minimum # interfaces</t>
  </si>
  <si>
    <t xml:space="preserve">what value</t>
  </si>
  <si>
    <t xml:space="preserve">Ensure virtual server does not have a Floating IP</t>
  </si>
  <si>
    <t xml:space="preserve">Ensure virtal server has all interfaces with ip-spoofing turned off</t>
  </si>
  <si>
    <t xml:space="preserve">Ensure virtual server resource group other than "Default" is selected</t>
  </si>
  <si>
    <t xml:space="preserve">OBS: the example used for this task  provisions only Virtual Service for VPC (vsi, vpc)</t>
  </si>
  <si>
    <t xml:space="preserve">Ensure virtual server boot volumes are encrypted with BYOK</t>
  </si>
  <si>
    <t xml:space="preserve">kms, vpc, vsi</t>
  </si>
  <si>
    <t xml:space="preserve">Ensure virtual server boot volumes are encrypted with KYOK</t>
  </si>
  <si>
    <t xml:space="preserve">hpcs, vpc, vsi</t>
  </si>
  <si>
    <t xml:space="preserve">Ensure virtual server data volumes are encrypted with BYOK</t>
  </si>
  <si>
    <t xml:space="preserve">kms</t>
  </si>
  <si>
    <t xml:space="preserve">Ensure virtual server data volumes are encrypted with KYOK</t>
  </si>
  <si>
    <t xml:space="preserve">hpcs</t>
  </si>
  <si>
    <t xml:space="preserve">Ensure virtual server provisioned from an encrypted image</t>
  </si>
  <si>
    <t xml:space="preserve">is image</t>
  </si>
  <si>
    <t xml:space="preserve">Ensure virtual server provisioned from customer defined list of images</t>
  </si>
  <si>
    <t xml:space="preserve">this refers to checking if "ibm_is_image" is provisioned, where the "href" refers to cloud object storage where you uploaded the custom image</t>
  </si>
  <si>
    <t xml:space="preserve">Ensure Virtual Servers for VPC Instances are identifiable by the workload they are running based on the instance group definition</t>
  </si>
  <si>
    <t xml:space="preserve">                                 </t>
  </si>
  <si>
    <t xml:space="preserve">Ensure application port of the workload is identifiable by the instance group definition</t>
  </si>
  <si>
    <t xml:space="preserve">5-4 + Pending Review</t>
  </si>
  <si>
    <t xml:space="preserve">ibm_is_instance_group --&gt; application_port</t>
  </si>
  <si>
    <t xml:space="preserve">Use ibm_is_instance_group resource</t>
  </si>
  <si>
    <t xml:space="preserve">Ensure subnet identifiers of the workload are identifiable by the instance group definition</t>
  </si>
  <si>
    <t xml:space="preserve">Cannot be implement</t>
  </si>
  <si>
    <t xml:space="preserve">For ibm_is_instance_group --&gt; subnets, "subnets" is a required attribute. Terraform will not create the plan without subnets being defined.</t>
  </si>
  <si>
    <t xml:space="preserve">Ensure Application Load Balancer for VPC is attached with an Auto Scale for VPC instance group provided with health check</t>
  </si>
  <si>
    <t xml:space="preserve">ibm_is_instance_group --&gt; load_balancer and load_balancer_pool	</t>
  </si>
  <si>
    <t xml:space="preserve">It's not possible to generate terraform plan without the required health check attributes (health_delay, health_retries, health_timeout, and health_type) making it not possible to simulate a case where the user tries to attach an application load balancer pool without having health check configured to a VPC instance group. - Priscilla</t>
  </si>
  <si>
    <t xml:space="preserve">Ensure subnet does not have public gateway attached</t>
  </si>
  <si>
    <t xml:space="preserve">Ensure public gateways are provisionable only within permitted zones</t>
  </si>
  <si>
    <t xml:space="preserve">zone is a required attribute, vpc public gatewat cannot be provisioned without the "zone" argument.</t>
  </si>
  <si>
    <t xml:space="preserve">Ensure VPC application load balancer is configured with at least one VPC security group</t>
  </si>
  <si>
    <t xml:space="preserve">Ensure TLS mode set to End-End CA signed</t>
  </si>
  <si>
    <t xml:space="preserve">Vulnerability Management</t>
  </si>
  <si>
    <t xml:space="preserve">Continuously scan and identify critical or high vulnerabilities in the system (containers) every # days</t>
  </si>
  <si>
    <t xml:space="preserve">IBM,VULNERABILITY_ADVISOR</t>
  </si>
  <si>
    <t xml:space="preserve">No terraform resource which contains the information</t>
  </si>
  <si>
    <t xml:space="preserve">Alert for critical, high and medium vulnerable container images in container registry</t>
  </si>
  <si>
    <t xml:space="preserve">IBM,SECURITY_ADVISOR</t>
  </si>
  <si>
    <t xml:space="preserve">Ensure no more than 3 user administrators are defined for container registry</t>
  </si>
  <si>
    <t xml:space="preserve">Ensure private-only on the accont so all connections for image pushes and pulls must be over private</t>
  </si>
  <si>
    <t xml:space="preserve">Enable IAM access controls for the account</t>
  </si>
  <si>
    <t xml:space="preserve">Enable platform metrics for container registry</t>
  </si>
  <si>
    <t xml:space="preserve">Ensure no more than 3 Service IDs administrators are defined for container registry</t>
  </si>
  <si>
    <t xml:space="preserve">Ensure container registry have no less than 3 user IAM managers</t>
  </si>
  <si>
    <t xml:space="preserve">Ensure container registry have no less than 3 Service IDs IAM managers</t>
  </si>
  <si>
    <t xml:space="preserve">Ensure all account access is managed only by IAM access groups for container registry</t>
  </si>
  <si>
    <t xml:space="preserve">Can be implemented by cross referencing access_group_members and ibm_iam_service_policy </t>
  </si>
  <si>
    <t xml:space="preserve">Continuous Compliance</t>
  </si>
  <si>
    <t xml:space="preserve">Continuously scan and identify critical or high vulnerabilities in source code</t>
  </si>
  <si>
    <t xml:space="preserve">IBM,TOOLCHAIN</t>
  </si>
  <si>
    <t xml:space="preserve">Continuously run unit tests to validate source code changes</t>
  </si>
  <si>
    <t xml:space="preserve">Ensure bill of material is collected for pipeline run</t>
  </si>
  <si>
    <t xml:space="preserve">Ensure images are signed</t>
  </si>
  <si>
    <t xml:space="preserve">Ensure source code meets CIS benchmarks</t>
  </si>
  <si>
    <t xml:space="preserve">Validate branch protection is enabled</t>
  </si>
  <si>
    <t xml:space="preserve">Ensure secret detection scan is enabled for source code</t>
  </si>
  <si>
    <t xml:space="preserve">Ensure production change request exists and is approved</t>
  </si>
  <si>
    <t xml:space="preserve">Ensure images have been scanned by vulnerability advisor for OS vulnerability detection</t>
  </si>
  <si>
    <t xml:space="preserve">Ensure no more than 3 user administrators are defined for toolchain</t>
  </si>
  <si>
    <t xml:space="preserve">Ensure no more than 3 Service IDs administrators are defined for toolchain</t>
  </si>
  <si>
    <t xml:space="preserve">Ensure acceptance tests exist and passed</t>
  </si>
  <si>
    <t xml:space="preserve">Ensure toolchain have no less than 3 user IAM managers </t>
  </si>
  <si>
    <t xml:space="preserve">Ensure toolchain have no less than 3 Service IDs IAM managers</t>
  </si>
  <si>
    <t xml:space="preserve">Ensure all account access is managed only by IAM access groups for toolchain</t>
  </si>
  <si>
    <t xml:space="preserve">Secrets Managers</t>
  </si>
  <si>
    <t xml:space="preserve">Ensure that all arbitrary secrets managed by secrets manager have not expired</t>
  </si>
  <si>
    <t xml:space="preserve">IBM,SECRETS_MANAGER</t>
  </si>
  <si>
    <t xml:space="preserve">Ensure that all user credentials managed by secrets manager have not expired</t>
  </si>
  <si>
    <t xml:space="preserve">Ensure that all IAM API keys managed by secrets manager have not expired</t>
  </si>
  <si>
    <t xml:space="preserve">Ensure that secrets manager is only provisioned in authorized regions</t>
  </si>
  <si>
    <t xml:space="preserve">Ensure that there are no secrets exist in the default secret group</t>
  </si>
  <si>
    <t xml:space="preserve">Ensure that all arbitrary secrets managed by secrets manager are rotated at least every # days</t>
  </si>
  <si>
    <t xml:space="preserve">Ensure that all user credentials managed by secrets manager are rotated at least every # days</t>
  </si>
  <si>
    <t xml:space="preserve">Ensure that all IAM API keys managed by secrets manager are rotated at least every # days</t>
  </si>
  <si>
    <t xml:space="preserve">Ensure that there are no empty secret groups</t>
  </si>
  <si>
    <t xml:space="preserve">Ensure no more than 3 user administrators are defined for secrets manager</t>
  </si>
  <si>
    <t xml:space="preserve">Ensure no more than 3 Service IDs administrators are defined for secrets manager</t>
  </si>
  <si>
    <t xml:space="preserve">Ensure secrets manager service have no less than 3 user IAM managers</t>
  </si>
  <si>
    <t xml:space="preserve">Ensure secrets manager service have no less than 3 Service IDs IAM managers</t>
  </si>
  <si>
    <t xml:space="preserve">Ensure all account access is managed only by IAM access groups for secrets manager</t>
  </si>
  <si>
    <t xml:space="preserve">AppID</t>
  </si>
  <si>
    <t xml:space="preserve">Ensure webhooks are using HTTPS only</t>
  </si>
  <si>
    <t xml:space="preserve">IBM,APPID</t>
  </si>
  <si>
    <t xml:space="preserve">Following a discussion I had with @erodrig on #appid-adopters, 
currently the only functionality for AppID via Terraform is provisioning.  
link to correspondence : 
https://ibm-cloudplatform.slack.com/archives/C4GE0UNTS/p1616446221018600</t>
  </si>
  <si>
    <t xml:space="preserve">Ensure email dispatcher is using HTTPS</t>
  </si>
  <si>
    <t xml:space="preserve">Ensure redirect_uris are using HTTPS only</t>
  </si>
  <si>
    <t xml:space="preserve">Ensure redirect_uris are not using localhost or 127.0.0.1</t>
  </si>
  <si>
    <t xml:space="preserve">Ensure redirect_uris are not using any wildcards (*)</t>
  </si>
  <si>
    <t xml:space="preserve">Ensure AppID user data is encrypted</t>
  </si>
  <si>
    <t xml:space="preserve">Ensure user profile update from client apps is disabled</t>
  </si>
  <si>
    <t xml:space="preserve">Ensure cloud directory users can not update their own accounts</t>
  </si>
  <si>
    <t xml:space="preserve">Ensure cloud directory users can not self-signup to applications</t>
  </si>
  <si>
    <t xml:space="preserve">Ensure runtime activity capture is enabled</t>
  </si>
  <si>
    <t xml:space="preserve">Ensure social identity providers are disabled</t>
  </si>
  <si>
    <t xml:space="preserve">Ensure anonnymous authentication is disabled</t>
  </si>
  <si>
    <t xml:space="preserve">Ensure password strength regex is setup</t>
  </si>
  <si>
    <t xml:space="preserve">Ensure strong password policies are enabled</t>
  </si>
  <si>
    <t xml:space="preserve">Ensure strong password policies prevents password reuse is enabled</t>
  </si>
  <si>
    <t xml:space="preserve">Ensure strong password policies failed login lockout is enabled</t>
  </si>
  <si>
    <t xml:space="preserve">Ensure strong password policies failed login lockout time is enabled</t>
  </si>
  <si>
    <t xml:space="preserve">Ensure strong password policies time between password changes is enabled</t>
  </si>
  <si>
    <t xml:space="preserve">Ensure strong password policies password expiration is enabled</t>
  </si>
  <si>
    <t xml:space="preserve">Ensure strong password policies no userid in password is enabled</t>
  </si>
  <si>
    <t xml:space="preserve">Ensure email verification is enabled for cloud directory users</t>
  </si>
  <si>
    <t xml:space="preserve">Ensure customer-provided email service is used</t>
  </si>
  <si>
    <t xml:space="preserve">Ensure MFA is enabled for cloud directory users</t>
  </si>
  <si>
    <t xml:space="preserve">Ensure access tokens are configured to expire in under # minutes</t>
  </si>
  <si>
    <t xml:space="preserve">Integration</t>
  </si>
  <si>
    <t xml:space="preserve">Ensure that Event streams instance is configured using public end points</t>
  </si>
  <si>
    <t xml:space="preserve">IBM,EVENTSTREAMS</t>
  </si>
  <si>
    <t xml:space="preserve">Ensure that Event streams instance is configured using private end points</t>
  </si>
  <si>
    <t xml:space="preserve">Ensure that Event streams instance is configured with an allow list for ip addresses</t>
  </si>
  <si>
    <t xml:space="preserve">Containers</t>
  </si>
  <si>
    <t xml:space="preserve">IBM Kubernetes Servce</t>
  </si>
  <si>
    <t xml:space="preserve">10.1.1</t>
  </si>
  <si>
    <t xml:space="preserve">Ensure IKS clusters version is up to date</t>
  </si>
  <si>
    <t xml:space="preserve">IBM,IKS,CLUSTER</t>
  </si>
  <si>
    <t xml:space="preserve">10.1.2</t>
  </si>
  <si>
    <t xml:space="preserve">Ensure that clusters are accessible only by using private endpoints</t>
  </si>
  <si>
    <t xml:space="preserve">IBM,CLUSTER</t>
  </si>
  <si>
    <t xml:space="preserve">10.1.3</t>
  </si>
  <si>
    <t xml:space="preserve">Ensure IBM Cloud Kubernetes Service cluster has image pull secrets enabled</t>
  </si>
  <si>
    <t xml:space="preserve">10.1.4</t>
  </si>
  <si>
    <t xml:space="preserve">Ensure IBM Cloud Kubernetes Service clusters have the monitoring service enabled</t>
  </si>
  <si>
    <t xml:space="preserve">10.1.5</t>
  </si>
  <si>
    <t xml:space="preserve">Ensure IBM Cloud Kubernetes Service clusters have the logging service enabled</t>
  </si>
  <si>
    <t xml:space="preserve">statistics April 29 2021</t>
  </si>
  <si>
    <t xml:space="preserve">service</t>
  </si>
  <si>
    <t xml:space="preserve">status</t>
  </si>
  <si>
    <t xml:space="preserve">number of rules suported by ibm-tf (SCC list)</t>
  </si>
  <si>
    <t xml:space="preserve">tf owner</t>
  </si>
  <si>
    <t xml:space="preserve">goals</t>
  </si>
  <si>
    <t xml:space="preserve">total</t>
  </si>
  <si>
    <t xml:space="preserve">IAM</t>
  </si>
  <si>
    <t xml:space="preserve">partial implementaion</t>
  </si>
  <si>
    <t xml:space="preserve">COS </t>
  </si>
  <si>
    <t xml:space="preserve">done implementation</t>
  </si>
  <si>
    <t xml:space="preserve"> @Priya Rani</t>
  </si>
  <si>
    <t xml:space="preserve">ICD , * (7)</t>
  </si>
  <si>
    <t xml:space="preserve">done implementation, and review. Fixes/follow-up pending</t>
  </si>
  <si>
    <t xml:space="preserve">GA'ed (as of Feb 1 2021) :</t>
  </si>
  <si>
    <t xml:space="preserve">CCM</t>
  </si>
  <si>
    <t xml:space="preserve">Total implemented (including GA'ed):</t>
  </si>
  <si>
    <t xml:space="preserve">STORAGE</t>
  </si>
  <si>
    <t xml:space="preserve">not started</t>
  </si>
  <si>
    <t xml:space="preserve">under investigation/implementation:</t>
  </si>
  <si>
    <t xml:space="preserve">TOOLCHAIN</t>
  </si>
  <si>
    <t xml:space="preserve">not yet supported in terraform: </t>
  </si>
  <si>
    <t xml:space="preserve">Services</t>
  </si>
  <si>
    <t xml:space="preserve">007 Project (subset)</t>
  </si>
  <si>
    <t xml:space="preserve">security advisor</t>
  </si>
  <si>
    <t xml:space="preserve">done IAM related rules</t>
  </si>
  <si>
    <t xml:space="preserve">007 priority implemented:</t>
  </si>
  <si>
    <t xml:space="preserve">secret manager</t>
  </si>
  <si>
    <t xml:space="preserve">007 priority not implemented:</t>
  </si>
  <si>
    <t xml:space="preserve">schematics</t>
  </si>
  <si>
    <t xml:space="preserve">007 priority possibly implementable: </t>
  </si>
  <si>
    <t xml:space="preserve">NETWORKING</t>
  </si>
  <si>
    <t xml:space="preserve">done implementing of 80%</t>
  </si>
  <si>
    <t xml:space="preserve">007 priority tf not supported:</t>
  </si>
  <si>
    <t xml:space="preserve">AT / LogDNA</t>
  </si>
  <si>
    <t xml:space="preserve">done implementing </t>
  </si>
  <si>
    <t xml:space="preserve">KEY/ KEYPROTECT/ KMS</t>
  </si>
  <si>
    <t xml:space="preserve">done implementing 90%</t>
  </si>
  <si>
    <t xml:space="preserve">IKS</t>
  </si>
  <si>
    <t xml:space="preserve">done implementing 6/7</t>
  </si>
  <si>
    <t xml:space="preserve">HPCS</t>
  </si>
  <si>
    <t xml:space="preserve"> @Dinesh G Venkatraman @marco.pavone</t>
  </si>
  <si>
    <t xml:space="preserve">eventstreams</t>
  </si>
  <si>
    <t xml:space="preserve"> @wilma</t>
  </si>
  <si>
    <t xml:space="preserve">Cluster</t>
  </si>
  <si>
    <t xml:space="preserve">cloudshell</t>
  </si>
  <si>
    <t xml:space="preserve">cloudant</t>
  </si>
  <si>
    <t xml:space="preserve">partially done implementation</t>
  </si>
  <si>
    <t xml:space="preserve">CIS</t>
  </si>
  <si>
    <t xml:space="preserve">done 8/9</t>
  </si>
  <si>
    <t xml:space="preserve">baremetal</t>
  </si>
  <si>
    <t xml:space="preserve">ACL</t>
  </si>
  <si>
    <t xml:space="preserve">Comments - Ann</t>
  </si>
  <si>
    <t xml:space="preserve">CRA Done?</t>
  </si>
  <si>
    <t xml:space="preserve">CRA Started?</t>
  </si>
  <si>
    <t xml:space="preserve">CRA Can Be Implemented?</t>
  </si>
  <si>
    <r>
      <rPr>
        <sz val="12"/>
        <color rgb="FF000000"/>
        <rFont val="Calibri"/>
        <family val="2"/>
        <charset val="1"/>
      </rPr>
      <t xml:space="preserve">Check whether more than allowed number of </t>
    </r>
    <r>
      <rPr>
        <b val="true"/>
        <sz val="12"/>
        <color rgb="FFFF0000"/>
        <rFont val="Calibri (Body)"/>
        <family val="0"/>
        <charset val="1"/>
      </rPr>
      <t xml:space="preserve">#</t>
    </r>
    <r>
      <rPr>
        <sz val="12"/>
        <color rgb="FF000000"/>
        <rFont val="Calibri"/>
        <family val="2"/>
        <charset val="1"/>
      </rPr>
      <t xml:space="preserve"> admins are configured per account</t>
    </r>
  </si>
  <si>
    <t xml:space="preserve">max_iam_admins</t>
  </si>
  <si>
    <t xml:space="preserve">Ensure no more than 3 user administrators are defined for Elasticsearch databases</t>
  </si>
  <si>
    <t xml:space="preserve">No?</t>
  </si>
  <si>
    <r>
      <rPr>
        <sz val="12"/>
        <color rgb="FF000000"/>
        <rFont val="Calibri"/>
        <family val="2"/>
        <charset val="1"/>
      </rPr>
      <t xml:space="preserve">Check whether the number of Service IDs with admin privileges in the account is </t>
    </r>
    <r>
      <rPr>
        <b val="true"/>
        <sz val="12"/>
        <color rgb="FFFF0000"/>
        <rFont val="Calibri (Body)"/>
        <family val="0"/>
        <charset val="1"/>
      </rPr>
      <t xml:space="preserve">minimal # 3</t>
    </r>
  </si>
  <si>
    <t xml:space="preserve">- Not sure what "monitoring" is referring to -- Activity Tracker</t>
  </si>
  <si>
    <t xml:space="preserve">Ensure no more than 3 Service IDs aministrators are defined for Redis databases</t>
  </si>
  <si>
    <t xml:space="preserve">Check whether IAM have no less than 3 user IAM managers</t>
  </si>
  <si>
    <t xml:space="preserve">Check whether IAM have no less than 3 Service IDs IAM managers</t>
  </si>
  <si>
    <t xml:space="preserve">Check whether Cloudant database have no less than 3 user IAM managers</t>
  </si>
  <si>
    <t xml:space="preserve">Check whether Cloudant database have no less than 3 Service IDs IAM managers</t>
  </si>
  <si>
    <t xml:space="preserve">Check whether Redis databases have no less than 3 user IAM managers</t>
  </si>
  <si>
    <t xml:space="preserve">Check whether Redis databases have no less than 3 Service IDs IAM managers</t>
  </si>
  <si>
    <t xml:space="preserve">Check whether PostgreSQL databases have no less than 3 user IAM managers</t>
  </si>
  <si>
    <t xml:space="preserve">Check whether PostgreSQL databases have no less than 3 Service IDs IAM managers</t>
  </si>
  <si>
    <t xml:space="preserve">Check whether MongoDB have no less than 3 user IAM managers</t>
  </si>
  <si>
    <t xml:space="preserve">Check whether MongoDB have no less than 3 Service IDs IAM managers</t>
  </si>
  <si>
    <t xml:space="preserve">Check whether Elasticsearch databases have no less than 3 user IAM managers</t>
  </si>
  <si>
    <t xml:space="preserve">Check whether Elasticsearch databases have no less than 3 Service IDs IAM managers</t>
  </si>
  <si>
    <t xml:space="preserve">Check whether etcd database have no less than 3 user IAM managers</t>
  </si>
  <si>
    <t xml:space="preserve">Check whether etcd database have no less than 3 Service IDs IAM managers</t>
  </si>
  <si>
    <t xml:space="preserve">Check whether keys have no less than 3 user IAM managers</t>
  </si>
  <si>
    <t xml:space="preserve">Check whether keys have no less than 3 Service IDs IAM managers</t>
  </si>
  <si>
    <t xml:space="preserve">Check whether Kubernetes containers have no less than 3 user IAM managers</t>
  </si>
  <si>
    <t xml:space="preserve">Check whether Kubernetes containers have no less than 3 Service IDs IAM managers</t>
  </si>
  <si>
    <t xml:space="preserve">Check whether Enterprise DB have no less than 3 user IAM managers</t>
  </si>
  <si>
    <t xml:space="preserve">Check whether Enterprise DB have no less than 3 Service IDs IAM managers</t>
  </si>
  <si>
    <t xml:space="preserve">Check whether monitoring have no less than 3 user IAM managers</t>
  </si>
  <si>
    <t xml:space="preserve">Check whether monitoring have no less than 3 Service IDs IAM managers</t>
  </si>
  <si>
    <t xml:space="preserve">Check whether LogDNA have no less than 3 user IAM managers</t>
  </si>
  <si>
    <t xml:space="preserve">Check whether LogDNA have no less than 3 Service IDs IAM managers</t>
  </si>
  <si>
    <t xml:space="preserve">Check whether secrets manager service have no less than 3 user IAM managers</t>
  </si>
  <si>
    <t xml:space="preserve">Check whether secrets manager service have no less than 3 Service IDs IAM managers</t>
  </si>
  <si>
    <t xml:space="preserve">Check whether toolchain have no less than 3 user IAM managers</t>
  </si>
  <si>
    <t xml:space="preserve">Check whether toolchain have no less than 3 Service IDs IAM managers</t>
  </si>
  <si>
    <t xml:space="preserve">Check whether container registry have no less than 3 user IAM managers</t>
  </si>
  <si>
    <t xml:space="preserve">Check whether container registry have no less than 3 Service IDs IAM managers</t>
  </si>
  <si>
    <t xml:space="preserve">Ensure no more than 3 user administrators are defined for COS</t>
  </si>
  <si>
    <t xml:space="preserve">missing this?</t>
  </si>
  <si>
    <t xml:space="preserve">Ensure no more than 3 Service IDs administrators are defined for COS</t>
  </si>
  <si>
    <t xml:space="preserve">Check whether COS has no less than 3 user IAM managers</t>
  </si>
  <si>
    <t xml:space="preserve">Check whether COS has no less than 3 Service IDs IAM managers</t>
  </si>
  <si>
    <r>
      <rPr>
        <sz val="12"/>
        <color rgb="FF000000"/>
        <rFont val="Calibri"/>
        <family val="2"/>
        <charset val="1"/>
      </rPr>
      <t xml:space="preserve">API Keys Unused Days
</t>
    </r>
    <r>
      <rPr>
        <sz val="12"/>
        <color rgb="FFFF0000"/>
        <rFont val="Calibri (Body)"/>
        <family val="0"/>
        <charset val="1"/>
      </rPr>
      <t xml:space="preserve">maxDaysAPIKeysLastUsed</t>
    </r>
  </si>
  <si>
    <t xml:space="preserve">180, [90]</t>
  </si>
  <si>
    <r>
      <rPr>
        <sz val="12"/>
        <color rgb="FF000000"/>
        <rFont val="Calibri"/>
        <family val="2"/>
        <charset val="1"/>
      </rPr>
      <t xml:space="preserve">Inactive User Accounts Days
</t>
    </r>
    <r>
      <rPr>
        <sz val="12"/>
        <color rgb="FFFF0000"/>
        <rFont val="Calibri (Body)"/>
        <family val="0"/>
        <charset val="1"/>
      </rPr>
      <t xml:space="preserve">maxDaysUserAccountLastUsed</t>
    </r>
  </si>
  <si>
    <t xml:space="preserve">30, []</t>
  </si>
  <si>
    <r>
      <rPr>
        <sz val="12"/>
        <color rgb="FF000000"/>
        <rFont val="Calibri"/>
        <family val="2"/>
        <charset val="1"/>
      </rPr>
      <t xml:space="preserve">Username password Keys Rotated Days
</t>
    </r>
    <r>
      <rPr>
        <sz val="12"/>
        <color rgb="FFFF0000"/>
        <rFont val="Calibri (Body)"/>
        <family val="0"/>
        <charset val="1"/>
      </rPr>
      <t xml:space="preserve">maxPasswordKeyAge</t>
    </r>
  </si>
  <si>
    <t xml:space="preserve">NOT USED</t>
  </si>
  <si>
    <t xml:space="preserve">Failed Login Lockout Time
failed_login_lockout_time</t>
  </si>
  <si>
    <t xml:space="preserve">Time Between Password Chanages
time_between_password_chanages</t>
  </si>
  <si>
    <t xml:space="preserve">0, []</t>
  </si>
  <si>
    <t xml:space="preserve">NEED PARAMETER</t>
  </si>
  <si>
    <r>
      <rPr>
        <sz val="12"/>
        <color rgb="FF000000"/>
        <rFont val="Calibri"/>
        <family val="2"/>
        <charset val="1"/>
      </rPr>
      <t xml:space="preserve">Check whether Cloud Object Storage is accessible only by using </t>
    </r>
    <r>
      <rPr>
        <b val="true"/>
        <sz val="12"/>
        <color rgb="FFFF0000"/>
        <rFont val="Calibri (Body)"/>
        <family val="0"/>
        <charset val="1"/>
      </rPr>
      <t xml:space="preserve">private</t>
    </r>
    <r>
      <rPr>
        <sz val="12"/>
        <color rgb="FF000000"/>
        <rFont val="Calibri"/>
        <family val="2"/>
        <charset val="1"/>
      </rPr>
      <t xml:space="preserve"> vs </t>
    </r>
    <r>
      <rPr>
        <sz val="12"/>
        <color rgb="FFFF0000"/>
        <rFont val="Calibri (Body)"/>
        <family val="0"/>
        <charset val="1"/>
      </rPr>
      <t xml:space="preserve">#</t>
    </r>
    <r>
      <rPr>
        <sz val="12"/>
        <color rgb="FF000000"/>
        <rFont val="Calibri"/>
        <family val="2"/>
        <charset val="1"/>
      </rPr>
      <t xml:space="preserve"> endpoints	</t>
    </r>
  </si>
  <si>
    <t xml:space="preserve">NIST 800-53 </t>
  </si>
  <si>
    <t xml:space="preserve">SC-17 (2)</t>
  </si>
  <si>
    <t xml:space="preserve">SCC PVP Reg NEEDED field</t>
  </si>
  <si>
    <t xml:space="preserve">Corresponding Mapping to OSCAL item</t>
  </si>
  <si>
    <t xml:space="preserve">Sample</t>
  </si>
  <si>
    <t xml:space="preserve">SCC Goal uuid</t>
  </si>
  <si>
    <t xml:space="preserve">Component-&gt;control-implementations-&gt;implemented-requirements-&gt;props-&gt;uuid</t>
  </si>
  <si>
    <t xml:space="preserve">30005678abc</t>
  </si>
  <si>
    <t xml:space="preserve">Component-&gt;props-&gt;assessment-asset</t>
  </si>
  <si>
    <t xml:space="preserve">Component-&gt;control-implementations-&gt;implemented-requirements-&gt;props-&gt;remark</t>
  </si>
  <si>
    <r>
      <rPr>
        <sz val="12"/>
        <color rgb="FF000000"/>
        <rFont val="Calibri"/>
        <family val="2"/>
        <charset val="1"/>
      </rPr>
      <t xml:space="preserve">SCC, TOOLCHAIN: Check whether TLS v [1.2] is set for all inbound traffic via CIS.  
                                  Check whether COS encryption is enabled with [AssociatedKeyService].
TOOLCHAIN:          Check whether secret detection scan is enabled for source code
</t>
    </r>
    <r>
      <rPr>
        <sz val="12"/>
        <color rgb="FFFF0000"/>
        <rFont val="Calibri (Body)"/>
        <family val="0"/>
        <charset val="1"/>
      </rPr>
      <t xml:space="preserve">TANIUM</t>
    </r>
    <r>
      <rPr>
        <sz val="12"/>
        <color rgb="FF000000"/>
        <rFont val="Calibri"/>
        <family val="2"/>
        <charset val="1"/>
      </rPr>
      <t xml:space="preserve">:                </t>
    </r>
    <r>
      <rPr>
        <sz val="12"/>
        <color rgb="FFFF0000"/>
        <rFont val="Calibri (Body)"/>
        <family val="0"/>
        <charset val="1"/>
      </rPr>
      <t xml:space="preserve">DOES NOT PROVIDE GOAL txt (we can reuse the goal name id xccdf_org.cisecurity.benchmarks_rule_1.1.3_L1_Ensure_Minimum_password_age_is_set_to_1_or_more_days)</t>
    </r>
  </si>
  <si>
    <t xml:space="preserve">Goal name id (SCC ontology class)</t>
  </si>
  <si>
    <t xml:space="preserve">Component-&gt;control-implementations-&gt;implemented-requirements-&gt;props-&gt;class</t>
  </si>
  <si>
    <t xml:space="preserve">Goal Integration NameSpace</t>
  </si>
  <si>
    <t xml:space="preserve">Component-&gt;control-implementations-&gt;implemented-requirements-&gt;props-&gt;ns</t>
  </si>
  <si>
    <r>
      <rPr>
        <sz val="12"/>
        <color rgb="FF000000"/>
        <rFont val="Calibri"/>
        <family val="2"/>
        <charset val="1"/>
      </rPr>
      <t xml:space="preserve">dns://scc.com
dns://toolchain.com
dns://</t>
    </r>
    <r>
      <rPr>
        <sz val="12"/>
        <color rgb="FFFF0000"/>
        <rFont val="Calibri (Body)"/>
        <family val="0"/>
        <charset val="1"/>
      </rPr>
      <t xml:space="preserve">tanium</t>
    </r>
    <r>
      <rPr>
        <sz val="12"/>
        <color rgb="FF000000"/>
        <rFont val="Calibri"/>
        <family val="2"/>
        <charset val="1"/>
      </rPr>
      <t xml:space="preserve">.com</t>
    </r>
  </si>
  <si>
    <t xml:space="preserve">Integration equivalent for Goal Name ID</t>
  </si>
  <si>
    <t xml:space="preserve">Component-&gt;control-implementations-&gt;implemented-requirements-&gt;props-&gt;name</t>
  </si>
  <si>
    <r>
      <rPr>
        <sz val="12"/>
        <color rgb="FF000000"/>
        <rFont val="Calibri"/>
        <family val="2"/>
        <charset val="1"/>
      </rPr>
      <t xml:space="preserve">SCC:                  DO WE HAVE GOAL NAME, we need goal_name_id
TOOLCHAIN:  evidence_type_id -&gt; </t>
    </r>
    <r>
      <rPr>
        <sz val="12"/>
        <color rgb="FF000000"/>
        <rFont val="Calibri (Body)"/>
        <family val="0"/>
        <charset val="1"/>
      </rPr>
      <t xml:space="preserve">assessment</t>
    </r>
    <r>
      <rPr>
        <sz val="12"/>
        <color rgb="FF000000"/>
        <rFont val="Calibri"/>
        <family val="2"/>
        <charset val="1"/>
      </rPr>
      <t xml:space="preserve">_type_id 
</t>
    </r>
    <r>
      <rPr>
        <sz val="12"/>
        <color rgb="FFFF0000"/>
        <rFont val="Calibri (Body)"/>
        <family val="0"/>
        <charset val="1"/>
      </rPr>
      <t xml:space="preserve">TANIUM</t>
    </r>
    <r>
      <rPr>
        <sz val="12"/>
        <color rgb="FF000000"/>
        <rFont val="Calibri"/>
        <family val="2"/>
        <charset val="1"/>
      </rPr>
      <t xml:space="preserve">:        </t>
    </r>
    <r>
      <rPr>
        <sz val="12"/>
        <color rgb="FFFF0000"/>
        <rFont val="Calibri (Body)"/>
        <family val="0"/>
        <charset val="1"/>
      </rPr>
      <t xml:space="preserve">ID</t>
    </r>
  </si>
  <si>
    <t xml:space="preserve">Integration Value for Goal Name ID</t>
  </si>
  <si>
    <t xml:space="preserve">Component-&gt;control-implementations-&gt;implemented-requirements-&gt;props-&gt;value</t>
  </si>
  <si>
    <r>
      <rPr>
        <sz val="12"/>
        <color rgb="FF000000"/>
        <rFont val="Calibri"/>
        <family val="2"/>
        <charset val="1"/>
      </rPr>
      <t xml:space="preserve">SCC:                  DO WE HAVE GOAL NAME VALUE, we need cis_tls_version_check;    cos_associated_key_service_check
TOOLCHAIN:   com.ibm.detect_secret;                           cis_tls_version_check;    cos_associated_key_service_check
</t>
    </r>
    <r>
      <rPr>
        <sz val="12"/>
        <color rgb="FFFF0000"/>
        <rFont val="Calibri (Body)"/>
        <family val="0"/>
        <charset val="1"/>
      </rPr>
      <t xml:space="preserve">TANIUM</t>
    </r>
    <r>
      <rPr>
        <sz val="12"/>
        <color rgb="FF000000"/>
        <rFont val="Calibri"/>
        <family val="2"/>
        <charset val="1"/>
      </rPr>
      <t xml:space="preserve">:         </t>
    </r>
    <r>
      <rPr>
        <sz val="12"/>
        <color rgb="FFFF0000"/>
        <rFont val="Calibri (Body)"/>
        <family val="0"/>
        <charset val="1"/>
      </rPr>
      <t xml:space="preserve">xccdf_org.cisecurity.benchmarks_rule_1.1.3_L1_Ensure_Minimum_password_age_is_set_to_1_or_more_days	</t>
    </r>
  </si>
  <si>
    <t xml:space="preserve">Goal version (SCC ontology class)</t>
  </si>
  <si>
    <r>
      <rPr>
        <sz val="12"/>
        <color rgb="FF000000"/>
        <rFont val="Calibri"/>
        <family val="2"/>
        <charset val="1"/>
      </rPr>
      <t xml:space="preserve">dns://scc.com
dns://toolchain.com
</t>
    </r>
    <r>
      <rPr>
        <sz val="12"/>
        <color rgb="FFFF0000"/>
        <rFont val="Calibri (Body)"/>
        <family val="0"/>
        <charset val="1"/>
      </rPr>
      <t xml:space="preserve">dns://tanium.com</t>
    </r>
  </si>
  <si>
    <t xml:space="preserve">Integration equivalent for Goal Version</t>
  </si>
  <si>
    <r>
      <rPr>
        <sz val="12"/>
        <color rgb="FF000000"/>
        <rFont val="Calibri"/>
        <family val="2"/>
        <charset val="1"/>
      </rPr>
      <t xml:space="preserve">SCC:                  DO WE HAVE GOAL CHECK VERSION, we need goal_check_version
TOOLCHAIN:  evidence_type_version -&gt; </t>
    </r>
    <r>
      <rPr>
        <sz val="12"/>
        <color rgb="FF000000"/>
        <rFont val="Calibri (Body)"/>
        <family val="0"/>
        <charset val="1"/>
      </rPr>
      <t xml:space="preserve">assessment</t>
    </r>
    <r>
      <rPr>
        <sz val="12"/>
        <color rgb="FF000000"/>
        <rFont val="Calibri"/>
        <family val="2"/>
        <charset val="1"/>
      </rPr>
      <t xml:space="preserve">_type_version
</t>
    </r>
    <r>
      <rPr>
        <sz val="12"/>
        <color rgb="FFFF0000"/>
        <rFont val="Calibri (Body)"/>
        <family val="0"/>
        <charset val="1"/>
      </rPr>
      <t xml:space="preserve">TANIUM</t>
    </r>
    <r>
      <rPr>
        <sz val="12"/>
        <color rgb="FF000000"/>
        <rFont val="Calibri"/>
        <family val="2"/>
        <charset val="1"/>
      </rPr>
      <t xml:space="preserve">:        </t>
    </r>
    <r>
      <rPr>
        <sz val="12"/>
        <color rgb="FFFF0000"/>
        <rFont val="Calibri (Body)"/>
        <family val="0"/>
        <charset val="1"/>
      </rPr>
      <t xml:space="preserve">Version</t>
    </r>
  </si>
  <si>
    <t xml:space="preserve">Integration value for Goal  Version</t>
  </si>
  <si>
    <r>
      <rPr>
        <sz val="12"/>
        <color rgb="FF000000"/>
        <rFont val="Calibri"/>
        <family val="2"/>
        <charset val="1"/>
      </rPr>
      <t xml:space="preserve">SCC:                  DO WE HAVE GOAL CHECK VERSION, we need v1.0
TOOLCHAIN:  1.0.0
</t>
    </r>
    <r>
      <rPr>
        <sz val="12"/>
        <color rgb="FFFF0000"/>
        <rFont val="Calibri (Body)"/>
        <family val="0"/>
        <charset val="1"/>
      </rPr>
      <t xml:space="preserve">TANIUM</t>
    </r>
    <r>
      <rPr>
        <sz val="12"/>
        <color rgb="FF000000"/>
        <rFont val="Calibri"/>
        <family val="2"/>
        <charset val="1"/>
      </rPr>
      <t xml:space="preserve">:        </t>
    </r>
    <r>
      <rPr>
        <sz val="12"/>
        <color rgb="FFFF0000"/>
        <rFont val="Calibri (Body)"/>
        <family val="0"/>
        <charset val="1"/>
      </rPr>
      <t xml:space="preserve">1.5.0.1</t>
    </r>
  </si>
  <si>
    <t xml:space="preserve">SCC Control uuid</t>
  </si>
  <si>
    <t xml:space="preserve">Component-&gt;control-implementations-&gt;implemented-requirements-&gt;uuid</t>
  </si>
  <si>
    <t xml:space="preserve">30005678cde</t>
  </si>
  <si>
    <t xml:space="preserve">Control_id (from NIST catalog)</t>
  </si>
  <si>
    <t xml:space="preserve">Component-&gt;control-implementations-&gt;implemented-requirements-&gt;control-id</t>
  </si>
  <si>
    <r>
      <rPr>
        <sz val="12"/>
        <color rgb="FFFF0000"/>
        <rFont val="Calibri (Body)"/>
        <family val="0"/>
        <charset val="1"/>
      </rPr>
      <t xml:space="preserve">TANIUM</t>
    </r>
    <r>
      <rPr>
        <sz val="12"/>
        <color rgb="FF000000"/>
        <rFont val="Calibri"/>
        <family val="2"/>
        <charset val="1"/>
      </rPr>
      <t xml:space="preserve">: </t>
    </r>
    <r>
      <rPr>
        <sz val="12"/>
        <color rgb="FFFF0000"/>
        <rFont val="Calibri (Body)"/>
        <family val="0"/>
        <charset val="1"/>
      </rPr>
      <t xml:space="preserve">AC-2.3</t>
    </r>
  </si>
  <si>
    <t xml:space="preserve">Control Description</t>
  </si>
  <si>
    <t xml:space="preserve">Component-&gt;control-implementations-&gt;implemented-requirements-&gt;description</t>
  </si>
  <si>
    <t xml:space="preserve">Inactive accounts are automatically disabled based on the duration specified by the duration parameter. Disabled accounts are expected to be reviewed and removed when appropriate.</t>
  </si>
  <si>
    <t xml:space="preserve">Responsible Roles</t>
  </si>
  <si>
    <t xml:space="preserve">Component-&gt;control-implementations-&gt;implemented-requirements-&gt;responsible-roles</t>
  </si>
  <si>
    <t xml:space="preserve">controls the visibility to the result associated with the control - IBM only? Customer visible? Etc</t>
  </si>
  <si>
    <t xml:space="preserve">SCC Control Statement uuid</t>
  </si>
  <si>
    <t xml:space="preserve">Component-&gt;control-implementations-&gt;implemented-requirements-&gt;statements-&gt;uuid</t>
  </si>
  <si>
    <t xml:space="preserve">30005678mnp</t>
  </si>
  <si>
    <t xml:space="preserve">Control Statement-id</t>
  </si>
  <si>
    <t xml:space="preserve">Component-&gt;control-implementations-&gt;implemented-requirements-&gt;statements-&gt;statement-id</t>
  </si>
  <si>
    <t xml:space="preserve">AC-2.3_stmt.a</t>
  </si>
  <si>
    <t xml:space="preserve">Control Statement Description</t>
  </si>
  <si>
    <t xml:space="preserve">Component-&gt;control-implementations-&gt;implemented-requirements-&gt;statements-&gt;statement-id-&gt;description</t>
  </si>
  <si>
    <t xml:space="preserve">paragraph a)</t>
  </si>
  <si>
    <t xml:space="preserve">Component-&gt;control-implementations-&gt;implemented-requirements-&gt;statements-&gt;statement-id-&gt;responsible-roles</t>
  </si>
  <si>
    <t xml:space="preserve">controls the visibility to the result associated with the statement - IBM only? Customer visible? Etc</t>
  </si>
  <si>
    <t xml:space="preserve">SCC Regulation uuid</t>
  </si>
  <si>
    <t xml:space="preserve">Component-&gt;control-implementations-&gt;uuid</t>
  </si>
  <si>
    <t xml:space="preserve">1234as123456</t>
  </si>
  <si>
    <t xml:space="preserve">Regulation Source</t>
  </si>
  <si>
    <t xml:space="preserve">Component-&gt;control-implementations-&gt;source</t>
  </si>
  <si>
    <t xml:space="preserve">../../../content/nist.gov/SP800-53/rev4/json/NIST_SP-800-53_rev4_catalog.json</t>
  </si>
  <si>
    <t xml:space="preserve">Regulation Description </t>
  </si>
  <si>
    <t xml:space="preserve">Component-&gt;control-implementations-&gt;description</t>
  </si>
  <si>
    <t xml:space="preserve">This is a partial implementation of the SP 800-53 rev4 catalog for IBM Cloud Object Storage. This is the official source of control-id and statement-id</t>
  </si>
  <si>
    <t xml:space="preserve">SCC Resource uuid </t>
  </si>
  <si>
    <t xml:space="preserve">Component-&gt;uuid</t>
  </si>
  <si>
    <t xml:space="preserve">b036a6ac-6cff-4066-92bc-74ddfd9ad6fa</t>
  </si>
  <si>
    <t xml:space="preserve">SCC Resource </t>
  </si>
  <si>
    <t xml:space="preserve">Component-&gt;title</t>
  </si>
  <si>
    <r>
      <rPr>
        <sz val="12"/>
        <color rgb="FF000000"/>
        <rFont val="Calibri"/>
        <family val="2"/>
        <charset val="1"/>
      </rPr>
      <t xml:space="preserve">COS
CIS
TOOLCHAIN
</t>
    </r>
    <r>
      <rPr>
        <sz val="12"/>
        <color rgb="FFFF0000"/>
        <rFont val="Calibri (Body)"/>
        <family val="0"/>
        <charset val="1"/>
      </rPr>
      <t xml:space="preserve">WINDOWS 10</t>
    </r>
  </si>
  <si>
    <t xml:space="preserve">SCC Resource Type</t>
  </si>
  <si>
    <t xml:space="preserve">Component-&gt;type</t>
  </si>
  <si>
    <r>
      <rPr>
        <sz val="12"/>
        <color rgb="FF000000"/>
        <rFont val="Calibri"/>
        <family val="2"/>
        <charset val="1"/>
      </rPr>
      <t xml:space="preserve">Service
</t>
    </r>
    <r>
      <rPr>
        <sz val="12"/>
        <color rgb="FFFF0000"/>
        <rFont val="Calibri (Body)"/>
        <family val="0"/>
        <charset val="1"/>
      </rPr>
      <t xml:space="preserve">OS</t>
    </r>
  </si>
  <si>
    <t xml:space="preserve">SCC Resource Category</t>
  </si>
  <si>
    <t xml:space="preserve">Component-&gt;purpose</t>
  </si>
  <si>
    <r>
      <rPr>
        <sz val="12"/>
        <color rgb="FF000000"/>
        <rFont val="Calibri"/>
        <family val="2"/>
        <charset val="1"/>
      </rPr>
      <t xml:space="preserve">Storage
Network
CICD
</t>
    </r>
    <r>
      <rPr>
        <sz val="12"/>
        <color rgb="FFFF0000"/>
        <rFont val="Calibri (Body)"/>
        <family val="0"/>
        <charset val="1"/>
      </rPr>
      <t xml:space="preserve">Host</t>
    </r>
  </si>
  <si>
    <t xml:space="preserve">SCC Resource Description</t>
  </si>
  <si>
    <t xml:space="preserve">Component-&gt;description</t>
  </si>
  <si>
    <r>
      <rPr>
        <sz val="12"/>
        <color rgb="FF000000"/>
        <rFont val="Calibri"/>
        <family val="2"/>
        <charset val="1"/>
      </rPr>
      <t xml:space="preserve">IBM Cloud Object Storage
IBM Cloud Internet Service
IBM Toolchain
</t>
    </r>
    <r>
      <rPr>
        <sz val="12"/>
        <color rgb="FFFF0000"/>
        <rFont val="Calibri (Body)"/>
        <family val="0"/>
        <charset val="1"/>
      </rPr>
      <t xml:space="preserve">Windows 10</t>
    </r>
  </si>
  <si>
    <t xml:space="preserve">SCC Parameter ID</t>
  </si>
  <si>
    <t xml:space="preserve">Component-&gt;params-&gt;id</t>
  </si>
  <si>
    <t xml:space="preserve">cos_associated_key_service
cis_tls_version
assessment_method</t>
  </si>
  <si>
    <t xml:space="preserve">Parameter Label</t>
  </si>
  <si>
    <t xml:space="preserve">Component-&gt;params-&gt;label</t>
  </si>
  <si>
    <t xml:space="preserve">cos associated key service
cis tls version
assessment method</t>
  </si>
  <si>
    <t xml:space="preserve">Parameter Class</t>
  </si>
  <si>
    <t xml:space="preserve">Component-&gt;params-&gt;class</t>
  </si>
  <si>
    <t xml:space="preserve">Parameter Values
default , [alternatives]</t>
  </si>
  <si>
    <t xml:space="preserve">Component-&gt;params-&gt;values</t>
  </si>
  <si>
    <t xml:space="preserve">keyProtect , hyperProtectCrypto 
v1.1,   v1.2
prevent, monitor</t>
  </si>
  <si>
    <t xml:space="preserve">Set-Parameter id</t>
  </si>
  <si>
    <t xml:space="preserve">Component-&gt;control-implementations-&gt;implemented-requirements-&gt;set-parameters-&gt;param-id</t>
  </si>
  <si>
    <t xml:space="preserve">tls_version</t>
  </si>
  <si>
    <t xml:space="preserve">Set-Parameter value</t>
  </si>
  <si>
    <t xml:space="preserve">Component-&gt;control-implementations-&gt;implemented-requirements-&gt;set-parameters-&gt;param-id-&gt;values</t>
  </si>
  <si>
    <t xml:space="preserve">v1.2</t>
  </si>
  <si>
    <t xml:space="preserve">SCC Property uuid</t>
  </si>
  <si>
    <t xml:space="preserve">Component-&gt;props-&gt;uuid</t>
  </si>
  <si>
    <t xml:space="preserve">234rtty</t>
  </si>
  <si>
    <t xml:space="preserve">Property pvp_name (SCC ontology class)</t>
  </si>
  <si>
    <t xml:space="preserve">Component-&gt;props-&gt;class</t>
  </si>
  <si>
    <t xml:space="preserve">pvp_name
pvp_profile
all elements of the applicable hierachy</t>
  </si>
  <si>
    <t xml:space="preserve">Property NameSpace</t>
  </si>
  <si>
    <t xml:space="preserve">Component-&gt;props-&gt;ns</t>
  </si>
  <si>
    <t xml:space="preserve">dns://scc.com
dns://toolchain.com
dns://auditree.io
dns://tanium.com</t>
  </si>
  <si>
    <t xml:space="preserve">Property Name</t>
  </si>
  <si>
    <t xml:space="preserve">Component-&gt;props-&gt;name</t>
  </si>
  <si>
    <t xml:space="preserve">assessment_asset_name
profile</t>
  </si>
  <si>
    <t xml:space="preserve">Property Value</t>
  </si>
  <si>
    <t xml:space="preserve">Component-&gt;props-&gt;value</t>
  </si>
  <si>
    <r>
      <rPr>
        <sz val="12"/>
        <color rgb="FF000000"/>
        <rFont val="Calibri"/>
        <family val="2"/>
        <charset val="1"/>
      </rPr>
      <t xml:space="preserve">SCC, TOOLCHAIN, AUDITREE, </t>
    </r>
    <r>
      <rPr>
        <sz val="12"/>
        <color rgb="FFFF0000"/>
        <rFont val="Calibri (Body)"/>
        <family val="0"/>
        <charset val="1"/>
      </rPr>
      <t xml:space="preserve">TANIUM
TANIUM: Windows 10 - NIST 800-53</t>
    </r>
  </si>
  <si>
    <t xml:space="preserve">Property Value Type</t>
  </si>
  <si>
    <t xml:space="preserve">Component-&gt;props-&gt;type</t>
  </si>
  <si>
    <t xml:space="preserve">string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</si>
</sst>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YYYY\-MM\-DD;@"/>
    <numFmt numFmtId="166" formatCode="General"/>
    <numFmt numFmtId="167" formatCode="0.00"/>
    <numFmt numFmtId="168" formatCode="[$-409]M/D/YYYY"/>
    <numFmt numFmtId="169" formatCode="0.000"/>
    <numFmt numFmtId="170" formatCode="[$-409]D\-MMM"/>
    <numFmt numFmtId="171" formatCode="#,##0"/>
  </numFmts>
  <fonts count="3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2"/>
      <color rgb="FFFF0000"/>
      <name val="Calibri (Body)"/>
      <family val="0"/>
      <charset val="1"/>
    </font>
    <font>
      <sz val="12"/>
      <color rgb="FFFF0000"/>
      <name val="Calibri (Body)"/>
      <family val="0"/>
      <charset val="1"/>
    </font>
    <font>
      <sz val="12"/>
      <color rgb="FF0D0D0D"/>
      <name val="Calibri (Body)"/>
      <family val="0"/>
      <charset val="1"/>
    </font>
    <font>
      <sz val="12"/>
      <color rgb="FFBFBFBF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BFBFBF"/>
      <name val="Calibri (Body)"/>
      <family val="0"/>
      <charset val="1"/>
    </font>
    <font>
      <sz val="12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sz val="12"/>
      <color rgb="FF000000"/>
      <name val="Calibri (Body)"/>
      <family val="0"/>
      <charset val="1"/>
    </font>
    <font>
      <i val="true"/>
      <sz val="12"/>
      <color rgb="FFFF0000"/>
      <name val="Calibri"/>
      <family val="2"/>
      <charset val="1"/>
    </font>
    <font>
      <b val="true"/>
      <i val="true"/>
      <sz val="12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00B050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sz val="11"/>
      <color rgb="FF222222"/>
      <name val="Calibri"/>
      <family val="2"/>
      <charset val="1"/>
    </font>
    <font>
      <sz val="14"/>
      <color rgb="FF222222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9C5700"/>
      <name val="Calibri"/>
      <family val="2"/>
      <charset val="1"/>
    </font>
    <font>
      <sz val="11"/>
      <color rgb="FF444444"/>
      <name val="Calibri"/>
      <family val="2"/>
      <charset val="1"/>
    </font>
    <font>
      <u val="single"/>
      <sz val="12"/>
      <color rgb="FF0563C1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1"/>
      <color rgb="FF1D1C1D"/>
      <name val="Slack-Lato"/>
      <family val="0"/>
      <charset val="1"/>
    </font>
    <font>
      <sz val="15"/>
      <color rgb="FF1D1C1D"/>
      <name val="Arial"/>
      <family val="2"/>
      <charset val="1"/>
    </font>
    <font>
      <sz val="12"/>
      <color rgb="FF1D1C1D"/>
      <name val="Arial"/>
      <family val="2"/>
      <charset val="1"/>
    </font>
    <font>
      <sz val="12"/>
      <color rgb="FF006100"/>
      <name val="Calibri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EB9C"/>
        <bgColor rgb="FFFFD966"/>
      </patternFill>
    </fill>
    <fill>
      <patternFill patternType="solid">
        <fgColor rgb="FFC6EFCE"/>
        <bgColor rgb="FFC5E0B4"/>
      </patternFill>
    </fill>
    <fill>
      <patternFill patternType="solid">
        <fgColor rgb="FFFFFFFF"/>
        <bgColor rgb="FFE2EFDA"/>
      </patternFill>
    </fill>
    <fill>
      <patternFill patternType="solid">
        <fgColor rgb="FFE7E6E6"/>
        <bgColor rgb="FFE2EFDA"/>
      </patternFill>
    </fill>
    <fill>
      <patternFill patternType="solid">
        <fgColor rgb="FFC5E0B4"/>
        <bgColor rgb="FFC6EFCE"/>
      </patternFill>
    </fill>
    <fill>
      <patternFill patternType="solid">
        <fgColor rgb="FFFFFF00"/>
        <bgColor rgb="FFFFFF00"/>
      </patternFill>
    </fill>
    <fill>
      <patternFill patternType="solid">
        <fgColor rgb="FF70AD47"/>
        <bgColor rgb="FF808080"/>
      </patternFill>
    </fill>
    <fill>
      <patternFill patternType="solid">
        <fgColor rgb="FFA5A5A5"/>
        <bgColor rgb="FFA6A6A6"/>
      </patternFill>
    </fill>
    <fill>
      <patternFill patternType="solid">
        <fgColor rgb="FF4472C4"/>
        <bgColor rgb="FF666699"/>
      </patternFill>
    </fill>
    <fill>
      <patternFill patternType="solid">
        <fgColor rgb="FFFFD966"/>
        <bgColor rgb="FFFFEB9C"/>
      </patternFill>
    </fill>
    <fill>
      <patternFill patternType="solid">
        <fgColor rgb="FFFF0000"/>
        <bgColor rgb="FF800000"/>
      </patternFill>
    </fill>
    <fill>
      <patternFill patternType="solid">
        <fgColor rgb="FFB4C6E7"/>
        <bgColor rgb="FFBFBFBF"/>
      </patternFill>
    </fill>
    <fill>
      <patternFill patternType="solid">
        <fgColor rgb="FFF4B084"/>
        <bgColor rgb="FFFFD966"/>
      </patternFill>
    </fill>
    <fill>
      <patternFill patternType="solid">
        <fgColor rgb="FF000000"/>
        <bgColor rgb="FF0D0D0D"/>
      </patternFill>
    </fill>
    <fill>
      <patternFill patternType="solid">
        <fgColor rgb="FF161616"/>
        <bgColor rgb="FF1D1C1D"/>
      </patternFill>
    </fill>
    <fill>
      <patternFill patternType="solid">
        <fgColor rgb="FFED7D31"/>
        <bgColor rgb="FFFF8080"/>
      </patternFill>
    </fill>
    <fill>
      <patternFill patternType="solid">
        <fgColor rgb="FFA6A6A6"/>
        <bgColor rgb="FFA5A5A5"/>
      </patternFill>
    </fill>
    <fill>
      <patternFill patternType="solid">
        <fgColor rgb="FFE2EFDA"/>
        <bgColor rgb="FFE7E6E6"/>
      </patternFill>
    </fill>
    <fill>
      <patternFill patternType="solid">
        <fgColor rgb="FFFFC000"/>
        <bgColor rgb="FFFF9900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30" fillId="0" borderId="0" applyFont="true" applyBorder="false" applyAlignment="true" applyProtection="false">
      <alignment horizontal="general" vertical="bottom" textRotation="0" wrapText="false" indent="0" shrinkToFit="false"/>
    </xf>
    <xf numFmtId="164" fontId="28" fillId="2" borderId="0" applyFont="true" applyBorder="false" applyAlignment="true" applyProtection="false">
      <alignment horizontal="general" vertical="bottom" textRotation="0" wrapText="false" indent="0" shrinkToFit="false"/>
    </xf>
    <xf numFmtId="164" fontId="36" fillId="3" borderId="0" applyFont="true" applyBorder="false" applyAlignment="true" applyProtection="false">
      <alignment horizontal="general" vertical="bottom" textRotation="0" wrapText="false" indent="0" shrinkToFit="false"/>
    </xf>
  </cellStyleXfs>
  <cellXfs count="3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6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1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13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14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15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15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5" fontId="0" fillId="15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5" fontId="0" fillId="1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8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6" borderId="4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23" fillId="16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3" fillId="16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3" fillId="16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3" fillId="16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3" fillId="16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3" fillId="16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3" fillId="16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4" fillId="16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23" fillId="16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23" fillId="1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6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1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17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17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1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9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6" fontId="0" fillId="9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14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14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4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9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18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8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5" fontId="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5" fontId="0" fillId="1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5" fontId="0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18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8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11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0" fillId="11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5" fontId="0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5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19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19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18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5" fillId="8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6" fillId="8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0" fillId="8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7" fillId="8" borderId="0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8" fillId="8" borderId="0" xfId="21" applyFont="fals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13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13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1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13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13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5" fontId="0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0" fillId="8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5" fillId="8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right" vertical="top" textRotation="0" wrapText="true" indent="0" shrinkToFit="false"/>
      <protection locked="true" hidden="false"/>
    </xf>
    <xf numFmtId="164" fontId="0" fillId="18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8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29" fillId="8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8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70" fontId="30" fillId="7" borderId="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7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30" fillId="0" borderId="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30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0" fillId="14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5" fontId="0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1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18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1" fontId="0" fillId="18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31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0" fillId="0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0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32" fillId="0" borderId="1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32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30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32" fillId="0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32" fillId="8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31" fillId="0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32" fillId="8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32" fillId="1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32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2" fillId="0" borderId="1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32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0" borderId="1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4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5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3" borderId="1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3" borderId="1" xfId="2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1"/>
    <cellStyle name="*unknown*" xfId="20" builtinId="8"/>
    <cellStyle name="Excel Built-in Good" xfId="22"/>
  </cellStyles>
  <dxfs count="8">
    <dxf>
      <fill>
        <patternFill>
          <bgColor rgb="FFFF0000"/>
        </patternFill>
      </fill>
    </dxf>
    <dxf>
      <fill>
        <patternFill>
          <bgColor rgb="FFA6A6A6"/>
        </patternFill>
      </fill>
    </dxf>
    <dxf>
      <fill>
        <patternFill>
          <bgColor rgb="00FFFFFF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A6A6A6"/>
        </patternFill>
      </fill>
    </dxf>
    <dxf>
      <fill>
        <patternFill>
          <bgColor rgb="00FFFFFF"/>
        </patternFill>
      </fill>
    </dxf>
    <dxf>
      <fill>
        <patternFill>
          <bgColor rgb="FF70AD4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D0D0D"/>
      <rgbColor rgb="FF808000"/>
      <rgbColor rgb="FF800080"/>
      <rgbColor rgb="FF008080"/>
      <rgbColor rgb="FFBFBFBF"/>
      <rgbColor rgb="FF808080"/>
      <rgbColor rgb="FFA6A6A6"/>
      <rgbColor rgb="FF993366"/>
      <rgbColor rgb="FFE2EFDA"/>
      <rgbColor rgb="FFE7E6E6"/>
      <rgbColor rgb="FF660066"/>
      <rgbColor rgb="FFFF8080"/>
      <rgbColor rgb="FF0563C1"/>
      <rgbColor rgb="FFB4C6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C6EFCE"/>
      <rgbColor rgb="FFFFEB9C"/>
      <rgbColor rgb="FF99CCFF"/>
      <rgbColor rgb="FFF4B084"/>
      <rgbColor rgb="FFCC99FF"/>
      <rgbColor rgb="FFFFD966"/>
      <rgbColor rgb="FF4472C4"/>
      <rgbColor rgb="FF33CCCC"/>
      <rgbColor rgb="FF70AD47"/>
      <rgbColor rgb="FFFFC000"/>
      <rgbColor rgb="FFFF9900"/>
      <rgbColor rgb="FFED7D31"/>
      <rgbColor rgb="FF666699"/>
      <rgbColor rgb="FFA5A5A5"/>
      <rgbColor rgb="FF003366"/>
      <rgbColor rgb="FF00B050"/>
      <rgbColor rgb="FF161616"/>
      <rgbColor rgb="FF1D1C1D"/>
      <rgbColor rgb="FF9C5700"/>
      <rgbColor rgb="FF993366"/>
      <rgbColor rgb="FF444444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externalLink" Target="externalLinks/externalLink1.xml"/><Relationship Id="rId11" Type="http://schemas.openxmlformats.org/officeDocument/2006/relationships/externalLink" Target="externalLinks/externalLink2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Users/aerwin/Downloads/terraform%20IaC%20SCC%20Q1%202021%20goals%20(4)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Users/aerwin/Library/Application%20Support/Box/Box%20Edit/Documents/776857885780/terraform%20IaC%20SCC%20Q1%202021%20goal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rraform IaC SCC Q1 2020 goals"/>
      <sheetName val="Sheet1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erraform IaC SCC Q1 2020 goals"/>
      <sheetName val="Sheet1"/>
    </sheetNames>
    <sheetDataSet>
      <sheetData sheetId="0"/>
      <sheetData sheetId="1">
        <row r="3">
          <cell r="E3" t="str">
            <v>Cannot be implement</v>
          </cell>
          <cell r="F3">
            <v>0</v>
          </cell>
        </row>
        <row r="4">
          <cell r="E4" t="str">
            <v>Possibly implementable</v>
          </cell>
          <cell r="F4">
            <v>1</v>
          </cell>
        </row>
        <row r="5">
          <cell r="F5">
            <v>2</v>
          </cell>
        </row>
      </sheetData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ibm-cloudplatform.slack.com/archives/C53NF5MB4/p1619223285026500" TargetMode="External"/><Relationship Id="rId2" Type="http://schemas.openxmlformats.org/officeDocument/2006/relationships/hyperlink" Target="https://ibm-cloudplatform.slack.com/archives/C53NF5MB4/p1619223285026500" TargetMode="External"/><Relationship Id="rId3" Type="http://schemas.openxmlformats.org/officeDocument/2006/relationships/hyperlink" Target="https://registry.terraform.io/providers/IBM-Cloud/ibm/latest/docs/resources/tg_connection" TargetMode="External"/><Relationship Id="rId4" Type="http://schemas.openxmlformats.org/officeDocument/2006/relationships/hyperlink" Target="https://registry.terraform.io/providers/IBM-Cloud/ibm/latest/docs/resources/tg_connection" TargetMode="External"/><Relationship Id="rId5" Type="http://schemas.openxmlformats.org/officeDocument/2006/relationships/hyperlink" Target="https://ibm-cloudplatform.slack.com/team/WSKBJ2DNU" TargetMode="External"/><Relationship Id="rId6" Type="http://schemas.openxmlformats.org/officeDocument/2006/relationships/hyperlink" Target="https://ibm-cloudplatform.slack.com/team/WHK67RHS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09"/>
  <sheetViews>
    <sheetView showFormulas="false" showGridLines="true" showRowColHeaders="true" showZeros="true" rightToLeft="false" tabSelected="true" showOutlineSymbols="true" defaultGridColor="true" view="normal" topLeftCell="B1" colorId="64" zoomScale="120" zoomScaleNormal="120" zoomScalePageLayoutView="100" workbookViewId="0">
      <pane xSplit="2" ySplit="1" topLeftCell="G68" activePane="bottomRight" state="frozen"/>
      <selection pane="topLeft" activeCell="B1" activeCellId="0" sqref="B1"/>
      <selection pane="topRight" activeCell="G1" activeCellId="0" sqref="G1"/>
      <selection pane="bottomLeft" activeCell="B68" activeCellId="0" sqref="B68"/>
      <selection pane="bottomRight" activeCell="J71" activeCellId="0" sqref="J71"/>
    </sheetView>
  </sheetViews>
  <sheetFormatPr defaultColWidth="10.9921875" defaultRowHeight="16" zeroHeight="false" outlineLevelRow="0" outlineLevelCol="0"/>
  <cols>
    <col collapsed="false" customWidth="true" hidden="false" outlineLevel="0" max="1" min="1" style="1" width="8.33"/>
    <col collapsed="false" customWidth="false" hidden="false" outlineLevel="0" max="2" min="2" style="1" width="11"/>
    <col collapsed="false" customWidth="true" hidden="false" outlineLevel="0" max="3" min="3" style="2" width="79.16"/>
    <col collapsed="false" customWidth="true" hidden="false" outlineLevel="0" max="4" min="4" style="1" width="12.17"/>
    <col collapsed="false" customWidth="false" hidden="false" outlineLevel="0" max="6" min="5" style="1" width="11"/>
    <col collapsed="false" customWidth="true" hidden="false" outlineLevel="0" max="7" min="7" style="1" width="16.5"/>
    <col collapsed="false" customWidth="false" hidden="false" outlineLevel="0" max="14" min="8" style="1" width="11"/>
    <col collapsed="false" customWidth="true" hidden="false" outlineLevel="0" max="15" min="15" style="1" width="31.16"/>
    <col collapsed="false" customWidth="true" hidden="false" outlineLevel="0" max="16" min="16" style="2" width="20.67"/>
    <col collapsed="false" customWidth="true" hidden="false" outlineLevel="0" max="17" min="17" style="1" width="74.17"/>
    <col collapsed="false" customWidth="true" hidden="false" outlineLevel="0" max="18" min="18" style="1" width="45.5"/>
    <col collapsed="false" customWidth="true" hidden="false" outlineLevel="0" max="19" min="19" style="1" width="11.67"/>
    <col collapsed="false" customWidth="true" hidden="false" outlineLevel="0" max="20" min="20" style="3" width="30"/>
    <col collapsed="false" customWidth="true" hidden="false" outlineLevel="0" max="21" min="21" style="4" width="79.83"/>
    <col collapsed="false" customWidth="true" hidden="false" outlineLevel="0" max="22" min="22" style="1" width="26"/>
    <col collapsed="false" customWidth="true" hidden="false" outlineLevel="0" max="23" min="23" style="3" width="19.5"/>
    <col collapsed="false" customWidth="true" hidden="false" outlineLevel="0" max="24" min="24" style="3" width="27.16"/>
    <col collapsed="false" customWidth="true" hidden="false" outlineLevel="0" max="25" min="25" style="0" width="26"/>
    <col collapsed="false" customWidth="true" hidden="false" outlineLevel="0" max="26" min="26" style="0" width="14.67"/>
    <col collapsed="false" customWidth="false" hidden="false" outlineLevel="0" max="1024" min="27" style="3" width="11"/>
  </cols>
  <sheetData>
    <row r="1" s="1" customFormat="true" ht="51" hidden="false" customHeight="false" outlineLevel="0" collapsed="false">
      <c r="A1" s="5" t="s">
        <v>0</v>
      </c>
      <c r="B1" s="5" t="s">
        <v>1</v>
      </c>
      <c r="C1" s="6" t="s">
        <v>2</v>
      </c>
      <c r="D1" s="7" t="s">
        <v>3</v>
      </c>
      <c r="E1" s="7"/>
      <c r="F1" s="7"/>
      <c r="G1" s="8" t="s">
        <v>4</v>
      </c>
      <c r="H1" s="7" t="s">
        <v>5</v>
      </c>
      <c r="I1" s="7"/>
      <c r="J1" s="7"/>
      <c r="K1" s="7"/>
      <c r="L1" s="7"/>
      <c r="M1" s="7"/>
      <c r="N1" s="7"/>
      <c r="O1" s="5" t="s">
        <v>6</v>
      </c>
      <c r="P1" s="6" t="s">
        <v>7</v>
      </c>
      <c r="Q1" s="8" t="s">
        <v>8</v>
      </c>
      <c r="R1" s="5" t="s">
        <v>9</v>
      </c>
      <c r="S1" s="5" t="s">
        <v>10</v>
      </c>
      <c r="T1" s="5" t="s">
        <v>11</v>
      </c>
      <c r="U1" s="6" t="s">
        <v>12</v>
      </c>
      <c r="V1" s="6" t="s">
        <v>13</v>
      </c>
      <c r="W1" s="6" t="s">
        <v>14</v>
      </c>
      <c r="X1" s="5" t="s">
        <v>15</v>
      </c>
      <c r="Y1" s="9" t="s">
        <v>16</v>
      </c>
      <c r="Z1" s="9" t="s">
        <v>17</v>
      </c>
    </row>
    <row r="2" s="1" customFormat="true" ht="85" hidden="false" customHeight="false" outlineLevel="0" collapsed="false">
      <c r="A2" s="10" t="n">
        <v>1</v>
      </c>
      <c r="B2" s="11" t="n">
        <v>3000001</v>
      </c>
      <c r="C2" s="12" t="s">
        <v>18</v>
      </c>
      <c r="D2" s="11" t="s">
        <v>19</v>
      </c>
      <c r="E2" s="13"/>
      <c r="F2" s="13"/>
      <c r="G2" s="13" t="s">
        <v>20</v>
      </c>
      <c r="H2" s="13" t="s">
        <v>21</v>
      </c>
      <c r="I2" s="14" t="s">
        <v>22</v>
      </c>
      <c r="J2" s="13" t="s">
        <v>23</v>
      </c>
      <c r="K2" s="11" t="s">
        <v>24</v>
      </c>
      <c r="L2" s="13" t="s">
        <v>25</v>
      </c>
      <c r="M2" s="15" t="s">
        <v>26</v>
      </c>
      <c r="N2" s="13"/>
      <c r="O2" s="16" t="s">
        <v>27</v>
      </c>
      <c r="P2" s="17" t="s">
        <v>25</v>
      </c>
      <c r="Q2" s="18" t="s">
        <v>28</v>
      </c>
      <c r="R2" s="13" t="s">
        <v>29</v>
      </c>
      <c r="S2" s="13"/>
      <c r="T2" s="19" t="s">
        <v>20</v>
      </c>
      <c r="U2" s="16" t="s">
        <v>30</v>
      </c>
      <c r="V2" s="13"/>
      <c r="W2" s="13"/>
      <c r="X2" s="13" t="str">
        <f aca="false">VLOOKUP(B2,'Terraform Analyzer Goals in CRA'!F:K,6, 0)</f>
        <v>X - Cannot be implemented</v>
      </c>
      <c r="AD2" s="1" t="n">
        <f aca="false">COUNTIF(T:T,"Yes")</f>
        <v>129</v>
      </c>
    </row>
    <row r="3" s="1" customFormat="true" ht="34" hidden="false" customHeight="false" outlineLevel="0" collapsed="false">
      <c r="A3" s="10" t="n">
        <v>2</v>
      </c>
      <c r="B3" s="11" t="n">
        <v>3000002</v>
      </c>
      <c r="C3" s="12" t="s">
        <v>31</v>
      </c>
      <c r="D3" s="11" t="s">
        <v>19</v>
      </c>
      <c r="E3" s="13"/>
      <c r="F3" s="13"/>
      <c r="G3" s="13" t="s">
        <v>20</v>
      </c>
      <c r="H3" s="13" t="s">
        <v>21</v>
      </c>
      <c r="I3" s="14" t="s">
        <v>22</v>
      </c>
      <c r="J3" s="13" t="s">
        <v>23</v>
      </c>
      <c r="K3" s="11" t="s">
        <v>24</v>
      </c>
      <c r="L3" s="13" t="s">
        <v>25</v>
      </c>
      <c r="M3" s="15" t="s">
        <v>26</v>
      </c>
      <c r="N3" s="13"/>
      <c r="O3" s="16" t="s">
        <v>27</v>
      </c>
      <c r="P3" s="17" t="s">
        <v>25</v>
      </c>
      <c r="Q3" s="18" t="s">
        <v>28</v>
      </c>
      <c r="R3" s="13" t="s">
        <v>32</v>
      </c>
      <c r="S3" s="13"/>
      <c r="T3" s="19" t="s">
        <v>20</v>
      </c>
      <c r="U3" s="16" t="s">
        <v>33</v>
      </c>
      <c r="V3" s="13"/>
      <c r="W3" s="13"/>
      <c r="X3" s="13" t="str">
        <f aca="false">VLOOKUP(B3,'Terraform Analyzer Goals in CRA'!F:K,6, 0)</f>
        <v>X - Cannot be implemented</v>
      </c>
    </row>
    <row r="4" s="1" customFormat="true" ht="34" hidden="false" customHeight="false" outlineLevel="0" collapsed="false">
      <c r="A4" s="10" t="n">
        <v>3</v>
      </c>
      <c r="B4" s="11" t="n">
        <v>3000003</v>
      </c>
      <c r="C4" s="12" t="s">
        <v>34</v>
      </c>
      <c r="D4" s="11" t="s">
        <v>19</v>
      </c>
      <c r="E4" s="13"/>
      <c r="F4" s="13"/>
      <c r="G4" s="13" t="s">
        <v>20</v>
      </c>
      <c r="H4" s="13" t="s">
        <v>21</v>
      </c>
      <c r="I4" s="14" t="s">
        <v>22</v>
      </c>
      <c r="J4" s="13" t="s">
        <v>23</v>
      </c>
      <c r="K4" s="11" t="s">
        <v>24</v>
      </c>
      <c r="L4" s="13" t="s">
        <v>25</v>
      </c>
      <c r="M4" s="15" t="s">
        <v>26</v>
      </c>
      <c r="N4" s="13"/>
      <c r="O4" s="16" t="s">
        <v>27</v>
      </c>
      <c r="P4" s="17" t="s">
        <v>25</v>
      </c>
      <c r="Q4" s="18" t="s">
        <v>28</v>
      </c>
      <c r="R4" s="13" t="s">
        <v>35</v>
      </c>
      <c r="S4" s="13"/>
      <c r="T4" s="19" t="s">
        <v>20</v>
      </c>
      <c r="U4" s="16" t="s">
        <v>33</v>
      </c>
      <c r="V4" s="13"/>
      <c r="W4" s="13"/>
      <c r="X4" s="13" t="str">
        <f aca="false">VLOOKUP(B4,'Terraform Analyzer Goals in CRA'!F:K,6, 0)</f>
        <v>X - Cannot be implemented</v>
      </c>
    </row>
    <row r="5" s="1" customFormat="true" ht="51" hidden="false" customHeight="false" outlineLevel="0" collapsed="false">
      <c r="A5" s="10" t="n">
        <v>4</v>
      </c>
      <c r="B5" s="11" t="n">
        <v>3000004</v>
      </c>
      <c r="C5" s="20" t="s">
        <v>36</v>
      </c>
      <c r="D5" s="11" t="s">
        <v>19</v>
      </c>
      <c r="E5" s="13"/>
      <c r="F5" s="13"/>
      <c r="G5" s="13" t="s">
        <v>20</v>
      </c>
      <c r="H5" s="13" t="s">
        <v>21</v>
      </c>
      <c r="I5" s="14" t="s">
        <v>22</v>
      </c>
      <c r="J5" s="13" t="s">
        <v>23</v>
      </c>
      <c r="K5" s="11" t="s">
        <v>24</v>
      </c>
      <c r="L5" s="13" t="s">
        <v>25</v>
      </c>
      <c r="M5" s="15" t="s">
        <v>26</v>
      </c>
      <c r="N5" s="13"/>
      <c r="O5" s="16" t="s">
        <v>27</v>
      </c>
      <c r="P5" s="17" t="s">
        <v>25</v>
      </c>
      <c r="Q5" s="18" t="s">
        <v>28</v>
      </c>
      <c r="R5" s="13" t="s">
        <v>37</v>
      </c>
      <c r="S5" s="13"/>
      <c r="T5" s="19" t="s">
        <v>20</v>
      </c>
      <c r="U5" s="16" t="s">
        <v>33</v>
      </c>
      <c r="V5" s="21" t="s">
        <v>38</v>
      </c>
      <c r="W5" s="13" t="s">
        <v>39</v>
      </c>
      <c r="X5" s="13" t="str">
        <f aca="false">VLOOKUP(B5,'Terraform Analyzer Goals in CRA'!F:K,6, 0)</f>
        <v>X - Cannot be implemented</v>
      </c>
    </row>
    <row r="6" s="1" customFormat="true" ht="51" hidden="false" customHeight="false" outlineLevel="0" collapsed="false">
      <c r="A6" s="10" t="n">
        <v>5</v>
      </c>
      <c r="B6" s="11" t="n">
        <v>3000005</v>
      </c>
      <c r="C6" s="20" t="s">
        <v>40</v>
      </c>
      <c r="D6" s="11" t="s">
        <v>19</v>
      </c>
      <c r="E6" s="13"/>
      <c r="F6" s="13"/>
      <c r="G6" s="13" t="s">
        <v>20</v>
      </c>
      <c r="H6" s="13" t="s">
        <v>21</v>
      </c>
      <c r="I6" s="14" t="s">
        <v>22</v>
      </c>
      <c r="J6" s="13" t="s">
        <v>23</v>
      </c>
      <c r="K6" s="11" t="s">
        <v>24</v>
      </c>
      <c r="L6" s="13" t="s">
        <v>25</v>
      </c>
      <c r="M6" s="15" t="s">
        <v>26</v>
      </c>
      <c r="N6" s="13"/>
      <c r="O6" s="16" t="s">
        <v>27</v>
      </c>
      <c r="P6" s="17" t="s">
        <v>25</v>
      </c>
      <c r="Q6" s="18" t="s">
        <v>28</v>
      </c>
      <c r="R6" s="13" t="s">
        <v>41</v>
      </c>
      <c r="S6" s="13"/>
      <c r="T6" s="19" t="s">
        <v>20</v>
      </c>
      <c r="U6" s="16" t="s">
        <v>33</v>
      </c>
      <c r="V6" s="21" t="s">
        <v>42</v>
      </c>
      <c r="W6" s="1" t="n">
        <v>24</v>
      </c>
      <c r="X6" s="13" t="str">
        <f aca="false">VLOOKUP(B6,'Terraform Analyzer Goals in CRA'!F:K,6, 0)</f>
        <v>X - Cannot be implemented</v>
      </c>
    </row>
    <row r="7" s="1" customFormat="true" ht="34" hidden="false" customHeight="false" outlineLevel="0" collapsed="false">
      <c r="A7" s="10" t="n">
        <v>6</v>
      </c>
      <c r="B7" s="11" t="n">
        <v>3000006</v>
      </c>
      <c r="C7" s="12" t="s">
        <v>43</v>
      </c>
      <c r="D7" s="11" t="s">
        <v>19</v>
      </c>
      <c r="E7" s="13"/>
      <c r="F7" s="13"/>
      <c r="G7" s="13" t="s">
        <v>20</v>
      </c>
      <c r="H7" s="13" t="s">
        <v>21</v>
      </c>
      <c r="I7" s="14" t="s">
        <v>22</v>
      </c>
      <c r="J7" s="13" t="s">
        <v>23</v>
      </c>
      <c r="K7" s="11" t="s">
        <v>24</v>
      </c>
      <c r="L7" s="13" t="s">
        <v>25</v>
      </c>
      <c r="M7" s="15" t="s">
        <v>26</v>
      </c>
      <c r="N7" s="13"/>
      <c r="O7" s="16" t="s">
        <v>27</v>
      </c>
      <c r="P7" s="17" t="s">
        <v>25</v>
      </c>
      <c r="Q7" s="18" t="s">
        <v>28</v>
      </c>
      <c r="R7" s="13" t="s">
        <v>44</v>
      </c>
      <c r="S7" s="13"/>
      <c r="T7" s="19" t="s">
        <v>20</v>
      </c>
      <c r="U7" s="16" t="s">
        <v>33</v>
      </c>
      <c r="V7" s="13"/>
      <c r="W7" s="13"/>
      <c r="X7" s="13" t="str">
        <f aca="false">VLOOKUP(B7,'Terraform Analyzer Goals in CRA'!F:K,6, 0)</f>
        <v>X - Cannot be implemented</v>
      </c>
    </row>
    <row r="8" s="1" customFormat="true" ht="34" hidden="false" customHeight="false" outlineLevel="0" collapsed="false">
      <c r="A8" s="10" t="n">
        <v>7</v>
      </c>
      <c r="B8" s="22" t="n">
        <v>3000007</v>
      </c>
      <c r="C8" s="23" t="s">
        <v>45</v>
      </c>
      <c r="D8" s="11" t="s">
        <v>19</v>
      </c>
      <c r="E8" s="13"/>
      <c r="F8" s="13"/>
      <c r="G8" s="13" t="s">
        <v>20</v>
      </c>
      <c r="H8" s="13" t="s">
        <v>21</v>
      </c>
      <c r="I8" s="14" t="s">
        <v>22</v>
      </c>
      <c r="J8" s="13" t="s">
        <v>23</v>
      </c>
      <c r="K8" s="11" t="s">
        <v>24</v>
      </c>
      <c r="L8" s="13" t="s">
        <v>25</v>
      </c>
      <c r="M8" s="15" t="s">
        <v>26</v>
      </c>
      <c r="N8" s="13"/>
      <c r="O8" s="16" t="s">
        <v>27</v>
      </c>
      <c r="P8" s="17" t="s">
        <v>25</v>
      </c>
      <c r="Q8" s="18" t="s">
        <v>28</v>
      </c>
      <c r="R8" s="13" t="s">
        <v>46</v>
      </c>
      <c r="S8" s="13"/>
      <c r="T8" s="19" t="s">
        <v>20</v>
      </c>
      <c r="U8" s="16" t="s">
        <v>33</v>
      </c>
      <c r="V8" s="13"/>
      <c r="W8" s="13"/>
      <c r="X8" s="13" t="str">
        <f aca="false">VLOOKUP(B8,'Terraform Analyzer Goals in CRA'!F:K,6, 0)</f>
        <v>X - Cannot be implemented</v>
      </c>
    </row>
    <row r="9" s="1" customFormat="true" ht="34" hidden="false" customHeight="false" outlineLevel="0" collapsed="false">
      <c r="A9" s="10" t="n">
        <v>8</v>
      </c>
      <c r="B9" s="11" t="n">
        <v>3000008</v>
      </c>
      <c r="C9" s="12" t="s">
        <v>47</v>
      </c>
      <c r="D9" s="11" t="s">
        <v>19</v>
      </c>
      <c r="E9" s="13"/>
      <c r="F9" s="13"/>
      <c r="G9" s="13"/>
      <c r="H9" s="13" t="s">
        <v>21</v>
      </c>
      <c r="I9" s="14" t="s">
        <v>22</v>
      </c>
      <c r="J9" s="13" t="s">
        <v>23</v>
      </c>
      <c r="K9" s="13" t="s">
        <v>48</v>
      </c>
      <c r="L9" s="11" t="s">
        <v>25</v>
      </c>
      <c r="M9" s="15" t="s">
        <v>26</v>
      </c>
      <c r="N9" s="13"/>
      <c r="O9" s="16" t="s">
        <v>27</v>
      </c>
      <c r="P9" s="17" t="s">
        <v>25</v>
      </c>
      <c r="Q9" s="18" t="s">
        <v>28</v>
      </c>
      <c r="R9" s="13" t="s">
        <v>49</v>
      </c>
      <c r="S9" s="13"/>
      <c r="T9" s="19" t="s">
        <v>20</v>
      </c>
      <c r="U9" s="16" t="s">
        <v>33</v>
      </c>
      <c r="V9" s="13"/>
      <c r="W9" s="13"/>
      <c r="X9" s="13" t="str">
        <f aca="false">VLOOKUP(B9,'Terraform Analyzer Goals in CRA'!F:K,6, 0)</f>
        <v>X - Cannot be implemented</v>
      </c>
    </row>
    <row r="10" s="1" customFormat="true" ht="17" hidden="false" customHeight="false" outlineLevel="0" collapsed="false">
      <c r="A10" s="10" t="n">
        <v>9</v>
      </c>
      <c r="B10" s="11" t="n">
        <v>3000009</v>
      </c>
      <c r="C10" s="12" t="s">
        <v>50</v>
      </c>
      <c r="D10" s="11" t="s">
        <v>19</v>
      </c>
      <c r="E10" s="13"/>
      <c r="F10" s="13"/>
      <c r="G10" s="13"/>
      <c r="H10" s="11" t="s">
        <v>51</v>
      </c>
      <c r="I10" s="13"/>
      <c r="J10" s="13"/>
      <c r="K10" s="13"/>
      <c r="L10" s="13"/>
      <c r="M10" s="13"/>
      <c r="N10" s="13"/>
      <c r="O10" s="24" t="s">
        <v>52</v>
      </c>
      <c r="P10" s="17" t="s">
        <v>53</v>
      </c>
      <c r="Q10" s="13"/>
      <c r="R10" s="13" t="s">
        <v>54</v>
      </c>
      <c r="S10" s="13"/>
      <c r="T10" s="13" t="s">
        <v>55</v>
      </c>
      <c r="U10" s="16"/>
      <c r="V10" s="13"/>
      <c r="W10" s="13"/>
      <c r="X10" s="13" t="str">
        <f aca="false">VLOOKUP(B10,'Terraform Analyzer Goals in CRA'!F:K,6, 0)</f>
        <v>6-5 + Done</v>
      </c>
    </row>
    <row r="11" s="1" customFormat="true" ht="34" hidden="false" customHeight="false" outlineLevel="0" collapsed="false">
      <c r="A11" s="10" t="n">
        <v>10</v>
      </c>
      <c r="B11" s="11" t="n">
        <v>3000010</v>
      </c>
      <c r="C11" s="12" t="s">
        <v>56</v>
      </c>
      <c r="D11" s="11"/>
      <c r="E11" s="13"/>
      <c r="F11" s="13"/>
      <c r="G11" s="13"/>
      <c r="H11" s="11" t="s">
        <v>51</v>
      </c>
      <c r="I11" s="13" t="s">
        <v>57</v>
      </c>
      <c r="J11" s="13"/>
      <c r="K11" s="13"/>
      <c r="L11" s="13"/>
      <c r="M11" s="13"/>
      <c r="N11" s="13"/>
      <c r="O11" s="13"/>
      <c r="P11" s="17" t="s">
        <v>58</v>
      </c>
      <c r="Q11" s="13"/>
      <c r="R11" s="13" t="s">
        <v>59</v>
      </c>
      <c r="S11" s="13"/>
      <c r="T11" s="13" t="s">
        <v>55</v>
      </c>
      <c r="U11" s="16"/>
      <c r="V11" s="13"/>
      <c r="W11" s="13"/>
      <c r="X11" s="13" t="str">
        <f aca="false">VLOOKUP(B11,'Terraform Analyzer Goals in CRA'!F:K,6, 0)</f>
        <v>6-5 + Done</v>
      </c>
    </row>
    <row r="12" s="1" customFormat="true" ht="85" hidden="false" customHeight="false" outlineLevel="0" collapsed="false">
      <c r="A12" s="10" t="n">
        <v>11</v>
      </c>
      <c r="B12" s="11" t="n">
        <v>3000011</v>
      </c>
      <c r="C12" s="12" t="s">
        <v>60</v>
      </c>
      <c r="D12" s="11"/>
      <c r="E12" s="13"/>
      <c r="F12" s="13"/>
      <c r="G12" s="13"/>
      <c r="H12" s="1" t="s">
        <v>61</v>
      </c>
      <c r="I12" s="11" t="s">
        <v>62</v>
      </c>
      <c r="J12" s="1" t="s">
        <v>63</v>
      </c>
      <c r="K12" s="13" t="s">
        <v>64</v>
      </c>
      <c r="L12" s="13"/>
      <c r="M12" s="13"/>
      <c r="N12" s="13"/>
      <c r="O12" s="25" t="s">
        <v>65</v>
      </c>
      <c r="P12" s="17" t="s">
        <v>66</v>
      </c>
      <c r="Q12" s="18" t="s">
        <v>67</v>
      </c>
      <c r="R12" s="13" t="s">
        <v>68</v>
      </c>
      <c r="S12" s="13"/>
      <c r="T12" s="19" t="s">
        <v>20</v>
      </c>
      <c r="U12" s="16" t="s">
        <v>69</v>
      </c>
      <c r="V12" s="13"/>
      <c r="W12" s="13"/>
      <c r="X12" s="13" t="str">
        <f aca="false">VLOOKUP(B12,'Terraform Analyzer Goals in CRA'!F:K,6, 0)</f>
        <v>X - Cannot be implemented</v>
      </c>
    </row>
    <row r="13" s="1" customFormat="true" ht="17" hidden="false" customHeight="false" outlineLevel="0" collapsed="false">
      <c r="A13" s="10" t="n">
        <v>12</v>
      </c>
      <c r="B13" s="11" t="n">
        <v>3000012</v>
      </c>
      <c r="C13" s="12" t="s">
        <v>70</v>
      </c>
      <c r="D13" s="11" t="s">
        <v>23</v>
      </c>
      <c r="E13" s="13"/>
      <c r="F13" s="13"/>
      <c r="G13" s="13"/>
      <c r="H13" s="1" t="s">
        <v>71</v>
      </c>
      <c r="I13" s="11" t="s">
        <v>72</v>
      </c>
      <c r="J13" s="13" t="s">
        <v>73</v>
      </c>
      <c r="K13" s="13" t="s">
        <v>74</v>
      </c>
      <c r="L13" s="13"/>
      <c r="M13" s="13"/>
      <c r="N13" s="13"/>
      <c r="O13" s="13"/>
      <c r="P13" s="17" t="s">
        <v>23</v>
      </c>
      <c r="Q13" s="13"/>
      <c r="R13" s="13" t="s">
        <v>75</v>
      </c>
      <c r="S13" s="13"/>
      <c r="T13" s="13" t="s">
        <v>55</v>
      </c>
      <c r="U13" s="16"/>
      <c r="V13" s="13"/>
      <c r="W13" s="13"/>
      <c r="X13" s="13" t="str">
        <f aca="false">VLOOKUP(B13,'Terraform Analyzer Goals in CRA'!F:K,6, 0)</f>
        <v>X - Cannot be implemented</v>
      </c>
    </row>
    <row r="14" s="1" customFormat="true" ht="34" hidden="false" customHeight="false" outlineLevel="0" collapsed="false">
      <c r="A14" s="10" t="n">
        <v>13</v>
      </c>
      <c r="B14" s="11" t="n">
        <v>3000013</v>
      </c>
      <c r="C14" s="12" t="s">
        <v>76</v>
      </c>
      <c r="D14" s="11"/>
      <c r="E14" s="13"/>
      <c r="F14" s="13"/>
      <c r="G14" s="13"/>
      <c r="H14" s="11" t="s">
        <v>77</v>
      </c>
      <c r="I14" s="13"/>
      <c r="J14" s="13"/>
      <c r="K14" s="13"/>
      <c r="L14" s="13"/>
      <c r="M14" s="13"/>
      <c r="N14" s="13"/>
      <c r="O14" s="13"/>
      <c r="P14" s="17" t="s">
        <v>77</v>
      </c>
      <c r="Q14" s="18" t="s">
        <v>78</v>
      </c>
      <c r="R14" s="13" t="s">
        <v>79</v>
      </c>
      <c r="S14" s="13"/>
      <c r="T14" s="13" t="s">
        <v>55</v>
      </c>
      <c r="U14" s="16" t="s">
        <v>80</v>
      </c>
      <c r="V14" s="13"/>
      <c r="W14" s="13"/>
      <c r="X14" s="13" t="str">
        <f aca="false">VLOOKUP(B14,'Terraform Analyzer Goals in CRA'!F:K,6, 0)</f>
        <v>? - Needs to be investigated</v>
      </c>
    </row>
    <row r="15" s="1" customFormat="true" ht="34" hidden="false" customHeight="false" outlineLevel="0" collapsed="false">
      <c r="A15" s="10" t="n">
        <v>14</v>
      </c>
      <c r="B15" s="11" t="n">
        <v>3000014</v>
      </c>
      <c r="C15" s="12" t="s">
        <v>81</v>
      </c>
      <c r="D15" s="11"/>
      <c r="E15" s="13"/>
      <c r="F15" s="13"/>
      <c r="G15" s="13"/>
      <c r="H15" s="11" t="s">
        <v>77</v>
      </c>
      <c r="I15" s="13"/>
      <c r="J15" s="13"/>
      <c r="K15" s="13"/>
      <c r="L15" s="13"/>
      <c r="M15" s="13"/>
      <c r="N15" s="13"/>
      <c r="O15" s="13"/>
      <c r="P15" s="17" t="s">
        <v>77</v>
      </c>
      <c r="Q15" s="18" t="s">
        <v>78</v>
      </c>
      <c r="R15" s="13" t="s">
        <v>82</v>
      </c>
      <c r="S15" s="13"/>
      <c r="T15" s="13" t="s">
        <v>55</v>
      </c>
      <c r="U15" s="16" t="s">
        <v>80</v>
      </c>
      <c r="V15" s="13"/>
      <c r="W15" s="13"/>
      <c r="X15" s="13" t="str">
        <f aca="false">VLOOKUP(B15,'Terraform Analyzer Goals in CRA'!F:K,6, 0)</f>
        <v>? - Needs to be investigated</v>
      </c>
    </row>
    <row r="16" s="1" customFormat="true" ht="17" hidden="false" customHeight="false" outlineLevel="0" collapsed="false">
      <c r="A16" s="10" t="n">
        <v>15</v>
      </c>
      <c r="B16" s="11" t="n">
        <v>3000015</v>
      </c>
      <c r="C16" s="12" t="s">
        <v>83</v>
      </c>
      <c r="D16" s="11" t="s">
        <v>63</v>
      </c>
      <c r="E16" s="13" t="s">
        <v>84</v>
      </c>
      <c r="F16" s="13"/>
      <c r="G16" s="13"/>
      <c r="H16" s="11" t="s">
        <v>51</v>
      </c>
      <c r="I16" s="13" t="s">
        <v>21</v>
      </c>
      <c r="J16" s="11" t="s">
        <v>62</v>
      </c>
      <c r="K16" s="11" t="s">
        <v>85</v>
      </c>
      <c r="L16" s="13" t="s">
        <v>63</v>
      </c>
      <c r="M16" s="13" t="s">
        <v>86</v>
      </c>
      <c r="N16" s="13"/>
      <c r="O16" s="13"/>
      <c r="P16" s="17" t="s">
        <v>87</v>
      </c>
      <c r="Q16" s="13"/>
      <c r="R16" s="13" t="s">
        <v>88</v>
      </c>
      <c r="S16" s="13"/>
      <c r="T16" s="13" t="s">
        <v>55</v>
      </c>
      <c r="U16" s="16"/>
      <c r="V16" s="13"/>
      <c r="W16" s="13"/>
      <c r="X16" s="13" t="str">
        <f aca="false">VLOOKUP(B16,'Terraform Analyzer Goals in CRA'!F:K,6, 0)</f>
        <v>6-5 + Done</v>
      </c>
    </row>
    <row r="17" s="1" customFormat="true" ht="17" hidden="false" customHeight="false" outlineLevel="0" collapsed="false">
      <c r="A17" s="10" t="n">
        <v>16</v>
      </c>
      <c r="B17" s="11" t="n">
        <v>3000016</v>
      </c>
      <c r="C17" s="12" t="s">
        <v>89</v>
      </c>
      <c r="D17" s="11" t="s">
        <v>63</v>
      </c>
      <c r="E17" s="13" t="s">
        <v>84</v>
      </c>
      <c r="F17" s="13"/>
      <c r="G17" s="13"/>
      <c r="H17" s="11" t="s">
        <v>51</v>
      </c>
      <c r="I17" s="13" t="s">
        <v>21</v>
      </c>
      <c r="J17" s="11" t="s">
        <v>62</v>
      </c>
      <c r="K17" s="11" t="s">
        <v>85</v>
      </c>
      <c r="L17" s="13" t="s">
        <v>63</v>
      </c>
      <c r="M17" s="13" t="s">
        <v>86</v>
      </c>
      <c r="N17" s="13"/>
      <c r="O17" s="13"/>
      <c r="P17" s="17" t="s">
        <v>87</v>
      </c>
      <c r="Q17" s="13"/>
      <c r="R17" s="13" t="s">
        <v>90</v>
      </c>
      <c r="S17" s="13"/>
      <c r="T17" s="13" t="s">
        <v>55</v>
      </c>
      <c r="U17" s="16"/>
      <c r="V17" s="13"/>
      <c r="W17" s="13"/>
      <c r="X17" s="13" t="n">
        <f aca="false">VLOOKUP(B17,'Terraform Analyzer Goals in CRA'!F:K,6, 0)</f>
        <v>0</v>
      </c>
    </row>
    <row r="18" s="1" customFormat="true" ht="17" hidden="false" customHeight="false" outlineLevel="0" collapsed="false">
      <c r="A18" s="10" t="n">
        <v>17</v>
      </c>
      <c r="B18" s="11" t="n">
        <v>3000017</v>
      </c>
      <c r="C18" s="12" t="s">
        <v>91</v>
      </c>
      <c r="D18" s="11" t="s">
        <v>23</v>
      </c>
      <c r="E18" s="13"/>
      <c r="F18" s="13"/>
      <c r="G18" s="13"/>
      <c r="H18" s="1" t="s">
        <v>71</v>
      </c>
      <c r="I18" s="11" t="s">
        <v>72</v>
      </c>
      <c r="J18" s="13" t="s">
        <v>73</v>
      </c>
      <c r="K18" s="13" t="s">
        <v>74</v>
      </c>
      <c r="L18" s="13"/>
      <c r="M18" s="13"/>
      <c r="N18" s="13"/>
      <c r="O18" s="13"/>
      <c r="P18" s="17" t="s">
        <v>23</v>
      </c>
      <c r="Q18" s="13"/>
      <c r="R18" s="13" t="s">
        <v>92</v>
      </c>
      <c r="S18" s="13"/>
      <c r="T18" s="13" t="s">
        <v>55</v>
      </c>
      <c r="U18" s="16"/>
      <c r="V18" s="13"/>
      <c r="W18" s="13"/>
      <c r="X18" s="13" t="str">
        <f aca="false">VLOOKUP(B18,'Terraform Analyzer Goals in CRA'!F:K,6, 0)</f>
        <v>X - Cannot be implemented</v>
      </c>
    </row>
    <row r="19" s="1" customFormat="true" ht="17" hidden="false" customHeight="false" outlineLevel="0" collapsed="false">
      <c r="A19" s="10" t="n">
        <v>18</v>
      </c>
      <c r="B19" s="11" t="n">
        <v>3000018</v>
      </c>
      <c r="C19" s="12" t="s">
        <v>93</v>
      </c>
      <c r="D19" s="11" t="s">
        <v>23</v>
      </c>
      <c r="E19" s="13"/>
      <c r="F19" s="13"/>
      <c r="G19" s="13"/>
      <c r="H19" s="1" t="s">
        <v>71</v>
      </c>
      <c r="I19" s="11" t="s">
        <v>72</v>
      </c>
      <c r="J19" s="13" t="s">
        <v>73</v>
      </c>
      <c r="K19" s="13" t="s">
        <v>74</v>
      </c>
      <c r="L19" s="13"/>
      <c r="M19" s="13"/>
      <c r="N19" s="13"/>
      <c r="O19" s="13"/>
      <c r="P19" s="17" t="s">
        <v>23</v>
      </c>
      <c r="Q19" s="13"/>
      <c r="R19" s="13" t="s">
        <v>94</v>
      </c>
      <c r="S19" s="13"/>
      <c r="T19" s="13" t="s">
        <v>55</v>
      </c>
      <c r="U19" s="16"/>
      <c r="V19" s="13"/>
      <c r="W19" s="13"/>
      <c r="X19" s="13" t="str">
        <f aca="false">VLOOKUP(B19,'Terraform Analyzer Goals in CRA'!F:K,6, 0)</f>
        <v>X - Cannot be implemented</v>
      </c>
    </row>
    <row r="20" s="1" customFormat="true" ht="17" hidden="false" customHeight="false" outlineLevel="0" collapsed="false">
      <c r="A20" s="10" t="n">
        <v>19</v>
      </c>
      <c r="B20" s="11" t="n">
        <v>3000019</v>
      </c>
      <c r="C20" s="12" t="s">
        <v>95</v>
      </c>
      <c r="D20" s="11"/>
      <c r="E20" s="13"/>
      <c r="F20" s="13"/>
      <c r="G20" s="13"/>
      <c r="H20" s="11" t="s">
        <v>96</v>
      </c>
      <c r="I20" s="13"/>
      <c r="J20" s="13"/>
      <c r="K20" s="13"/>
      <c r="L20" s="13"/>
      <c r="M20" s="13"/>
      <c r="N20" s="13"/>
      <c r="O20" s="13"/>
      <c r="P20" s="17" t="s">
        <v>19</v>
      </c>
      <c r="Q20" s="13"/>
      <c r="R20" s="13" t="s">
        <v>97</v>
      </c>
      <c r="S20" s="13"/>
      <c r="T20" s="13" t="s">
        <v>55</v>
      </c>
      <c r="U20" s="16"/>
      <c r="V20" s="13"/>
      <c r="W20" s="13"/>
      <c r="X20" s="13" t="str">
        <f aca="false">VLOOKUP(B20,'Terraform Analyzer Goals in CRA'!F:K,6, 0)</f>
        <v>X - Cannot be implemented</v>
      </c>
    </row>
    <row r="21" s="1" customFormat="true" ht="17" hidden="false" customHeight="false" outlineLevel="0" collapsed="false">
      <c r="A21" s="10" t="n">
        <v>20</v>
      </c>
      <c r="B21" s="11" t="n">
        <v>3000020</v>
      </c>
      <c r="C21" s="12" t="s">
        <v>98</v>
      </c>
      <c r="D21" s="11"/>
      <c r="E21" s="13"/>
      <c r="F21" s="13"/>
      <c r="G21" s="13"/>
      <c r="H21" s="11" t="s">
        <v>62</v>
      </c>
      <c r="I21" s="13" t="s">
        <v>63</v>
      </c>
      <c r="J21" s="13" t="s">
        <v>99</v>
      </c>
      <c r="K21" s="13" t="s">
        <v>100</v>
      </c>
      <c r="L21" s="13" t="s">
        <v>101</v>
      </c>
      <c r="M21" s="13"/>
      <c r="N21" s="13"/>
      <c r="O21" s="13"/>
      <c r="P21" s="17" t="s">
        <v>62</v>
      </c>
      <c r="Q21" s="13"/>
      <c r="R21" s="13" t="s">
        <v>102</v>
      </c>
      <c r="S21" s="13"/>
      <c r="T21" s="13" t="s">
        <v>55</v>
      </c>
      <c r="U21" s="16"/>
      <c r="V21" s="14"/>
      <c r="W21" s="13"/>
      <c r="X21" s="13" t="str">
        <f aca="false">VLOOKUP(B21,'Terraform Analyzer Goals in CRA'!F:K,6, 0)</f>
        <v>X - Cannot be implemented</v>
      </c>
    </row>
    <row r="22" s="1" customFormat="true" ht="68" hidden="false" customHeight="false" outlineLevel="0" collapsed="false">
      <c r="A22" s="10" t="n">
        <v>21</v>
      </c>
      <c r="B22" s="11" t="n">
        <v>3000021</v>
      </c>
      <c r="C22" s="26" t="s">
        <v>103</v>
      </c>
      <c r="D22" s="11"/>
      <c r="E22" s="13"/>
      <c r="F22" s="13"/>
      <c r="G22" s="13"/>
      <c r="H22" s="11" t="s">
        <v>104</v>
      </c>
      <c r="I22" s="13" t="s">
        <v>62</v>
      </c>
      <c r="J22" s="13" t="s">
        <v>85</v>
      </c>
      <c r="K22" s="13" t="s">
        <v>63</v>
      </c>
      <c r="L22" s="13"/>
      <c r="M22" s="13"/>
      <c r="N22" s="13"/>
      <c r="O22" s="13" t="s">
        <v>105</v>
      </c>
      <c r="P22" s="17" t="s">
        <v>106</v>
      </c>
      <c r="Q22" s="27" t="s">
        <v>107</v>
      </c>
      <c r="R22" s="13" t="s">
        <v>108</v>
      </c>
      <c r="S22" s="13"/>
      <c r="T22" s="13" t="s">
        <v>55</v>
      </c>
      <c r="U22" s="16"/>
      <c r="V22" s="21" t="s">
        <v>109</v>
      </c>
      <c r="W22" s="13" t="s">
        <v>110</v>
      </c>
      <c r="X22" s="13" t="str">
        <f aca="false">VLOOKUP(B22,'Terraform Analyzer Goals in CRA'!F:K,6, 0)</f>
        <v>X - Cannot be implemented</v>
      </c>
    </row>
    <row r="23" s="1" customFormat="true" ht="34" hidden="false" customHeight="false" outlineLevel="0" collapsed="false">
      <c r="A23" s="10" t="n">
        <v>22</v>
      </c>
      <c r="B23" s="11" t="n">
        <v>3000022</v>
      </c>
      <c r="C23" s="12" t="s">
        <v>111</v>
      </c>
      <c r="D23" s="11"/>
      <c r="E23" s="13"/>
      <c r="F23" s="13"/>
      <c r="G23" s="13"/>
      <c r="H23" s="11" t="s">
        <v>62</v>
      </c>
      <c r="I23" s="1" t="s">
        <v>112</v>
      </c>
      <c r="J23" s="13" t="s">
        <v>63</v>
      </c>
      <c r="K23" s="13" t="s">
        <v>99</v>
      </c>
      <c r="L23" s="13"/>
      <c r="M23" s="13"/>
      <c r="N23" s="13"/>
      <c r="O23" s="13"/>
      <c r="P23" s="17" t="s">
        <v>113</v>
      </c>
      <c r="Q23" s="13"/>
      <c r="R23" s="13" t="s">
        <v>114</v>
      </c>
      <c r="S23" s="13"/>
      <c r="T23" s="13" t="s">
        <v>55</v>
      </c>
      <c r="U23" s="16"/>
      <c r="V23" s="28"/>
      <c r="W23" s="13"/>
      <c r="X23" s="13" t="str">
        <f aca="false">VLOOKUP(B23,'Terraform Analyzer Goals in CRA'!F:K,6, 0)</f>
        <v>2-1 + Define policy Rego rule  </v>
      </c>
      <c r="Z23" s="29" t="s">
        <v>115</v>
      </c>
    </row>
    <row r="24" s="1" customFormat="true" ht="17" hidden="false" customHeight="false" outlineLevel="0" collapsed="false">
      <c r="A24" s="10" t="n">
        <v>23</v>
      </c>
      <c r="B24" s="11" t="n">
        <v>3000023</v>
      </c>
      <c r="C24" s="12" t="s">
        <v>116</v>
      </c>
      <c r="D24" s="11" t="s">
        <v>19</v>
      </c>
      <c r="E24" s="13"/>
      <c r="F24" s="13"/>
      <c r="G24" s="13"/>
      <c r="H24" s="1" t="s">
        <v>61</v>
      </c>
      <c r="I24" s="11" t="s">
        <v>62</v>
      </c>
      <c r="J24" s="1" t="s">
        <v>63</v>
      </c>
      <c r="K24" s="13" t="s">
        <v>64</v>
      </c>
      <c r="L24" s="13" t="s">
        <v>21</v>
      </c>
      <c r="M24" s="13"/>
      <c r="N24" s="13"/>
      <c r="O24" s="13" t="s">
        <v>117</v>
      </c>
      <c r="P24" s="17" t="s">
        <v>19</v>
      </c>
      <c r="Q24" s="13"/>
      <c r="R24" s="13" t="s">
        <v>118</v>
      </c>
      <c r="S24" s="13"/>
      <c r="T24" s="13" t="s">
        <v>55</v>
      </c>
      <c r="U24" s="16"/>
      <c r="V24" s="13"/>
      <c r="W24" s="13"/>
      <c r="X24" s="13" t="str">
        <f aca="false">VLOOKUP(B24,'Terraform Analyzer Goals in CRA'!F:K,6, 0)</f>
        <v>X - Cannot be implemented</v>
      </c>
    </row>
    <row r="25" s="1" customFormat="true" ht="51" hidden="false" customHeight="false" outlineLevel="0" collapsed="false">
      <c r="A25" s="10" t="n">
        <v>24</v>
      </c>
      <c r="B25" s="11" t="n">
        <v>3000024</v>
      </c>
      <c r="C25" s="20" t="s">
        <v>119</v>
      </c>
      <c r="D25" s="11" t="s">
        <v>19</v>
      </c>
      <c r="E25" s="13"/>
      <c r="F25" s="13"/>
      <c r="G25" s="13"/>
      <c r="H25" s="11" t="s">
        <v>120</v>
      </c>
      <c r="I25" s="13" t="s">
        <v>21</v>
      </c>
      <c r="J25" s="13"/>
      <c r="K25" s="13"/>
      <c r="L25" s="13"/>
      <c r="M25" s="13"/>
      <c r="N25" s="13"/>
      <c r="O25" s="13" t="s">
        <v>105</v>
      </c>
      <c r="P25" s="17" t="s">
        <v>121</v>
      </c>
      <c r="Q25" s="27" t="s">
        <v>122</v>
      </c>
      <c r="R25" s="13" t="s">
        <v>123</v>
      </c>
      <c r="S25" s="13"/>
      <c r="T25" s="13" t="s">
        <v>55</v>
      </c>
      <c r="U25" s="16"/>
      <c r="V25" s="21" t="s">
        <v>124</v>
      </c>
      <c r="W25" s="13" t="s">
        <v>125</v>
      </c>
      <c r="X25" s="13" t="str">
        <f aca="false">VLOOKUP(B25,'Terraform Analyzer Goals in CRA'!F:K,6, 0)</f>
        <v>? - Needs to be investigated</v>
      </c>
    </row>
    <row r="26" s="1" customFormat="true" ht="68" hidden="false" customHeight="false" outlineLevel="0" collapsed="false">
      <c r="A26" s="10" t="n">
        <v>25</v>
      </c>
      <c r="B26" s="11" t="n">
        <v>3000025</v>
      </c>
      <c r="C26" s="20" t="s">
        <v>126</v>
      </c>
      <c r="D26" s="11" t="s">
        <v>63</v>
      </c>
      <c r="E26" s="13" t="s">
        <v>84</v>
      </c>
      <c r="F26" s="13"/>
      <c r="G26" s="13"/>
      <c r="H26" s="11" t="s">
        <v>127</v>
      </c>
      <c r="I26" s="13" t="s">
        <v>63</v>
      </c>
      <c r="J26" s="13"/>
      <c r="K26" s="13"/>
      <c r="L26" s="13"/>
      <c r="M26" s="13"/>
      <c r="N26" s="13"/>
      <c r="O26" s="13"/>
      <c r="P26" s="17" t="s">
        <v>63</v>
      </c>
      <c r="Q26" s="13"/>
      <c r="R26" s="13" t="s">
        <v>128</v>
      </c>
      <c r="S26" s="13"/>
      <c r="T26" s="13" t="s">
        <v>55</v>
      </c>
      <c r="U26" s="16"/>
      <c r="V26" s="21" t="s">
        <v>129</v>
      </c>
      <c r="W26" s="13" t="s">
        <v>130</v>
      </c>
      <c r="X26" s="13" t="str">
        <f aca="false">VLOOKUP(B26,'Terraform Analyzer Goals in CRA'!F:K,6, 0)</f>
        <v>X - Cannot be implemented</v>
      </c>
      <c r="Z26" s="1" t="s">
        <v>131</v>
      </c>
    </row>
    <row r="27" s="1" customFormat="true" ht="34" hidden="false" customHeight="false" outlineLevel="0" collapsed="false">
      <c r="A27" s="10" t="n">
        <v>26</v>
      </c>
      <c r="B27" s="11" t="n">
        <v>3000026</v>
      </c>
      <c r="C27" s="12" t="s">
        <v>132</v>
      </c>
      <c r="D27" s="11"/>
      <c r="E27" s="13"/>
      <c r="F27" s="13"/>
      <c r="G27" s="13"/>
      <c r="H27" s="11" t="s">
        <v>127</v>
      </c>
      <c r="I27" s="13" t="s">
        <v>63</v>
      </c>
      <c r="J27" s="13"/>
      <c r="K27" s="13"/>
      <c r="L27" s="13"/>
      <c r="M27" s="13"/>
      <c r="N27" s="13"/>
      <c r="O27" s="13"/>
      <c r="P27" s="17" t="s">
        <v>133</v>
      </c>
      <c r="Q27" s="13"/>
      <c r="R27" s="13" t="s">
        <v>134</v>
      </c>
      <c r="S27" s="13"/>
      <c r="T27" s="13" t="s">
        <v>55</v>
      </c>
      <c r="U27" s="16"/>
      <c r="V27" s="13"/>
      <c r="W27" s="13"/>
      <c r="X27" s="13" t="str">
        <f aca="false">VLOOKUP(B27,'Terraform Analyzer Goals in CRA'!F:K,6, 0)</f>
        <v>X - Cannot be implemented</v>
      </c>
    </row>
    <row r="28" s="1" customFormat="true" ht="34" hidden="false" customHeight="false" outlineLevel="0" collapsed="false">
      <c r="A28" s="10" t="n">
        <v>27</v>
      </c>
      <c r="B28" s="11" t="n">
        <v>3000027</v>
      </c>
      <c r="C28" s="12" t="s">
        <v>135</v>
      </c>
      <c r="D28" s="11"/>
      <c r="E28" s="13"/>
      <c r="F28" s="13"/>
      <c r="G28" s="13"/>
      <c r="H28" s="1" t="s">
        <v>61</v>
      </c>
      <c r="I28" s="11" t="s">
        <v>62</v>
      </c>
      <c r="J28" s="1" t="s">
        <v>63</v>
      </c>
      <c r="K28" s="13" t="s">
        <v>64</v>
      </c>
      <c r="L28" s="13" t="s">
        <v>136</v>
      </c>
      <c r="M28" s="13"/>
      <c r="N28" s="13"/>
      <c r="O28" s="30" t="s">
        <v>137</v>
      </c>
      <c r="P28" s="17" t="s">
        <v>113</v>
      </c>
      <c r="Q28" s="13"/>
      <c r="R28" s="13" t="s">
        <v>138</v>
      </c>
      <c r="S28" s="13"/>
      <c r="T28" s="13" t="s">
        <v>55</v>
      </c>
      <c r="U28" s="16"/>
      <c r="V28" s="13"/>
      <c r="W28" s="13"/>
      <c r="X28" s="13" t="str">
        <f aca="false">VLOOKUP(B28,'Terraform Analyzer Goals in CRA'!F:K,6, 0)</f>
        <v>X - Cannot be implemented</v>
      </c>
    </row>
    <row r="29" s="1" customFormat="true" ht="34" hidden="false" customHeight="false" outlineLevel="0" collapsed="false">
      <c r="A29" s="10" t="n">
        <v>28</v>
      </c>
      <c r="B29" s="11" t="n">
        <v>3000028</v>
      </c>
      <c r="C29" s="12" t="s">
        <v>139</v>
      </c>
      <c r="D29" s="11"/>
      <c r="E29" s="13"/>
      <c r="F29" s="13"/>
      <c r="G29" s="13"/>
      <c r="H29" s="11" t="s">
        <v>63</v>
      </c>
      <c r="I29" s="13"/>
      <c r="J29" s="13"/>
      <c r="K29" s="13"/>
      <c r="L29" s="13"/>
      <c r="M29" s="13"/>
      <c r="N29" s="13"/>
      <c r="O29" s="13"/>
      <c r="P29" s="17" t="s">
        <v>113</v>
      </c>
      <c r="Q29" s="13"/>
      <c r="R29" s="13" t="s">
        <v>140</v>
      </c>
      <c r="S29" s="13"/>
      <c r="T29" s="13" t="s">
        <v>55</v>
      </c>
      <c r="U29" s="16"/>
      <c r="V29" s="13"/>
      <c r="W29" s="13"/>
      <c r="X29" s="13" t="str">
        <f aca="false">VLOOKUP(B29,'Terraform Analyzer Goals in CRA'!F:K,6, 0)</f>
        <v>6-5 + Done</v>
      </c>
    </row>
    <row r="30" s="1" customFormat="true" ht="51" hidden="false" customHeight="false" outlineLevel="0" collapsed="false">
      <c r="A30" s="10" t="n">
        <v>29</v>
      </c>
      <c r="B30" s="11" t="n">
        <v>3000029</v>
      </c>
      <c r="C30" s="12" t="s">
        <v>141</v>
      </c>
      <c r="D30" s="11"/>
      <c r="E30" s="13"/>
      <c r="F30" s="13"/>
      <c r="G30" s="13"/>
      <c r="H30" s="11" t="s">
        <v>104</v>
      </c>
      <c r="I30" s="31" t="s">
        <v>62</v>
      </c>
      <c r="J30" s="31" t="s">
        <v>85</v>
      </c>
      <c r="K30" s="31" t="s">
        <v>63</v>
      </c>
      <c r="L30" s="13"/>
      <c r="M30" s="13"/>
      <c r="N30" s="13"/>
      <c r="O30" s="14" t="s">
        <v>142</v>
      </c>
      <c r="P30" s="17" t="s">
        <v>19</v>
      </c>
      <c r="Q30" s="13"/>
      <c r="R30" s="13" t="s">
        <v>143</v>
      </c>
      <c r="S30" s="13"/>
      <c r="T30" s="13" t="s">
        <v>55</v>
      </c>
      <c r="U30" s="16"/>
      <c r="V30" s="21" t="s">
        <v>144</v>
      </c>
      <c r="W30" s="13" t="s">
        <v>145</v>
      </c>
      <c r="X30" s="13" t="str">
        <f aca="false">VLOOKUP(B30,'Terraform Analyzer Goals in CRA'!F:K,6, 0)</f>
        <v>6-5 + Done</v>
      </c>
    </row>
    <row r="31" s="1" customFormat="true" ht="17" hidden="false" customHeight="false" outlineLevel="0" collapsed="false">
      <c r="A31" s="10" t="n">
        <v>30</v>
      </c>
      <c r="B31" s="11" t="n">
        <v>3000030</v>
      </c>
      <c r="C31" s="12" t="s">
        <v>146</v>
      </c>
      <c r="D31" s="11"/>
      <c r="E31" s="13"/>
      <c r="F31" s="13"/>
      <c r="G31" s="13"/>
      <c r="H31" s="11" t="s">
        <v>51</v>
      </c>
      <c r="I31" s="13" t="s">
        <v>21</v>
      </c>
      <c r="J31" s="11" t="s">
        <v>62</v>
      </c>
      <c r="K31" s="11" t="s">
        <v>85</v>
      </c>
      <c r="L31" s="13" t="s">
        <v>63</v>
      </c>
      <c r="M31" s="13" t="s">
        <v>86</v>
      </c>
      <c r="N31" s="13"/>
      <c r="O31" s="13"/>
      <c r="P31" s="17" t="s">
        <v>19</v>
      </c>
      <c r="Q31" s="13"/>
      <c r="R31" s="13" t="s">
        <v>147</v>
      </c>
      <c r="S31" s="13"/>
      <c r="T31" s="13" t="s">
        <v>55</v>
      </c>
      <c r="U31" s="16"/>
      <c r="V31" s="13"/>
      <c r="W31" s="13"/>
      <c r="X31" s="13" t="n">
        <f aca="false">VLOOKUP(B31,'Terraform Analyzer Goals in CRA'!F:K,6, 0)</f>
        <v>0</v>
      </c>
    </row>
    <row r="32" s="1" customFormat="true" ht="68" hidden="false" customHeight="false" outlineLevel="0" collapsed="false">
      <c r="A32" s="10" t="n">
        <v>31</v>
      </c>
      <c r="B32" s="11" t="n">
        <v>3000032</v>
      </c>
      <c r="C32" s="12" t="s">
        <v>148</v>
      </c>
      <c r="D32" s="11"/>
      <c r="E32" s="13"/>
      <c r="F32" s="13"/>
      <c r="G32" s="13"/>
      <c r="H32" s="11" t="s">
        <v>104</v>
      </c>
      <c r="I32" s="31" t="s">
        <v>62</v>
      </c>
      <c r="J32" s="31" t="s">
        <v>85</v>
      </c>
      <c r="K32" s="31" t="s">
        <v>63</v>
      </c>
      <c r="L32" s="13"/>
      <c r="M32" s="13"/>
      <c r="N32" s="13"/>
      <c r="O32" s="13"/>
      <c r="P32" s="17" t="s">
        <v>19</v>
      </c>
      <c r="Q32" s="18" t="s">
        <v>149</v>
      </c>
      <c r="R32" s="13" t="s">
        <v>150</v>
      </c>
      <c r="S32" s="13"/>
      <c r="T32" s="13" t="s">
        <v>55</v>
      </c>
      <c r="U32" s="16" t="s">
        <v>151</v>
      </c>
      <c r="V32" s="21" t="s">
        <v>152</v>
      </c>
      <c r="W32" s="13" t="s">
        <v>145</v>
      </c>
      <c r="X32" s="13" t="str">
        <f aca="false">VLOOKUP(B32,'Terraform Analyzer Goals in CRA'!F:K,6, 0)</f>
        <v>6-5 + Done</v>
      </c>
    </row>
    <row r="33" s="1" customFormat="true" ht="34" hidden="false" customHeight="false" outlineLevel="0" collapsed="false">
      <c r="A33" s="10" t="n">
        <v>32</v>
      </c>
      <c r="B33" s="11" t="n">
        <v>3000101</v>
      </c>
      <c r="C33" s="12" t="s">
        <v>153</v>
      </c>
      <c r="D33" s="11" t="s">
        <v>154</v>
      </c>
      <c r="E33" s="13" t="s">
        <v>155</v>
      </c>
      <c r="F33" s="13"/>
      <c r="G33" s="13"/>
      <c r="H33" s="11" t="s">
        <v>154</v>
      </c>
      <c r="I33" s="13" t="s">
        <v>155</v>
      </c>
      <c r="J33" s="13"/>
      <c r="K33" s="13"/>
      <c r="L33" s="13"/>
      <c r="M33" s="13"/>
      <c r="N33" s="13"/>
      <c r="O33" s="13"/>
      <c r="P33" s="17" t="s">
        <v>156</v>
      </c>
      <c r="Q33" s="18" t="s">
        <v>157</v>
      </c>
      <c r="R33" s="13" t="s">
        <v>158</v>
      </c>
      <c r="S33" s="13"/>
      <c r="T33" s="13" t="s">
        <v>55</v>
      </c>
      <c r="U33" s="16"/>
      <c r="V33" s="13"/>
      <c r="W33" s="13"/>
      <c r="X33" s="13" t="str">
        <f aca="false">VLOOKUP(B33,'Terraform Analyzer Goals in CRA'!F:K,6, 0)</f>
        <v>6-5 + Done</v>
      </c>
    </row>
    <row r="34" s="1" customFormat="true" ht="34" hidden="false" customHeight="false" outlineLevel="0" collapsed="false">
      <c r="A34" s="10" t="n">
        <v>33</v>
      </c>
      <c r="B34" s="11" t="n">
        <v>3000102</v>
      </c>
      <c r="C34" s="12" t="s">
        <v>159</v>
      </c>
      <c r="D34" s="11" t="s">
        <v>154</v>
      </c>
      <c r="E34" s="13" t="s">
        <v>155</v>
      </c>
      <c r="F34" s="13"/>
      <c r="G34" s="13"/>
      <c r="H34" s="11" t="s">
        <v>154</v>
      </c>
      <c r="I34" s="13" t="s">
        <v>155</v>
      </c>
      <c r="J34" s="13"/>
      <c r="K34" s="13"/>
      <c r="L34" s="13"/>
      <c r="M34" s="13"/>
      <c r="N34" s="13"/>
      <c r="O34" s="13"/>
      <c r="P34" s="17" t="s">
        <v>156</v>
      </c>
      <c r="Q34" s="13"/>
      <c r="R34" s="13" t="s">
        <v>160</v>
      </c>
      <c r="S34" s="13"/>
      <c r="T34" s="13" t="s">
        <v>20</v>
      </c>
      <c r="U34" s="16" t="s">
        <v>161</v>
      </c>
      <c r="V34" s="13"/>
      <c r="W34" s="13"/>
      <c r="X34" s="13" t="str">
        <f aca="false">VLOOKUP(B34,'Terraform Analyzer Goals in CRA'!F:K,6, 0)</f>
        <v>6-5 + Done</v>
      </c>
    </row>
    <row r="35" s="1" customFormat="true" ht="17" hidden="false" customHeight="false" outlineLevel="0" collapsed="false">
      <c r="A35" s="10" t="n">
        <v>34</v>
      </c>
      <c r="B35" s="11" t="n">
        <v>3000103</v>
      </c>
      <c r="C35" s="12" t="s">
        <v>162</v>
      </c>
      <c r="D35" s="11" t="s">
        <v>163</v>
      </c>
      <c r="E35" s="13"/>
      <c r="F35" s="13"/>
      <c r="G35" s="13"/>
      <c r="H35" s="11" t="s">
        <v>164</v>
      </c>
      <c r="I35" s="13" t="s">
        <v>163</v>
      </c>
      <c r="J35" s="13" t="s">
        <v>165</v>
      </c>
      <c r="K35" s="13" t="s">
        <v>154</v>
      </c>
      <c r="L35" s="13" t="s">
        <v>166</v>
      </c>
      <c r="M35" s="13"/>
      <c r="N35" s="13"/>
      <c r="O35" s="13" t="s">
        <v>167</v>
      </c>
      <c r="P35" s="17" t="s">
        <v>168</v>
      </c>
      <c r="Q35" s="13"/>
      <c r="R35" s="13" t="s">
        <v>169</v>
      </c>
      <c r="S35" s="13"/>
      <c r="T35" s="13" t="s">
        <v>55</v>
      </c>
      <c r="U35" s="16"/>
      <c r="V35" s="13"/>
      <c r="W35" s="13"/>
      <c r="X35" s="13" t="str">
        <f aca="false">VLOOKUP(B35,'Terraform Analyzer Goals in CRA'!F:K,6, 0)</f>
        <v>6-5 + Done</v>
      </c>
    </row>
    <row r="36" s="1" customFormat="true" ht="17" hidden="false" customHeight="false" outlineLevel="0" collapsed="false">
      <c r="A36" s="10" t="n">
        <v>35</v>
      </c>
      <c r="B36" s="11" t="n">
        <v>3000104</v>
      </c>
      <c r="C36" s="12" t="s">
        <v>170</v>
      </c>
      <c r="D36" s="11" t="s">
        <v>163</v>
      </c>
      <c r="E36" s="13"/>
      <c r="F36" s="13"/>
      <c r="G36" s="13"/>
      <c r="H36" s="11" t="s">
        <v>164</v>
      </c>
      <c r="I36" s="13" t="s">
        <v>163</v>
      </c>
      <c r="J36" s="13" t="s">
        <v>165</v>
      </c>
      <c r="K36" s="13" t="s">
        <v>154</v>
      </c>
      <c r="L36" s="13" t="s">
        <v>166</v>
      </c>
      <c r="M36" s="13"/>
      <c r="N36" s="13"/>
      <c r="O36" s="13" t="s">
        <v>167</v>
      </c>
      <c r="P36" s="17" t="s">
        <v>168</v>
      </c>
      <c r="Q36" s="13"/>
      <c r="R36" s="13" t="s">
        <v>171</v>
      </c>
      <c r="S36" s="13"/>
      <c r="T36" s="13" t="s">
        <v>55</v>
      </c>
      <c r="U36" s="16"/>
      <c r="V36" s="13"/>
      <c r="W36" s="13"/>
      <c r="X36" s="13" t="str">
        <f aca="false">VLOOKUP(B36,'Terraform Analyzer Goals in CRA'!F:K,6, 0)</f>
        <v>6-5 + Done</v>
      </c>
    </row>
    <row r="37" s="1" customFormat="true" ht="17" hidden="false" customHeight="false" outlineLevel="0" collapsed="false">
      <c r="A37" s="10" t="n">
        <v>36</v>
      </c>
      <c r="B37" s="11" t="n">
        <v>3000105</v>
      </c>
      <c r="C37" s="12" t="s">
        <v>172</v>
      </c>
      <c r="D37" s="11" t="s">
        <v>99</v>
      </c>
      <c r="E37" s="13"/>
      <c r="F37" s="13"/>
      <c r="G37" s="13"/>
      <c r="H37" s="11" t="s">
        <v>112</v>
      </c>
      <c r="I37" s="32" t="s">
        <v>173</v>
      </c>
      <c r="J37" s="32" t="s">
        <v>99</v>
      </c>
      <c r="K37" s="32" t="s">
        <v>100</v>
      </c>
      <c r="L37" s="32" t="s">
        <v>101</v>
      </c>
      <c r="M37" s="13"/>
      <c r="N37" s="13"/>
      <c r="O37" s="13"/>
      <c r="P37" s="17" t="s">
        <v>99</v>
      </c>
      <c r="Q37" s="13"/>
      <c r="R37" s="13" t="s">
        <v>174</v>
      </c>
      <c r="S37" s="13"/>
      <c r="T37" s="13" t="s">
        <v>55</v>
      </c>
      <c r="U37" s="16"/>
      <c r="V37" s="33"/>
      <c r="W37" s="13" t="s">
        <v>175</v>
      </c>
      <c r="X37" s="13" t="str">
        <f aca="false">VLOOKUP(B37,'Terraform Analyzer Goals in CRA'!F:K,6, 0)</f>
        <v>6-5 + Done</v>
      </c>
    </row>
    <row r="38" s="1" customFormat="true" ht="34" hidden="false" customHeight="false" outlineLevel="0" collapsed="false">
      <c r="A38" s="10" t="n">
        <v>37</v>
      </c>
      <c r="B38" s="11" t="n">
        <v>3000106</v>
      </c>
      <c r="C38" s="12" t="s">
        <v>176</v>
      </c>
      <c r="D38" s="11" t="s">
        <v>99</v>
      </c>
      <c r="E38" s="13"/>
      <c r="F38" s="13"/>
      <c r="G38" s="13"/>
      <c r="H38" s="11" t="s">
        <v>104</v>
      </c>
      <c r="I38" s="31" t="s">
        <v>62</v>
      </c>
      <c r="J38" s="31" t="s">
        <v>177</v>
      </c>
      <c r="K38" s="31" t="s">
        <v>63</v>
      </c>
      <c r="L38" s="13"/>
      <c r="M38" s="13"/>
      <c r="N38" s="13"/>
      <c r="O38" s="13"/>
      <c r="P38" s="17" t="s">
        <v>99</v>
      </c>
      <c r="Q38" s="13"/>
      <c r="R38" s="1" t="s">
        <v>178</v>
      </c>
      <c r="S38" s="13"/>
      <c r="T38" s="13" t="s">
        <v>55</v>
      </c>
      <c r="U38" s="16"/>
      <c r="V38" s="13"/>
      <c r="W38" s="13"/>
      <c r="X38" s="13" t="str">
        <f aca="false">VLOOKUP(B38,'Terraform Analyzer Goals in CRA'!F:K,6, 0)</f>
        <v>6-5 + Done</v>
      </c>
    </row>
    <row r="39" s="1" customFormat="true" ht="17" hidden="false" customHeight="false" outlineLevel="0" collapsed="false">
      <c r="A39" s="10" t="n">
        <v>38</v>
      </c>
      <c r="B39" s="11" t="n">
        <v>3000107</v>
      </c>
      <c r="C39" s="12" t="s">
        <v>179</v>
      </c>
      <c r="D39" s="11" t="s">
        <v>99</v>
      </c>
      <c r="E39" s="13"/>
      <c r="F39" s="13"/>
      <c r="G39" s="13"/>
      <c r="H39" s="11" t="s">
        <v>112</v>
      </c>
      <c r="I39" s="32" t="s">
        <v>173</v>
      </c>
      <c r="J39" s="32" t="s">
        <v>99</v>
      </c>
      <c r="K39" s="32" t="s">
        <v>100</v>
      </c>
      <c r="L39" s="32" t="s">
        <v>101</v>
      </c>
      <c r="M39" s="13"/>
      <c r="N39" s="13"/>
      <c r="O39" s="13"/>
      <c r="P39" s="17" t="s">
        <v>99</v>
      </c>
      <c r="Q39" s="13"/>
      <c r="R39" s="13" t="s">
        <v>180</v>
      </c>
      <c r="S39" s="13"/>
      <c r="T39" s="13" t="s">
        <v>55</v>
      </c>
      <c r="U39" s="16"/>
      <c r="V39" s="13"/>
      <c r="W39" s="13"/>
      <c r="X39" s="13" t="str">
        <f aca="false">VLOOKUP(B39,'Terraform Analyzer Goals in CRA'!F:K,6, 0)</f>
        <v>6-5 + Done</v>
      </c>
    </row>
    <row r="40" s="1" customFormat="true" ht="34" hidden="false" customHeight="false" outlineLevel="0" collapsed="false">
      <c r="A40" s="10" t="n">
        <v>39</v>
      </c>
      <c r="B40" s="11" t="n">
        <v>3000108</v>
      </c>
      <c r="C40" s="12" t="s">
        <v>181</v>
      </c>
      <c r="D40" s="11" t="s">
        <v>154</v>
      </c>
      <c r="E40" s="13" t="s">
        <v>155</v>
      </c>
      <c r="F40" s="13"/>
      <c r="G40" s="13"/>
      <c r="H40" s="11" t="s">
        <v>99</v>
      </c>
      <c r="I40" s="11" t="s">
        <v>101</v>
      </c>
      <c r="J40" s="11"/>
      <c r="K40" s="11"/>
      <c r="L40" s="11"/>
      <c r="M40" s="13"/>
      <c r="N40" s="13"/>
      <c r="O40" s="13"/>
      <c r="P40" s="17" t="s">
        <v>99</v>
      </c>
      <c r="Q40" s="13"/>
      <c r="R40" s="13" t="s">
        <v>182</v>
      </c>
      <c r="S40" s="13"/>
      <c r="T40" s="13" t="s">
        <v>55</v>
      </c>
      <c r="U40" s="16" t="s">
        <v>183</v>
      </c>
      <c r="V40" s="13"/>
      <c r="W40" s="13"/>
      <c r="X40" s="13" t="str">
        <f aca="false">VLOOKUP(B40,'Terraform Analyzer Goals in CRA'!F:K,6, 0)</f>
        <v>6-5 + Done</v>
      </c>
    </row>
    <row r="41" s="1" customFormat="true" ht="51" hidden="false" customHeight="true" outlineLevel="0" collapsed="false">
      <c r="A41" s="10" t="n">
        <v>40</v>
      </c>
      <c r="B41" s="11" t="n">
        <v>3000109</v>
      </c>
      <c r="C41" s="12" t="s">
        <v>184</v>
      </c>
      <c r="D41" s="11"/>
      <c r="E41" s="13"/>
      <c r="F41" s="13"/>
      <c r="G41" s="13"/>
      <c r="H41" s="11" t="s">
        <v>104</v>
      </c>
      <c r="I41" s="31" t="s">
        <v>62</v>
      </c>
      <c r="J41" s="31" t="s">
        <v>85</v>
      </c>
      <c r="K41" s="31" t="s">
        <v>63</v>
      </c>
      <c r="L41" s="11"/>
      <c r="M41" s="13"/>
      <c r="N41" s="13"/>
      <c r="O41" s="14" t="s">
        <v>142</v>
      </c>
      <c r="P41" s="17" t="s">
        <v>185</v>
      </c>
      <c r="Q41" s="13"/>
      <c r="R41" s="13" t="s">
        <v>186</v>
      </c>
      <c r="S41" s="13"/>
      <c r="T41" s="13" t="s">
        <v>20</v>
      </c>
      <c r="U41" s="16" t="s">
        <v>187</v>
      </c>
      <c r="V41" s="21" t="s">
        <v>188</v>
      </c>
      <c r="W41" s="13" t="s">
        <v>145</v>
      </c>
      <c r="X41" s="13" t="str">
        <f aca="false">VLOOKUP(B41,'Terraform Analyzer Goals in CRA'!F:K,6, 0)</f>
        <v>6-5 + Done</v>
      </c>
    </row>
    <row r="42" s="1" customFormat="true" ht="68" hidden="false" customHeight="false" outlineLevel="0" collapsed="false">
      <c r="A42" s="10" t="n">
        <v>41</v>
      </c>
      <c r="B42" s="11" t="n">
        <v>3000110</v>
      </c>
      <c r="C42" s="12" t="s">
        <v>189</v>
      </c>
      <c r="D42" s="11"/>
      <c r="E42" s="13"/>
      <c r="F42" s="13"/>
      <c r="G42" s="13"/>
      <c r="H42" s="11" t="s">
        <v>104</v>
      </c>
      <c r="I42" s="31" t="s">
        <v>62</v>
      </c>
      <c r="J42" s="31" t="s">
        <v>85</v>
      </c>
      <c r="K42" s="31" t="s">
        <v>63</v>
      </c>
      <c r="L42" s="11"/>
      <c r="M42" s="13"/>
      <c r="N42" s="13"/>
      <c r="O42" s="14" t="s">
        <v>142</v>
      </c>
      <c r="P42" s="17" t="s">
        <v>185</v>
      </c>
      <c r="Q42" s="13"/>
      <c r="R42" s="13" t="s">
        <v>190</v>
      </c>
      <c r="S42" s="13"/>
      <c r="T42" s="13" t="s">
        <v>20</v>
      </c>
      <c r="U42" s="16" t="s">
        <v>187</v>
      </c>
      <c r="V42" s="21" t="s">
        <v>191</v>
      </c>
      <c r="W42" s="13" t="s">
        <v>145</v>
      </c>
      <c r="X42" s="13" t="str">
        <f aca="false">VLOOKUP(B42,'Terraform Analyzer Goals in CRA'!F:K,6, 0)</f>
        <v>6-5 + Done</v>
      </c>
    </row>
    <row r="43" s="1" customFormat="true" ht="34" hidden="false" customHeight="false" outlineLevel="0" collapsed="false">
      <c r="A43" s="10" t="n">
        <v>42</v>
      </c>
      <c r="B43" s="11" t="n">
        <v>3000201</v>
      </c>
      <c r="C43" s="12" t="s">
        <v>192</v>
      </c>
      <c r="D43" s="11" t="s">
        <v>154</v>
      </c>
      <c r="E43" s="13" t="s">
        <v>155</v>
      </c>
      <c r="F43" s="13"/>
      <c r="G43" s="13"/>
      <c r="H43" s="11" t="s">
        <v>154</v>
      </c>
      <c r="I43" s="13" t="s">
        <v>155</v>
      </c>
      <c r="J43" s="11"/>
      <c r="K43" s="11"/>
      <c r="L43" s="11"/>
      <c r="M43" s="13"/>
      <c r="N43" s="13"/>
      <c r="O43" s="13"/>
      <c r="P43" s="17" t="s">
        <v>99</v>
      </c>
      <c r="Q43" s="13"/>
      <c r="R43" s="13" t="s">
        <v>193</v>
      </c>
      <c r="S43" s="13"/>
      <c r="T43" s="13" t="s">
        <v>20</v>
      </c>
      <c r="U43" s="16" t="s">
        <v>187</v>
      </c>
      <c r="V43" s="13"/>
      <c r="W43" s="13"/>
      <c r="X43" s="13" t="str">
        <f aca="false">VLOOKUP(B43,'Terraform Analyzer Goals in CRA'!F:K,6, 0)</f>
        <v>6-5 + Done</v>
      </c>
    </row>
    <row r="44" s="1" customFormat="true" ht="34" hidden="false" customHeight="false" outlineLevel="0" collapsed="false">
      <c r="A44" s="10" t="n">
        <v>43</v>
      </c>
      <c r="B44" s="11" t="n">
        <v>3000202</v>
      </c>
      <c r="C44" s="12" t="s">
        <v>194</v>
      </c>
      <c r="D44" s="11" t="s">
        <v>154</v>
      </c>
      <c r="E44" s="13" t="s">
        <v>155</v>
      </c>
      <c r="F44" s="13"/>
      <c r="G44" s="13"/>
      <c r="H44" s="11" t="s">
        <v>154</v>
      </c>
      <c r="I44" s="13" t="s">
        <v>155</v>
      </c>
      <c r="J44" s="13"/>
      <c r="K44" s="13"/>
      <c r="L44" s="13"/>
      <c r="M44" s="13"/>
      <c r="N44" s="13"/>
      <c r="O44" s="13"/>
      <c r="P44" s="17" t="s">
        <v>156</v>
      </c>
      <c r="Q44" s="13"/>
      <c r="R44" s="13" t="s">
        <v>195</v>
      </c>
      <c r="S44" s="13"/>
      <c r="T44" s="13" t="s">
        <v>20</v>
      </c>
      <c r="U44" s="16" t="s">
        <v>196</v>
      </c>
      <c r="V44" s="13"/>
      <c r="W44" s="13"/>
      <c r="X44" s="13" t="str">
        <f aca="false">VLOOKUP(B44,'Terraform Analyzer Goals in CRA'!F:K,6, 0)</f>
        <v>6-5 + Done</v>
      </c>
    </row>
    <row r="45" s="1" customFormat="true" ht="17" hidden="false" customHeight="false" outlineLevel="0" collapsed="false">
      <c r="A45" s="10" t="n">
        <v>44</v>
      </c>
      <c r="B45" s="11" t="n">
        <v>3000203</v>
      </c>
      <c r="C45" s="12" t="s">
        <v>197</v>
      </c>
      <c r="D45" s="11" t="s">
        <v>154</v>
      </c>
      <c r="E45" s="13" t="s">
        <v>155</v>
      </c>
      <c r="F45" s="13"/>
      <c r="G45" s="13"/>
      <c r="H45" s="11" t="s">
        <v>164</v>
      </c>
      <c r="I45" s="13" t="s">
        <v>163</v>
      </c>
      <c r="J45" s="13" t="s">
        <v>165</v>
      </c>
      <c r="K45" s="13" t="s">
        <v>154</v>
      </c>
      <c r="L45" s="13" t="s">
        <v>166</v>
      </c>
      <c r="M45" s="13"/>
      <c r="N45" s="13"/>
      <c r="O45" s="13" t="s">
        <v>167</v>
      </c>
      <c r="P45" s="17" t="s">
        <v>168</v>
      </c>
      <c r="Q45" s="13"/>
      <c r="R45" s="13" t="s">
        <v>198</v>
      </c>
      <c r="S45" s="13"/>
      <c r="T45" s="13" t="s">
        <v>20</v>
      </c>
      <c r="U45" s="16" t="s">
        <v>187</v>
      </c>
      <c r="V45" s="13"/>
      <c r="W45" s="13"/>
      <c r="X45" s="13" t="str">
        <f aca="false">VLOOKUP(B45,'Terraform Analyzer Goals in CRA'!F:K,6, 0)</f>
        <v>6-5 + Done</v>
      </c>
    </row>
    <row r="46" s="1" customFormat="true" ht="17" hidden="false" customHeight="false" outlineLevel="0" collapsed="false">
      <c r="A46" s="10" t="n">
        <v>45</v>
      </c>
      <c r="B46" s="11" t="n">
        <v>3000204</v>
      </c>
      <c r="C46" s="12" t="s">
        <v>199</v>
      </c>
      <c r="D46" s="11" t="s">
        <v>154</v>
      </c>
      <c r="E46" s="13" t="s">
        <v>155</v>
      </c>
      <c r="F46" s="13"/>
      <c r="G46" s="13"/>
      <c r="H46" s="11" t="s">
        <v>112</v>
      </c>
      <c r="I46" s="32" t="s">
        <v>173</v>
      </c>
      <c r="J46" s="32" t="s">
        <v>99</v>
      </c>
      <c r="K46" s="32" t="s">
        <v>100</v>
      </c>
      <c r="L46" s="32" t="s">
        <v>101</v>
      </c>
      <c r="M46" s="13"/>
      <c r="N46" s="13"/>
      <c r="O46" s="13"/>
      <c r="P46" s="17" t="s">
        <v>156</v>
      </c>
      <c r="Q46" s="13"/>
      <c r="R46" s="13" t="s">
        <v>200</v>
      </c>
      <c r="S46" s="13"/>
      <c r="T46" s="13" t="s">
        <v>20</v>
      </c>
      <c r="U46" s="16" t="s">
        <v>187</v>
      </c>
      <c r="V46" s="13"/>
      <c r="W46" s="13"/>
      <c r="X46" s="13" t="str">
        <f aca="false">VLOOKUP(B46,'Terraform Analyzer Goals in CRA'!F:K,6, 0)</f>
        <v>6-5 + Done</v>
      </c>
    </row>
    <row r="47" s="1" customFormat="true" ht="17" hidden="false" customHeight="false" outlineLevel="0" collapsed="false">
      <c r="A47" s="10" t="n">
        <v>46</v>
      </c>
      <c r="B47" s="11" t="n">
        <v>3000205</v>
      </c>
      <c r="C47" s="12" t="s">
        <v>201</v>
      </c>
      <c r="D47" s="11" t="s">
        <v>154</v>
      </c>
      <c r="E47" s="13" t="s">
        <v>155</v>
      </c>
      <c r="F47" s="13"/>
      <c r="G47" s="13"/>
      <c r="H47" s="11" t="s">
        <v>112</v>
      </c>
      <c r="I47" s="32" t="s">
        <v>173</v>
      </c>
      <c r="J47" s="32" t="s">
        <v>99</v>
      </c>
      <c r="K47" s="32" t="s">
        <v>100</v>
      </c>
      <c r="L47" s="32" t="s">
        <v>101</v>
      </c>
      <c r="M47" s="13"/>
      <c r="N47" s="13"/>
      <c r="O47" s="13"/>
      <c r="P47" s="17" t="s">
        <v>202</v>
      </c>
      <c r="Q47" s="13"/>
      <c r="R47" s="13" t="s">
        <v>203</v>
      </c>
      <c r="S47" s="13"/>
      <c r="T47" s="13" t="s">
        <v>20</v>
      </c>
      <c r="U47" s="16" t="s">
        <v>187</v>
      </c>
      <c r="V47" s="13"/>
      <c r="W47" s="13"/>
      <c r="X47" s="13" t="str">
        <f aca="false">VLOOKUP(B47,'Terraform Analyzer Goals in CRA'!F:K,6, 0)</f>
        <v>6-5 + Done</v>
      </c>
    </row>
    <row r="48" s="1" customFormat="true" ht="34" hidden="false" customHeight="false" outlineLevel="0" collapsed="false">
      <c r="A48" s="10" t="n">
        <v>47</v>
      </c>
      <c r="B48" s="11" t="n">
        <v>3000206</v>
      </c>
      <c r="C48" s="12" t="s">
        <v>204</v>
      </c>
      <c r="D48" s="11" t="s">
        <v>154</v>
      </c>
      <c r="E48" s="13" t="s">
        <v>155</v>
      </c>
      <c r="F48" s="13"/>
      <c r="G48" s="13"/>
      <c r="H48" s="11" t="s">
        <v>154</v>
      </c>
      <c r="I48" s="13" t="s">
        <v>155</v>
      </c>
      <c r="J48" s="13"/>
      <c r="K48" s="13"/>
      <c r="L48" s="13"/>
      <c r="M48" s="13"/>
      <c r="N48" s="13"/>
      <c r="O48" s="13"/>
      <c r="P48" s="17" t="s">
        <v>156</v>
      </c>
      <c r="Q48" s="13"/>
      <c r="R48" s="13" t="s">
        <v>205</v>
      </c>
      <c r="S48" s="13"/>
      <c r="T48" s="13" t="s">
        <v>20</v>
      </c>
      <c r="U48" s="16" t="s">
        <v>187</v>
      </c>
      <c r="V48" s="13"/>
      <c r="W48" s="13"/>
      <c r="X48" s="13" t="str">
        <f aca="false">VLOOKUP(B48,'Terraform Analyzer Goals in CRA'!F:K,6, 0)</f>
        <v>6-5 + Done</v>
      </c>
    </row>
    <row r="49" s="1" customFormat="true" ht="34" hidden="false" customHeight="false" outlineLevel="0" collapsed="false">
      <c r="A49" s="10" t="n">
        <v>48</v>
      </c>
      <c r="B49" s="11" t="n">
        <v>3000207</v>
      </c>
      <c r="C49" s="12" t="s">
        <v>206</v>
      </c>
      <c r="D49" s="11" t="s">
        <v>154</v>
      </c>
      <c r="E49" s="13" t="s">
        <v>155</v>
      </c>
      <c r="F49" s="13"/>
      <c r="G49" s="13"/>
      <c r="H49" s="11" t="s">
        <v>154</v>
      </c>
      <c r="I49" s="13" t="s">
        <v>155</v>
      </c>
      <c r="J49" s="13"/>
      <c r="K49" s="13"/>
      <c r="L49" s="13"/>
      <c r="M49" s="13"/>
      <c r="N49" s="13"/>
      <c r="O49" s="13"/>
      <c r="P49" s="17" t="s">
        <v>156</v>
      </c>
      <c r="Q49" s="13"/>
      <c r="R49" s="13" t="s">
        <v>207</v>
      </c>
      <c r="S49" s="13"/>
      <c r="T49" s="13" t="s">
        <v>20</v>
      </c>
      <c r="U49" s="16" t="s">
        <v>161</v>
      </c>
      <c r="V49" s="13"/>
      <c r="W49" s="13"/>
      <c r="X49" s="13" t="str">
        <f aca="false">VLOOKUP(B49,'Terraform Analyzer Goals in CRA'!F:K,6, 0)</f>
        <v>6-5 + Done</v>
      </c>
    </row>
    <row r="50" s="1" customFormat="true" ht="17" hidden="false" customHeight="false" outlineLevel="0" collapsed="false">
      <c r="A50" s="10" t="n">
        <v>49</v>
      </c>
      <c r="B50" s="11" t="n">
        <v>3000208</v>
      </c>
      <c r="C50" s="12" t="s">
        <v>208</v>
      </c>
      <c r="D50" s="11" t="s">
        <v>154</v>
      </c>
      <c r="E50" s="13" t="s">
        <v>155</v>
      </c>
      <c r="F50" s="13"/>
      <c r="G50" s="13"/>
      <c r="H50" s="11" t="s">
        <v>164</v>
      </c>
      <c r="I50" s="13" t="s">
        <v>163</v>
      </c>
      <c r="J50" s="13" t="s">
        <v>165</v>
      </c>
      <c r="K50" s="13" t="s">
        <v>154</v>
      </c>
      <c r="L50" s="13" t="s">
        <v>166</v>
      </c>
      <c r="M50" s="13"/>
      <c r="N50" s="13"/>
      <c r="O50" s="13" t="s">
        <v>167</v>
      </c>
      <c r="P50" s="17" t="s">
        <v>168</v>
      </c>
      <c r="Q50" s="13"/>
      <c r="R50" s="13" t="s">
        <v>209</v>
      </c>
      <c r="S50" s="13"/>
      <c r="T50" s="13" t="s">
        <v>20</v>
      </c>
      <c r="U50" s="16" t="s">
        <v>187</v>
      </c>
      <c r="V50" s="13"/>
      <c r="W50" s="13"/>
      <c r="X50" s="13" t="str">
        <f aca="false">VLOOKUP(B50,'Terraform Analyzer Goals in CRA'!F:K,6, 0)</f>
        <v>6-5 + Done</v>
      </c>
    </row>
    <row r="51" s="1" customFormat="true" ht="17" hidden="false" customHeight="false" outlineLevel="0" collapsed="false">
      <c r="A51" s="10" t="n">
        <v>50</v>
      </c>
      <c r="B51" s="11" t="n">
        <v>3000209</v>
      </c>
      <c r="C51" s="12" t="s">
        <v>210</v>
      </c>
      <c r="D51" s="11" t="s">
        <v>154</v>
      </c>
      <c r="E51" s="13" t="s">
        <v>155</v>
      </c>
      <c r="F51" s="13"/>
      <c r="G51" s="13"/>
      <c r="H51" s="11" t="s">
        <v>112</v>
      </c>
      <c r="I51" s="32" t="s">
        <v>173</v>
      </c>
      <c r="J51" s="32" t="s">
        <v>99</v>
      </c>
      <c r="K51" s="32" t="s">
        <v>100</v>
      </c>
      <c r="L51" s="32" t="s">
        <v>101</v>
      </c>
      <c r="M51" s="13"/>
      <c r="N51" s="13"/>
      <c r="O51" s="13"/>
      <c r="P51" s="17" t="s">
        <v>156</v>
      </c>
      <c r="Q51" s="13"/>
      <c r="R51" s="13" t="s">
        <v>211</v>
      </c>
      <c r="S51" s="13"/>
      <c r="T51" s="13" t="s">
        <v>20</v>
      </c>
      <c r="U51" s="16" t="s">
        <v>187</v>
      </c>
      <c r="V51" s="13"/>
      <c r="W51" s="13"/>
      <c r="X51" s="13" t="str">
        <f aca="false">VLOOKUP(B51,'Terraform Analyzer Goals in CRA'!F:K,6, 0)</f>
        <v>6-5 + Done</v>
      </c>
    </row>
    <row r="52" s="1" customFormat="true" ht="17" hidden="false" customHeight="false" outlineLevel="0" collapsed="false">
      <c r="A52" s="10" t="n">
        <v>51</v>
      </c>
      <c r="B52" s="11" t="n">
        <v>3000210</v>
      </c>
      <c r="C52" s="12" t="s">
        <v>212</v>
      </c>
      <c r="D52" s="11" t="s">
        <v>154</v>
      </c>
      <c r="E52" s="13" t="s">
        <v>155</v>
      </c>
      <c r="F52" s="13"/>
      <c r="G52" s="13"/>
      <c r="H52" s="11" t="s">
        <v>112</v>
      </c>
      <c r="I52" s="32" t="s">
        <v>173</v>
      </c>
      <c r="J52" s="32" t="s">
        <v>99</v>
      </c>
      <c r="K52" s="32" t="s">
        <v>100</v>
      </c>
      <c r="L52" s="32" t="s">
        <v>101</v>
      </c>
      <c r="M52" s="13"/>
      <c r="N52" s="13"/>
      <c r="O52" s="13"/>
      <c r="P52" s="17" t="s">
        <v>202</v>
      </c>
      <c r="Q52" s="13"/>
      <c r="R52" s="13" t="s">
        <v>213</v>
      </c>
      <c r="S52" s="13"/>
      <c r="T52" s="13" t="s">
        <v>20</v>
      </c>
      <c r="U52" s="16" t="s">
        <v>187</v>
      </c>
      <c r="V52" s="13"/>
      <c r="W52" s="13"/>
      <c r="X52" s="13" t="str">
        <f aca="false">VLOOKUP(B52,'Terraform Analyzer Goals in CRA'!F:K,6, 0)</f>
        <v>6-5 + Done</v>
      </c>
    </row>
    <row r="53" s="1" customFormat="true" ht="34" hidden="false" customHeight="false" outlineLevel="0" collapsed="false">
      <c r="A53" s="10" t="n">
        <v>52</v>
      </c>
      <c r="B53" s="11" t="n">
        <v>3000211</v>
      </c>
      <c r="C53" s="12" t="s">
        <v>214</v>
      </c>
      <c r="D53" s="11" t="s">
        <v>154</v>
      </c>
      <c r="E53" s="13" t="s">
        <v>155</v>
      </c>
      <c r="F53" s="13"/>
      <c r="G53" s="13"/>
      <c r="H53" s="11" t="s">
        <v>154</v>
      </c>
      <c r="I53" s="13" t="s">
        <v>155</v>
      </c>
      <c r="J53" s="13"/>
      <c r="K53" s="13"/>
      <c r="L53" s="13"/>
      <c r="M53" s="13"/>
      <c r="N53" s="13"/>
      <c r="O53" s="13"/>
      <c r="P53" s="34" t="s">
        <v>155</v>
      </c>
      <c r="Q53" s="13"/>
      <c r="R53" s="13" t="s">
        <v>215</v>
      </c>
      <c r="S53" s="13"/>
      <c r="T53" s="13" t="s">
        <v>20</v>
      </c>
      <c r="U53" s="16" t="s">
        <v>187</v>
      </c>
      <c r="V53" s="13"/>
      <c r="W53" s="13"/>
      <c r="X53" s="13" t="str">
        <f aca="false">VLOOKUP(B53,'Terraform Analyzer Goals in CRA'!F:K,6, 0)</f>
        <v>6-5 + Done</v>
      </c>
    </row>
    <row r="54" s="1" customFormat="true" ht="34" hidden="false" customHeight="false" outlineLevel="0" collapsed="false">
      <c r="A54" s="10" t="n">
        <v>53</v>
      </c>
      <c r="B54" s="11" t="n">
        <v>3000212</v>
      </c>
      <c r="C54" s="12" t="s">
        <v>216</v>
      </c>
      <c r="D54" s="11" t="s">
        <v>154</v>
      </c>
      <c r="E54" s="13" t="s">
        <v>155</v>
      </c>
      <c r="F54" s="13"/>
      <c r="G54" s="13"/>
      <c r="H54" s="11" t="s">
        <v>154</v>
      </c>
      <c r="I54" s="13" t="s">
        <v>155</v>
      </c>
      <c r="J54" s="13"/>
      <c r="K54" s="13"/>
      <c r="L54" s="13"/>
      <c r="M54" s="13"/>
      <c r="N54" s="13"/>
      <c r="O54" s="13"/>
      <c r="P54" s="34" t="s">
        <v>155</v>
      </c>
      <c r="Q54" s="13"/>
      <c r="R54" s="13" t="s">
        <v>217</v>
      </c>
      <c r="S54" s="13"/>
      <c r="T54" s="13" t="s">
        <v>20</v>
      </c>
      <c r="U54" s="16" t="s">
        <v>161</v>
      </c>
      <c r="V54" s="13"/>
      <c r="W54" s="13"/>
      <c r="X54" s="13" t="str">
        <f aca="false">VLOOKUP(B54,'Terraform Analyzer Goals in CRA'!F:K,6, 0)</f>
        <v>6-5 + Done</v>
      </c>
    </row>
    <row r="55" s="1" customFormat="true" ht="17" hidden="false" customHeight="false" outlineLevel="0" collapsed="false">
      <c r="A55" s="10" t="n">
        <v>54</v>
      </c>
      <c r="B55" s="11" t="n">
        <v>3000213</v>
      </c>
      <c r="C55" s="12" t="s">
        <v>218</v>
      </c>
      <c r="D55" s="11" t="s">
        <v>154</v>
      </c>
      <c r="E55" s="13" t="s">
        <v>155</v>
      </c>
      <c r="F55" s="13"/>
      <c r="G55" s="13"/>
      <c r="H55" s="11" t="s">
        <v>164</v>
      </c>
      <c r="I55" s="13" t="s">
        <v>163</v>
      </c>
      <c r="J55" s="13" t="s">
        <v>165</v>
      </c>
      <c r="K55" s="13" t="s">
        <v>154</v>
      </c>
      <c r="L55" s="13" t="s">
        <v>166</v>
      </c>
      <c r="M55" s="13"/>
      <c r="N55" s="13"/>
      <c r="O55" s="13" t="s">
        <v>167</v>
      </c>
      <c r="P55" s="35" t="s">
        <v>154</v>
      </c>
      <c r="Q55" s="13"/>
      <c r="R55" s="13" t="s">
        <v>219</v>
      </c>
      <c r="S55" s="13"/>
      <c r="T55" s="13" t="s">
        <v>20</v>
      </c>
      <c r="U55" s="16" t="s">
        <v>187</v>
      </c>
      <c r="V55" s="13"/>
      <c r="W55" s="13"/>
      <c r="X55" s="13" t="str">
        <f aca="false">VLOOKUP(B55,'Terraform Analyzer Goals in CRA'!F:K,6, 0)</f>
        <v>6-5 + Done</v>
      </c>
    </row>
    <row r="56" s="1" customFormat="true" ht="17" hidden="false" customHeight="false" outlineLevel="0" collapsed="false">
      <c r="A56" s="10" t="n">
        <v>55</v>
      </c>
      <c r="B56" s="11" t="n">
        <v>3000214</v>
      </c>
      <c r="C56" s="12" t="s">
        <v>220</v>
      </c>
      <c r="D56" s="11" t="s">
        <v>154</v>
      </c>
      <c r="E56" s="13" t="s">
        <v>155</v>
      </c>
      <c r="F56" s="13"/>
      <c r="G56" s="13"/>
      <c r="H56" s="11" t="s">
        <v>112</v>
      </c>
      <c r="I56" s="32" t="s">
        <v>173</v>
      </c>
      <c r="J56" s="32" t="s">
        <v>99</v>
      </c>
      <c r="K56" s="32" t="s">
        <v>100</v>
      </c>
      <c r="L56" s="32" t="s">
        <v>101</v>
      </c>
      <c r="M56" s="13"/>
      <c r="N56" s="13"/>
      <c r="O56" s="13"/>
      <c r="P56" s="34" t="s">
        <v>155</v>
      </c>
      <c r="Q56" s="13"/>
      <c r="R56" s="13" t="s">
        <v>221</v>
      </c>
      <c r="S56" s="13"/>
      <c r="T56" s="13" t="s">
        <v>20</v>
      </c>
      <c r="U56" s="16" t="s">
        <v>187</v>
      </c>
      <c r="V56" s="13"/>
      <c r="W56" s="13"/>
      <c r="X56" s="13" t="str">
        <f aca="false">VLOOKUP(B56,'Terraform Analyzer Goals in CRA'!F:K,6, 0)</f>
        <v>6-5 + Done</v>
      </c>
    </row>
    <row r="57" s="1" customFormat="true" ht="34" hidden="false" customHeight="false" outlineLevel="0" collapsed="false">
      <c r="A57" s="10" t="n">
        <v>56</v>
      </c>
      <c r="B57" s="11" t="n">
        <v>3000215</v>
      </c>
      <c r="C57" s="12" t="s">
        <v>222</v>
      </c>
      <c r="D57" s="11" t="s">
        <v>154</v>
      </c>
      <c r="E57" s="13" t="s">
        <v>155</v>
      </c>
      <c r="F57" s="13"/>
      <c r="G57" s="13"/>
      <c r="H57" s="11" t="s">
        <v>112</v>
      </c>
      <c r="I57" s="32" t="s">
        <v>173</v>
      </c>
      <c r="J57" s="32" t="s">
        <v>99</v>
      </c>
      <c r="K57" s="32" t="s">
        <v>100</v>
      </c>
      <c r="L57" s="32" t="s">
        <v>101</v>
      </c>
      <c r="M57" s="13"/>
      <c r="N57" s="13"/>
      <c r="O57" s="13"/>
      <c r="P57" s="35" t="s">
        <v>62</v>
      </c>
      <c r="Q57" s="13"/>
      <c r="R57" s="13" t="s">
        <v>223</v>
      </c>
      <c r="S57" s="13"/>
      <c r="T57" s="13" t="s">
        <v>20</v>
      </c>
      <c r="U57" s="16" t="s">
        <v>187</v>
      </c>
      <c r="V57" s="13"/>
      <c r="W57" s="13"/>
      <c r="X57" s="13" t="str">
        <f aca="false">VLOOKUP(B57,'Terraform Analyzer Goals in CRA'!F:K,6, 0)</f>
        <v>6-5 + Done</v>
      </c>
    </row>
    <row r="58" s="1" customFormat="true" ht="34" hidden="false" customHeight="false" outlineLevel="0" collapsed="false">
      <c r="A58" s="10" t="n">
        <v>57</v>
      </c>
      <c r="B58" s="11" t="n">
        <v>3000216</v>
      </c>
      <c r="C58" s="12" t="s">
        <v>224</v>
      </c>
      <c r="D58" s="11" t="s">
        <v>154</v>
      </c>
      <c r="E58" s="13" t="s">
        <v>155</v>
      </c>
      <c r="F58" s="13"/>
      <c r="G58" s="13"/>
      <c r="H58" s="11" t="s">
        <v>154</v>
      </c>
      <c r="I58" s="13" t="s">
        <v>155</v>
      </c>
      <c r="J58" s="13"/>
      <c r="K58" s="13"/>
      <c r="L58" s="13"/>
      <c r="M58" s="13"/>
      <c r="N58" s="13"/>
      <c r="O58" s="13"/>
      <c r="P58" s="35" t="s">
        <v>154</v>
      </c>
      <c r="Q58" s="13"/>
      <c r="R58" s="13" t="s">
        <v>225</v>
      </c>
      <c r="S58" s="13"/>
      <c r="T58" s="13" t="s">
        <v>20</v>
      </c>
      <c r="U58" s="16" t="s">
        <v>187</v>
      </c>
      <c r="V58" s="13"/>
      <c r="W58" s="13"/>
      <c r="X58" s="13" t="str">
        <f aca="false">VLOOKUP(B58,'Terraform Analyzer Goals in CRA'!F:K,6, 0)</f>
        <v>6-5 + Done</v>
      </c>
    </row>
    <row r="59" s="1" customFormat="true" ht="34" hidden="false" customHeight="false" outlineLevel="0" collapsed="false">
      <c r="A59" s="10" t="n">
        <v>58</v>
      </c>
      <c r="B59" s="11" t="n">
        <v>3000217</v>
      </c>
      <c r="C59" s="12" t="s">
        <v>226</v>
      </c>
      <c r="D59" s="11" t="s">
        <v>154</v>
      </c>
      <c r="E59" s="13" t="s">
        <v>155</v>
      </c>
      <c r="F59" s="13"/>
      <c r="G59" s="13"/>
      <c r="H59" s="11" t="s">
        <v>154</v>
      </c>
      <c r="I59" s="13" t="s">
        <v>155</v>
      </c>
      <c r="J59" s="13"/>
      <c r="K59" s="13"/>
      <c r="L59" s="13"/>
      <c r="M59" s="13"/>
      <c r="N59" s="13"/>
      <c r="O59" s="13"/>
      <c r="P59" s="17" t="s">
        <v>227</v>
      </c>
      <c r="Q59" s="13"/>
      <c r="R59" s="13" t="s">
        <v>228</v>
      </c>
      <c r="S59" s="13"/>
      <c r="T59" s="13" t="s">
        <v>20</v>
      </c>
      <c r="U59" s="16" t="s">
        <v>161</v>
      </c>
      <c r="V59" s="13"/>
      <c r="W59" s="13"/>
      <c r="X59" s="13" t="str">
        <f aca="false">VLOOKUP(B59,'Terraform Analyzer Goals in CRA'!F:K,6, 0)</f>
        <v>6-5 + Done</v>
      </c>
    </row>
    <row r="60" s="1" customFormat="true" ht="51" hidden="false" customHeight="false" outlineLevel="0" collapsed="false">
      <c r="A60" s="10" t="n">
        <v>59</v>
      </c>
      <c r="B60" s="11" t="n">
        <v>3000218</v>
      </c>
      <c r="C60" s="12" t="s">
        <v>229</v>
      </c>
      <c r="D60" s="11" t="s">
        <v>163</v>
      </c>
      <c r="E60" s="13"/>
      <c r="F60" s="13"/>
      <c r="G60" s="13"/>
      <c r="H60" s="11" t="s">
        <v>164</v>
      </c>
      <c r="I60" s="13" t="s">
        <v>163</v>
      </c>
      <c r="J60" s="13" t="s">
        <v>165</v>
      </c>
      <c r="K60" s="13" t="s">
        <v>154</v>
      </c>
      <c r="L60" s="13" t="s">
        <v>166</v>
      </c>
      <c r="M60" s="13"/>
      <c r="N60" s="13"/>
      <c r="O60" s="13" t="s">
        <v>167</v>
      </c>
      <c r="P60" s="17" t="s">
        <v>230</v>
      </c>
      <c r="Q60" s="13"/>
      <c r="R60" s="13" t="s">
        <v>231</v>
      </c>
      <c r="S60" s="13"/>
      <c r="T60" s="31" t="s">
        <v>20</v>
      </c>
      <c r="U60" s="16" t="s">
        <v>187</v>
      </c>
      <c r="V60" s="13"/>
      <c r="W60" s="13"/>
      <c r="X60" s="13" t="str">
        <f aca="false">VLOOKUP(B60,'Terraform Analyzer Goals in CRA'!F:K,6, 0)</f>
        <v>6-5 + Done</v>
      </c>
    </row>
    <row r="61" s="1" customFormat="true" ht="51" hidden="false" customHeight="false" outlineLevel="0" collapsed="false">
      <c r="A61" s="10" t="n">
        <v>60</v>
      </c>
      <c r="B61" s="11" t="n">
        <v>3000219</v>
      </c>
      <c r="C61" s="12" t="s">
        <v>232</v>
      </c>
      <c r="D61" s="11" t="s">
        <v>99</v>
      </c>
      <c r="E61" s="13"/>
      <c r="F61" s="13"/>
      <c r="G61" s="13"/>
      <c r="H61" s="11" t="s">
        <v>112</v>
      </c>
      <c r="I61" s="32" t="s">
        <v>173</v>
      </c>
      <c r="J61" s="32" t="s">
        <v>99</v>
      </c>
      <c r="K61" s="32" t="s">
        <v>100</v>
      </c>
      <c r="L61" s="32" t="s">
        <v>101</v>
      </c>
      <c r="M61" s="13"/>
      <c r="N61" s="13"/>
      <c r="O61" s="13"/>
      <c r="P61" s="17" t="s">
        <v>233</v>
      </c>
      <c r="Q61" s="13"/>
      <c r="R61" s="13" t="s">
        <v>234</v>
      </c>
      <c r="S61" s="13"/>
      <c r="T61" s="31" t="s">
        <v>20</v>
      </c>
      <c r="U61" s="16" t="s">
        <v>187</v>
      </c>
      <c r="V61" s="13"/>
      <c r="W61" s="13"/>
      <c r="X61" s="13" t="str">
        <f aca="false">VLOOKUP(B61,'Terraform Analyzer Goals in CRA'!F:K,6, 0)</f>
        <v>6-5 + Done</v>
      </c>
    </row>
    <row r="62" s="1" customFormat="true" ht="85" hidden="false" customHeight="false" outlineLevel="0" collapsed="false">
      <c r="A62" s="10" t="n">
        <v>61</v>
      </c>
      <c r="B62" s="11" t="n">
        <v>3000220</v>
      </c>
      <c r="C62" s="12" t="s">
        <v>235</v>
      </c>
      <c r="D62" s="11" t="s">
        <v>99</v>
      </c>
      <c r="E62" s="13"/>
      <c r="F62" s="13"/>
      <c r="G62" s="13"/>
      <c r="H62" s="11" t="s">
        <v>112</v>
      </c>
      <c r="I62" s="32" t="s">
        <v>173</v>
      </c>
      <c r="J62" s="32" t="s">
        <v>99</v>
      </c>
      <c r="K62" s="32" t="s">
        <v>100</v>
      </c>
      <c r="L62" s="32" t="s">
        <v>101</v>
      </c>
      <c r="M62" s="13"/>
      <c r="N62" s="13"/>
      <c r="O62" s="13"/>
      <c r="P62" s="17" t="s">
        <v>236</v>
      </c>
      <c r="Q62" s="13"/>
      <c r="R62" s="13" t="s">
        <v>237</v>
      </c>
      <c r="S62" s="13"/>
      <c r="T62" s="31" t="s">
        <v>20</v>
      </c>
      <c r="U62" s="16" t="s">
        <v>187</v>
      </c>
      <c r="V62" s="13"/>
      <c r="W62" s="13"/>
      <c r="X62" s="13" t="str">
        <f aca="false">VLOOKUP(B62,'Terraform Analyzer Goals in CRA'!F:K,6, 0)</f>
        <v>6-5 + Done</v>
      </c>
    </row>
    <row r="63" s="1" customFormat="true" ht="34" hidden="false" customHeight="false" outlineLevel="0" collapsed="false">
      <c r="A63" s="10" t="n">
        <v>62</v>
      </c>
      <c r="B63" s="11" t="n">
        <v>3000221</v>
      </c>
      <c r="C63" s="12" t="s">
        <v>238</v>
      </c>
      <c r="D63" s="11" t="s">
        <v>154</v>
      </c>
      <c r="E63" s="13" t="s">
        <v>155</v>
      </c>
      <c r="F63" s="13"/>
      <c r="G63" s="13"/>
      <c r="H63" s="11" t="s">
        <v>154</v>
      </c>
      <c r="I63" s="13" t="s">
        <v>155</v>
      </c>
      <c r="J63" s="13"/>
      <c r="K63" s="13"/>
      <c r="L63" s="13"/>
      <c r="M63" s="13"/>
      <c r="N63" s="13"/>
      <c r="O63" s="13"/>
      <c r="P63" s="17" t="s">
        <v>227</v>
      </c>
      <c r="Q63" s="13"/>
      <c r="R63" s="13" t="s">
        <v>239</v>
      </c>
      <c r="S63" s="13"/>
      <c r="T63" s="31" t="s">
        <v>20</v>
      </c>
      <c r="U63" s="16" t="s">
        <v>187</v>
      </c>
      <c r="V63" s="13"/>
      <c r="W63" s="13"/>
      <c r="X63" s="13" t="str">
        <f aca="false">VLOOKUP(B63,'Terraform Analyzer Goals in CRA'!F:K,6, 0)</f>
        <v>6-5 + Done</v>
      </c>
    </row>
    <row r="64" s="1" customFormat="true" ht="34" hidden="false" customHeight="false" outlineLevel="0" collapsed="false">
      <c r="A64" s="10" t="n">
        <v>63</v>
      </c>
      <c r="B64" s="11" t="n">
        <v>3000222</v>
      </c>
      <c r="C64" s="12" t="s">
        <v>240</v>
      </c>
      <c r="D64" s="11" t="s">
        <v>154</v>
      </c>
      <c r="E64" s="13" t="s">
        <v>155</v>
      </c>
      <c r="F64" s="13"/>
      <c r="G64" s="13"/>
      <c r="H64" s="11" t="s">
        <v>154</v>
      </c>
      <c r="I64" s="13" t="s">
        <v>155</v>
      </c>
      <c r="J64" s="13"/>
      <c r="K64" s="13"/>
      <c r="L64" s="13"/>
      <c r="M64" s="13"/>
      <c r="N64" s="13"/>
      <c r="O64" s="13"/>
      <c r="P64" s="17" t="s">
        <v>227</v>
      </c>
      <c r="Q64" s="13"/>
      <c r="R64" s="13" t="s">
        <v>241</v>
      </c>
      <c r="S64" s="13"/>
      <c r="T64" s="13" t="s">
        <v>20</v>
      </c>
      <c r="U64" s="16" t="s">
        <v>161</v>
      </c>
      <c r="V64" s="13"/>
      <c r="W64" s="13"/>
      <c r="X64" s="13" t="str">
        <f aca="false">VLOOKUP(B64,'Terraform Analyzer Goals in CRA'!F:K,6, 0)</f>
        <v>6-5 + Done</v>
      </c>
    </row>
    <row r="65" s="1" customFormat="true" ht="51" hidden="false" customHeight="false" outlineLevel="0" collapsed="false">
      <c r="A65" s="10" t="n">
        <v>64</v>
      </c>
      <c r="B65" s="11" t="n">
        <v>3000223</v>
      </c>
      <c r="C65" s="12" t="s">
        <v>242</v>
      </c>
      <c r="D65" s="11" t="s">
        <v>163</v>
      </c>
      <c r="E65" s="13"/>
      <c r="F65" s="13"/>
      <c r="G65" s="13"/>
      <c r="H65" s="11" t="s">
        <v>164</v>
      </c>
      <c r="I65" s="13" t="s">
        <v>163</v>
      </c>
      <c r="J65" s="13" t="s">
        <v>165</v>
      </c>
      <c r="K65" s="13" t="s">
        <v>154</v>
      </c>
      <c r="L65" s="13" t="s">
        <v>166</v>
      </c>
      <c r="M65" s="13"/>
      <c r="N65" s="13"/>
      <c r="O65" s="13" t="s">
        <v>167</v>
      </c>
      <c r="P65" s="17" t="s">
        <v>230</v>
      </c>
      <c r="Q65" s="13"/>
      <c r="R65" s="13" t="s">
        <v>243</v>
      </c>
      <c r="S65" s="13"/>
      <c r="T65" s="31" t="s">
        <v>20</v>
      </c>
      <c r="U65" s="16" t="s">
        <v>187</v>
      </c>
      <c r="V65" s="13"/>
      <c r="W65" s="13"/>
      <c r="X65" s="13" t="str">
        <f aca="false">VLOOKUP(B65,'Terraform Analyzer Goals in CRA'!F:K,6, 0)</f>
        <v>6-5 + Done</v>
      </c>
    </row>
    <row r="66" s="1" customFormat="true" ht="51" hidden="false" customHeight="false" outlineLevel="0" collapsed="false">
      <c r="A66" s="10" t="n">
        <v>65</v>
      </c>
      <c r="B66" s="11" t="n">
        <v>3000224</v>
      </c>
      <c r="C66" s="12" t="s">
        <v>244</v>
      </c>
      <c r="D66" s="11" t="s">
        <v>99</v>
      </c>
      <c r="E66" s="13"/>
      <c r="F66" s="13"/>
      <c r="G66" s="13"/>
      <c r="H66" s="11" t="s">
        <v>112</v>
      </c>
      <c r="I66" s="32" t="s">
        <v>173</v>
      </c>
      <c r="J66" s="32" t="s">
        <v>99</v>
      </c>
      <c r="K66" s="32" t="s">
        <v>100</v>
      </c>
      <c r="L66" s="32" t="s">
        <v>101</v>
      </c>
      <c r="M66" s="13"/>
      <c r="N66" s="13"/>
      <c r="O66" s="13"/>
      <c r="P66" s="17" t="s">
        <v>233</v>
      </c>
      <c r="Q66" s="13"/>
      <c r="R66" s="13" t="s">
        <v>245</v>
      </c>
      <c r="S66" s="13"/>
      <c r="T66" s="31" t="s">
        <v>20</v>
      </c>
      <c r="U66" s="16" t="s">
        <v>187</v>
      </c>
      <c r="V66" s="13"/>
      <c r="W66" s="13"/>
      <c r="X66" s="13" t="str">
        <f aca="false">VLOOKUP(B66,'Terraform Analyzer Goals in CRA'!F:K,6, 0)</f>
        <v>6-5 + Done</v>
      </c>
    </row>
    <row r="67" s="1" customFormat="true" ht="85" hidden="false" customHeight="false" outlineLevel="0" collapsed="false">
      <c r="A67" s="10" t="n">
        <v>66</v>
      </c>
      <c r="B67" s="11" t="n">
        <v>3000225</v>
      </c>
      <c r="C67" s="12" t="s">
        <v>246</v>
      </c>
      <c r="D67" s="11" t="s">
        <v>99</v>
      </c>
      <c r="E67" s="13"/>
      <c r="F67" s="13"/>
      <c r="G67" s="13"/>
      <c r="H67" s="11" t="s">
        <v>112</v>
      </c>
      <c r="I67" s="32" t="s">
        <v>173</v>
      </c>
      <c r="J67" s="32" t="s">
        <v>99</v>
      </c>
      <c r="K67" s="32" t="s">
        <v>100</v>
      </c>
      <c r="L67" s="32" t="s">
        <v>101</v>
      </c>
      <c r="M67" s="13"/>
      <c r="N67" s="13"/>
      <c r="O67" s="13"/>
      <c r="P67" s="17" t="s">
        <v>236</v>
      </c>
      <c r="Q67" s="13"/>
      <c r="R67" s="13" t="s">
        <v>247</v>
      </c>
      <c r="S67" s="13"/>
      <c r="T67" s="31" t="s">
        <v>20</v>
      </c>
      <c r="U67" s="16" t="s">
        <v>187</v>
      </c>
      <c r="V67" s="13"/>
      <c r="W67" s="13"/>
      <c r="X67" s="13" t="str">
        <f aca="false">VLOOKUP(B67,'Terraform Analyzer Goals in CRA'!F:K,6, 0)</f>
        <v>6-5 + Done</v>
      </c>
    </row>
    <row r="68" s="1" customFormat="true" ht="51" hidden="false" customHeight="false" outlineLevel="0" collapsed="false">
      <c r="A68" s="10" t="n">
        <v>67</v>
      </c>
      <c r="B68" s="11" t="n">
        <v>3000226</v>
      </c>
      <c r="C68" s="12" t="s">
        <v>248</v>
      </c>
      <c r="D68" s="11" t="s">
        <v>154</v>
      </c>
      <c r="E68" s="13" t="s">
        <v>155</v>
      </c>
      <c r="F68" s="13"/>
      <c r="G68" s="13"/>
      <c r="H68" s="11" t="s">
        <v>154</v>
      </c>
      <c r="I68" s="13" t="s">
        <v>155</v>
      </c>
      <c r="J68" s="13"/>
      <c r="K68" s="13"/>
      <c r="L68" s="13"/>
      <c r="M68" s="13"/>
      <c r="N68" s="13"/>
      <c r="O68" s="13"/>
      <c r="P68" s="17" t="s">
        <v>249</v>
      </c>
      <c r="Q68" s="13"/>
      <c r="R68" s="13"/>
      <c r="S68" s="13"/>
      <c r="T68" s="19" t="s">
        <v>20</v>
      </c>
      <c r="U68" s="16" t="s">
        <v>250</v>
      </c>
      <c r="V68" s="13"/>
      <c r="W68" s="13"/>
      <c r="X68" s="13" t="str">
        <f aca="false">VLOOKUP(B68,'Terraform Analyzer Goals in CRA'!F:K,6, 0)</f>
        <v>0 - Pending</v>
      </c>
    </row>
    <row r="69" s="1" customFormat="true" ht="34" hidden="false" customHeight="false" outlineLevel="0" collapsed="false">
      <c r="A69" s="10" t="n">
        <v>68</v>
      </c>
      <c r="B69" s="11" t="n">
        <v>3000227</v>
      </c>
      <c r="C69" s="12" t="s">
        <v>251</v>
      </c>
      <c r="D69" s="11" t="s">
        <v>154</v>
      </c>
      <c r="E69" s="13" t="s">
        <v>155</v>
      </c>
      <c r="F69" s="13"/>
      <c r="G69" s="13"/>
      <c r="H69" s="11" t="s">
        <v>154</v>
      </c>
      <c r="I69" s="13" t="s">
        <v>155</v>
      </c>
      <c r="J69" s="13"/>
      <c r="K69" s="13"/>
      <c r="L69" s="13"/>
      <c r="M69" s="13"/>
      <c r="N69" s="13"/>
      <c r="O69" s="13"/>
      <c r="P69" s="17" t="s">
        <v>249</v>
      </c>
      <c r="Q69" s="13"/>
      <c r="R69" s="13"/>
      <c r="S69" s="13"/>
      <c r="T69" s="19" t="s">
        <v>20</v>
      </c>
      <c r="U69" s="16" t="s">
        <v>252</v>
      </c>
      <c r="V69" s="13"/>
      <c r="W69" s="13"/>
      <c r="X69" s="13" t="str">
        <f aca="false">VLOOKUP(B69,'Terraform Analyzer Goals in CRA'!F:K,6, 0)</f>
        <v>0 - Pending</v>
      </c>
    </row>
    <row r="70" s="1" customFormat="true" ht="34" hidden="false" customHeight="false" outlineLevel="0" collapsed="false">
      <c r="A70" s="10" t="n">
        <v>69</v>
      </c>
      <c r="B70" s="11" t="n">
        <v>3000228</v>
      </c>
      <c r="C70" s="12" t="s">
        <v>253</v>
      </c>
      <c r="D70" s="11" t="s">
        <v>154</v>
      </c>
      <c r="E70" s="13" t="s">
        <v>155</v>
      </c>
      <c r="F70" s="13"/>
      <c r="G70" s="13"/>
      <c r="H70" s="11" t="s">
        <v>154</v>
      </c>
      <c r="I70" s="13" t="s">
        <v>155</v>
      </c>
      <c r="J70" s="13"/>
      <c r="K70" s="13"/>
      <c r="L70" s="13"/>
      <c r="M70" s="13"/>
      <c r="N70" s="13"/>
      <c r="O70" s="13"/>
      <c r="P70" s="17" t="s">
        <v>249</v>
      </c>
      <c r="Q70" s="13"/>
      <c r="R70" s="13"/>
      <c r="S70" s="13"/>
      <c r="T70" s="19" t="s">
        <v>20</v>
      </c>
      <c r="U70" s="16" t="s">
        <v>252</v>
      </c>
      <c r="V70" s="13"/>
      <c r="W70" s="13"/>
      <c r="X70" s="13" t="str">
        <f aca="false">VLOOKUP(B70,'Terraform Analyzer Goals in CRA'!F:K,6, 0)</f>
        <v>0 - Pending</v>
      </c>
    </row>
    <row r="71" s="1" customFormat="true" ht="85" hidden="false" customHeight="false" outlineLevel="0" collapsed="false">
      <c r="A71" s="10" t="n">
        <v>70</v>
      </c>
      <c r="B71" s="11" t="n">
        <v>3000229</v>
      </c>
      <c r="C71" s="36" t="s">
        <v>254</v>
      </c>
      <c r="D71" s="11"/>
      <c r="E71" s="13"/>
      <c r="F71" s="13"/>
      <c r="G71" s="13"/>
      <c r="H71" s="37" t="s">
        <v>112</v>
      </c>
      <c r="I71" s="11" t="s">
        <v>255</v>
      </c>
      <c r="J71" s="13" t="s">
        <v>256</v>
      </c>
      <c r="K71" s="14" t="s">
        <v>136</v>
      </c>
      <c r="L71" s="13"/>
      <c r="M71" s="13"/>
      <c r="N71" s="13"/>
      <c r="O71" s="13"/>
      <c r="P71" s="17" t="s">
        <v>257</v>
      </c>
      <c r="Q71" s="27" t="s">
        <v>258</v>
      </c>
      <c r="T71" s="31" t="s">
        <v>20</v>
      </c>
      <c r="U71" s="16" t="s">
        <v>187</v>
      </c>
      <c r="V71" s="13"/>
      <c r="W71" s="13"/>
      <c r="X71" s="13" t="str">
        <f aca="false">VLOOKUP(B71,'Terraform Analyzer Goals in CRA'!F:K,6, 0)</f>
        <v>6-5 + Done</v>
      </c>
    </row>
    <row r="72" s="1" customFormat="true" ht="85" hidden="false" customHeight="false" outlineLevel="0" collapsed="false">
      <c r="A72" s="10" t="n">
        <v>71</v>
      </c>
      <c r="B72" s="11" t="n">
        <v>3000230</v>
      </c>
      <c r="C72" s="12" t="s">
        <v>259</v>
      </c>
      <c r="D72" s="11" t="s">
        <v>136</v>
      </c>
      <c r="E72" s="13"/>
      <c r="F72" s="13"/>
      <c r="G72" s="13"/>
      <c r="H72" s="1" t="s">
        <v>61</v>
      </c>
      <c r="I72" s="11" t="s">
        <v>62</v>
      </c>
      <c r="J72" s="1" t="s">
        <v>63</v>
      </c>
      <c r="K72" s="13" t="s">
        <v>64</v>
      </c>
      <c r="L72" s="13"/>
      <c r="M72" s="13"/>
      <c r="N72" s="13"/>
      <c r="O72" s="13"/>
      <c r="P72" s="17" t="s">
        <v>260</v>
      </c>
      <c r="Q72" s="18" t="s">
        <v>261</v>
      </c>
      <c r="R72" s="13"/>
      <c r="S72" s="13"/>
      <c r="T72" s="31" t="s">
        <v>20</v>
      </c>
      <c r="U72" s="16" t="s">
        <v>187</v>
      </c>
      <c r="V72" s="13"/>
      <c r="W72" s="13"/>
      <c r="X72" s="13" t="str">
        <f aca="false">VLOOKUP(B72,'Terraform Analyzer Goals in CRA'!F:K,6, 0)</f>
        <v>0 - Pending</v>
      </c>
    </row>
    <row r="73" s="1" customFormat="true" ht="51" hidden="false" customHeight="false" outlineLevel="0" collapsed="false">
      <c r="A73" s="10" t="n">
        <v>72</v>
      </c>
      <c r="B73" s="11" t="n">
        <v>3000231</v>
      </c>
      <c r="C73" s="12" t="s">
        <v>262</v>
      </c>
      <c r="D73" s="11" t="s">
        <v>136</v>
      </c>
      <c r="E73" s="13"/>
      <c r="F73" s="13"/>
      <c r="G73" s="13"/>
      <c r="H73" s="11" t="s">
        <v>136</v>
      </c>
      <c r="I73" s="13"/>
      <c r="J73" s="13"/>
      <c r="K73" s="13"/>
      <c r="L73" s="13"/>
      <c r="M73" s="13"/>
      <c r="N73" s="13"/>
      <c r="O73" s="13"/>
      <c r="P73" s="17" t="s">
        <v>263</v>
      </c>
      <c r="Q73" s="18" t="s">
        <v>264</v>
      </c>
      <c r="R73" s="13"/>
      <c r="S73" s="13"/>
      <c r="T73" s="31" t="s">
        <v>20</v>
      </c>
      <c r="U73" s="16" t="s">
        <v>187</v>
      </c>
      <c r="V73" s="13"/>
      <c r="W73" s="13"/>
      <c r="X73" s="13" t="str">
        <f aca="false">VLOOKUP(B73,'Terraform Analyzer Goals in CRA'!F:K,6, 0)</f>
        <v>6-5 + Done</v>
      </c>
    </row>
    <row r="74" s="1" customFormat="true" ht="17" hidden="false" customHeight="false" outlineLevel="0" collapsed="false">
      <c r="A74" s="10" t="n">
        <v>73</v>
      </c>
      <c r="B74" s="11" t="n">
        <v>3000232</v>
      </c>
      <c r="C74" s="12" t="s">
        <v>265</v>
      </c>
      <c r="D74" s="11" t="s">
        <v>84</v>
      </c>
      <c r="E74" s="13"/>
      <c r="F74" s="13"/>
      <c r="G74" s="13"/>
      <c r="H74" s="11" t="s">
        <v>104</v>
      </c>
      <c r="I74" s="31" t="s">
        <v>62</v>
      </c>
      <c r="J74" s="31" t="s">
        <v>85</v>
      </c>
      <c r="K74" s="31" t="s">
        <v>63</v>
      </c>
      <c r="L74" s="11"/>
      <c r="M74" s="13"/>
      <c r="N74" s="13"/>
      <c r="O74" s="13"/>
      <c r="P74" s="35" t="s">
        <v>266</v>
      </c>
      <c r="Q74" s="13"/>
      <c r="R74" s="13"/>
      <c r="S74" s="13"/>
      <c r="T74" s="13" t="s">
        <v>20</v>
      </c>
      <c r="U74" s="16"/>
      <c r="V74" s="13"/>
      <c r="W74" s="13"/>
      <c r="X74" s="13" t="str">
        <f aca="false">VLOOKUP(B74,'Terraform Analyzer Goals in CRA'!F:K,6, 0)</f>
        <v>2-1 + Define policy Rego rule  </v>
      </c>
    </row>
    <row r="75" s="1" customFormat="true" ht="85" hidden="false" customHeight="false" outlineLevel="0" collapsed="false">
      <c r="A75" s="10" t="n">
        <v>74</v>
      </c>
      <c r="B75" s="11" t="n">
        <v>3000233</v>
      </c>
      <c r="C75" s="20" t="s">
        <v>267</v>
      </c>
      <c r="D75" s="11" t="s">
        <v>268</v>
      </c>
      <c r="E75" s="13"/>
      <c r="F75" s="13"/>
      <c r="G75" s="13"/>
      <c r="H75" s="11" t="s">
        <v>269</v>
      </c>
      <c r="I75" s="13"/>
      <c r="J75" s="13"/>
      <c r="K75" s="13"/>
      <c r="L75" s="13"/>
      <c r="M75" s="13"/>
      <c r="N75" s="13"/>
      <c r="O75" s="13" t="s">
        <v>270</v>
      </c>
      <c r="P75" s="17" t="s">
        <v>271</v>
      </c>
      <c r="Q75" s="27" t="s">
        <v>272</v>
      </c>
      <c r="R75" s="13"/>
      <c r="S75" s="13"/>
      <c r="T75" s="13" t="s">
        <v>55</v>
      </c>
      <c r="U75" s="16" t="s">
        <v>273</v>
      </c>
      <c r="V75" s="21" t="s">
        <v>274</v>
      </c>
      <c r="W75" s="13" t="s">
        <v>275</v>
      </c>
      <c r="X75" s="13" t="str">
        <f aca="false">VLOOKUP(B75,'Terraform Analyzer Goals in CRA'!F:K,6, 0)</f>
        <v>6-5 + Done</v>
      </c>
    </row>
    <row r="76" s="1" customFormat="true" ht="51" hidden="false" customHeight="false" outlineLevel="0" collapsed="false">
      <c r="A76" s="10" t="n">
        <v>75</v>
      </c>
      <c r="B76" s="11" t="n">
        <v>3000234</v>
      </c>
      <c r="C76" s="12" t="s">
        <v>276</v>
      </c>
      <c r="D76" s="11"/>
      <c r="E76" s="13"/>
      <c r="F76" s="13"/>
      <c r="G76" s="13"/>
      <c r="H76" s="11" t="s">
        <v>136</v>
      </c>
      <c r="I76" s="13"/>
      <c r="J76" s="13"/>
      <c r="K76" s="13"/>
      <c r="L76" s="13"/>
      <c r="M76" s="13"/>
      <c r="N76" s="13"/>
      <c r="O76" s="13"/>
      <c r="P76" s="17" t="s">
        <v>277</v>
      </c>
      <c r="Q76" s="18" t="s">
        <v>278</v>
      </c>
      <c r="R76" s="13"/>
      <c r="S76" s="13"/>
      <c r="T76" s="13" t="s">
        <v>55</v>
      </c>
      <c r="U76" s="16" t="s">
        <v>273</v>
      </c>
      <c r="V76" s="13"/>
      <c r="W76" s="13"/>
      <c r="X76" s="13" t="str">
        <f aca="false">VLOOKUP(B76,'Terraform Analyzer Goals in CRA'!F:K,6, 0)</f>
        <v>6-5 + Done</v>
      </c>
    </row>
    <row r="77" s="1" customFormat="true" ht="51" hidden="false" customHeight="false" outlineLevel="0" collapsed="false">
      <c r="A77" s="10" t="n">
        <v>76</v>
      </c>
      <c r="B77" s="11" t="n">
        <v>3000235</v>
      </c>
      <c r="C77" s="20" t="s">
        <v>279</v>
      </c>
      <c r="D77" s="11"/>
      <c r="E77" s="13"/>
      <c r="F77" s="13"/>
      <c r="G77" s="13"/>
      <c r="H77" s="11" t="s">
        <v>127</v>
      </c>
      <c r="I77" s="13" t="s">
        <v>136</v>
      </c>
      <c r="J77" s="13"/>
      <c r="K77" s="13"/>
      <c r="L77" s="13"/>
      <c r="M77" s="13"/>
      <c r="N77" s="13"/>
      <c r="O77" s="13" t="s">
        <v>270</v>
      </c>
      <c r="P77" s="17" t="s">
        <v>277</v>
      </c>
      <c r="Q77" s="18" t="s">
        <v>278</v>
      </c>
      <c r="R77" s="13"/>
      <c r="S77" s="13"/>
      <c r="T77" s="13" t="s">
        <v>55</v>
      </c>
      <c r="U77" s="16" t="s">
        <v>273</v>
      </c>
      <c r="V77" s="21" t="s">
        <v>280</v>
      </c>
      <c r="W77" s="13" t="s">
        <v>281</v>
      </c>
      <c r="X77" s="13" t="str">
        <f aca="false">VLOOKUP(B77,'Terraform Analyzer Goals in CRA'!F:K,6, 0)</f>
        <v>6-5 + Done</v>
      </c>
    </row>
    <row r="78" s="1" customFormat="true" ht="68" hidden="false" customHeight="false" outlineLevel="0" collapsed="false">
      <c r="A78" s="10" t="n">
        <v>77</v>
      </c>
      <c r="B78" s="11" t="n">
        <v>3000236</v>
      </c>
      <c r="C78" s="12" t="s">
        <v>282</v>
      </c>
      <c r="D78" s="11"/>
      <c r="E78" s="13"/>
      <c r="F78" s="13"/>
      <c r="G78" s="13"/>
      <c r="H78" s="11" t="s">
        <v>283</v>
      </c>
      <c r="I78" s="13" t="s">
        <v>284</v>
      </c>
      <c r="J78" s="13"/>
      <c r="K78" s="13"/>
      <c r="L78" s="13"/>
      <c r="M78" s="13"/>
      <c r="N78" s="13"/>
      <c r="O78" s="13"/>
      <c r="P78" s="17" t="s">
        <v>285</v>
      </c>
      <c r="Q78" s="18" t="s">
        <v>286</v>
      </c>
      <c r="R78" s="13"/>
      <c r="S78" s="13"/>
      <c r="T78" s="13" t="s">
        <v>20</v>
      </c>
      <c r="U78" s="16" t="s">
        <v>287</v>
      </c>
      <c r="V78" s="13"/>
      <c r="W78" s="13"/>
      <c r="X78" s="13" t="str">
        <f aca="false">VLOOKUP(B78,'Terraform Analyzer Goals in CRA'!F:K,6, 0)</f>
        <v>0 - Pending</v>
      </c>
    </row>
    <row r="79" s="1" customFormat="true" ht="34" hidden="false" customHeight="false" outlineLevel="0" collapsed="false">
      <c r="A79" s="10" t="n">
        <v>78</v>
      </c>
      <c r="B79" s="11" t="n">
        <v>3000237</v>
      </c>
      <c r="C79" s="12" t="s">
        <v>288</v>
      </c>
      <c r="D79" s="11"/>
      <c r="E79" s="13"/>
      <c r="F79" s="13"/>
      <c r="G79" s="13"/>
      <c r="H79" s="11" t="s">
        <v>289</v>
      </c>
      <c r="I79" s="13" t="s">
        <v>136</v>
      </c>
      <c r="J79" s="13" t="s">
        <v>154</v>
      </c>
      <c r="K79" s="13"/>
      <c r="L79" s="13"/>
      <c r="M79" s="13"/>
      <c r="N79" s="13"/>
      <c r="O79" s="13"/>
      <c r="P79" s="17" t="s">
        <v>290</v>
      </c>
      <c r="Q79" s="18" t="s">
        <v>286</v>
      </c>
      <c r="R79" s="13"/>
      <c r="S79" s="13"/>
      <c r="T79" s="13" t="s">
        <v>20</v>
      </c>
      <c r="U79" s="16" t="s">
        <v>287</v>
      </c>
      <c r="V79" s="13"/>
      <c r="W79" s="13"/>
      <c r="X79" s="13" t="str">
        <f aca="false">VLOOKUP(B79,'Terraform Analyzer Goals in CRA'!F:K,6, 0)</f>
        <v>0 - Pending</v>
      </c>
    </row>
    <row r="80" s="1" customFormat="true" ht="102" hidden="false" customHeight="false" outlineLevel="0" collapsed="false">
      <c r="A80" s="10" t="n">
        <v>79</v>
      </c>
      <c r="B80" s="11" t="n">
        <v>3000238</v>
      </c>
      <c r="C80" s="12" t="s">
        <v>291</v>
      </c>
      <c r="D80" s="11"/>
      <c r="E80" s="13"/>
      <c r="F80" s="13"/>
      <c r="G80" s="13"/>
      <c r="H80" s="11" t="s">
        <v>23</v>
      </c>
      <c r="I80" s="13" t="s">
        <v>292</v>
      </c>
      <c r="J80" s="13"/>
      <c r="K80" s="13"/>
      <c r="L80" s="13"/>
      <c r="M80" s="13"/>
      <c r="N80" s="13"/>
      <c r="O80" s="13"/>
      <c r="P80" s="17" t="s">
        <v>293</v>
      </c>
      <c r="Q80" s="18" t="s">
        <v>286</v>
      </c>
      <c r="R80" s="13"/>
      <c r="S80" s="13"/>
      <c r="T80" s="13" t="s">
        <v>20</v>
      </c>
      <c r="U80" s="16" t="s">
        <v>287</v>
      </c>
      <c r="V80" s="13"/>
      <c r="W80" s="13"/>
      <c r="X80" s="13" t="str">
        <f aca="false">VLOOKUP(B80,'Terraform Analyzer Goals in CRA'!F:K,6, 0)</f>
        <v>0 - Pending</v>
      </c>
    </row>
    <row r="81" s="1" customFormat="true" ht="34" hidden="false" customHeight="false" outlineLevel="0" collapsed="false">
      <c r="A81" s="10" t="n">
        <v>80</v>
      </c>
      <c r="B81" s="11" t="n">
        <v>3000239</v>
      </c>
      <c r="C81" s="12" t="s">
        <v>294</v>
      </c>
      <c r="D81" s="11"/>
      <c r="E81" s="13"/>
      <c r="F81" s="13"/>
      <c r="G81" s="13"/>
      <c r="H81" s="11" t="s">
        <v>62</v>
      </c>
      <c r="I81" s="13" t="s">
        <v>112</v>
      </c>
      <c r="J81" s="13" t="s">
        <v>295</v>
      </c>
      <c r="K81" s="11"/>
      <c r="L81" s="32"/>
      <c r="M81" s="32"/>
      <c r="N81" s="32"/>
      <c r="O81" s="32"/>
      <c r="P81" s="17" t="s">
        <v>296</v>
      </c>
      <c r="Q81" s="18" t="s">
        <v>286</v>
      </c>
      <c r="R81" s="13"/>
      <c r="S81" s="13"/>
      <c r="T81" s="13" t="s">
        <v>20</v>
      </c>
      <c r="U81" s="16" t="s">
        <v>287</v>
      </c>
      <c r="V81" s="13"/>
      <c r="W81" s="13"/>
      <c r="X81" s="13" t="str">
        <f aca="false">VLOOKUP(B81,'Terraform Analyzer Goals in CRA'!F:K,6, 0)</f>
        <v>0 - Pending</v>
      </c>
    </row>
    <row r="82" s="1" customFormat="true" ht="51" hidden="false" customHeight="false" outlineLevel="0" collapsed="false">
      <c r="A82" s="10" t="n">
        <v>81</v>
      </c>
      <c r="B82" s="11" t="n">
        <v>3000240</v>
      </c>
      <c r="C82" s="12" t="s">
        <v>297</v>
      </c>
      <c r="D82" s="11"/>
      <c r="E82" s="13"/>
      <c r="F82" s="13"/>
      <c r="G82" s="13"/>
      <c r="H82" s="11" t="s">
        <v>298</v>
      </c>
      <c r="I82" s="13" t="s">
        <v>299</v>
      </c>
      <c r="J82" s="13"/>
      <c r="K82" s="13"/>
      <c r="L82" s="13"/>
      <c r="M82" s="13"/>
      <c r="N82" s="13"/>
      <c r="O82" s="13"/>
      <c r="P82" s="17" t="s">
        <v>300</v>
      </c>
      <c r="Q82" s="18" t="s">
        <v>286</v>
      </c>
      <c r="R82" s="13"/>
      <c r="S82" s="13"/>
      <c r="T82" s="13" t="s">
        <v>20</v>
      </c>
      <c r="U82" s="16" t="s">
        <v>287</v>
      </c>
      <c r="V82" s="13"/>
      <c r="W82" s="13"/>
      <c r="X82" s="13" t="str">
        <f aca="false">VLOOKUP(B82,'Terraform Analyzer Goals in CRA'!F:K,6, 0)</f>
        <v>0 - Pending</v>
      </c>
    </row>
    <row r="83" s="1" customFormat="true" ht="102" hidden="false" customHeight="false" outlineLevel="0" collapsed="false">
      <c r="A83" s="10" t="n">
        <v>82</v>
      </c>
      <c r="B83" s="11" t="n">
        <v>3000241</v>
      </c>
      <c r="C83" s="12" t="s">
        <v>301</v>
      </c>
      <c r="D83" s="11"/>
      <c r="E83" s="13"/>
      <c r="F83" s="13"/>
      <c r="G83" s="13"/>
      <c r="H83" s="11" t="s">
        <v>112</v>
      </c>
      <c r="I83" s="13"/>
      <c r="J83" s="13"/>
      <c r="K83" s="13"/>
      <c r="L83" s="13"/>
      <c r="M83" s="13"/>
      <c r="N83" s="13"/>
      <c r="O83" s="13"/>
      <c r="P83" s="17" t="s">
        <v>302</v>
      </c>
      <c r="Q83" s="18" t="s">
        <v>286</v>
      </c>
      <c r="R83" s="13"/>
      <c r="S83" s="13"/>
      <c r="T83" s="13" t="s">
        <v>20</v>
      </c>
      <c r="U83" s="16" t="s">
        <v>287</v>
      </c>
      <c r="V83" s="13"/>
      <c r="W83" s="13"/>
      <c r="X83" s="13" t="str">
        <f aca="false">VLOOKUP(B83,'Terraform Analyzer Goals in CRA'!F:K,6, 0)</f>
        <v>0 - Pending</v>
      </c>
    </row>
    <row r="84" s="1" customFormat="true" ht="102" hidden="false" customHeight="false" outlineLevel="0" collapsed="false">
      <c r="A84" s="10" t="n">
        <v>83</v>
      </c>
      <c r="B84" s="11" t="n">
        <v>3000242</v>
      </c>
      <c r="C84" s="12" t="s">
        <v>303</v>
      </c>
      <c r="D84" s="11"/>
      <c r="E84" s="13"/>
      <c r="F84" s="13"/>
      <c r="G84" s="13"/>
      <c r="H84" s="11" t="s">
        <v>104</v>
      </c>
      <c r="I84" s="31" t="s">
        <v>62</v>
      </c>
      <c r="J84" s="31" t="s">
        <v>85</v>
      </c>
      <c r="K84" s="31" t="s">
        <v>63</v>
      </c>
      <c r="L84" s="13"/>
      <c r="M84" s="13"/>
      <c r="N84" s="13"/>
      <c r="O84" s="13"/>
      <c r="P84" s="17" t="s">
        <v>304</v>
      </c>
      <c r="Q84" s="13"/>
      <c r="R84" s="13"/>
      <c r="S84" s="13"/>
      <c r="T84" s="31" t="s">
        <v>20</v>
      </c>
      <c r="U84" s="16" t="s">
        <v>187</v>
      </c>
      <c r="V84" s="21" t="s">
        <v>305</v>
      </c>
      <c r="W84" s="13" t="s">
        <v>145</v>
      </c>
      <c r="X84" s="13" t="str">
        <f aca="false">VLOOKUP(B84,'Terraform Analyzer Goals in CRA'!F:K,6, 0)</f>
        <v>6-5 + Done</v>
      </c>
    </row>
    <row r="85" s="1" customFormat="true" ht="102" hidden="false" customHeight="false" outlineLevel="0" collapsed="false">
      <c r="A85" s="10" t="n">
        <v>84</v>
      </c>
      <c r="B85" s="11" t="n">
        <v>3000243</v>
      </c>
      <c r="C85" s="12" t="s">
        <v>306</v>
      </c>
      <c r="D85" s="11"/>
      <c r="E85" s="13"/>
      <c r="F85" s="13"/>
      <c r="G85" s="13"/>
      <c r="H85" s="11" t="s">
        <v>104</v>
      </c>
      <c r="I85" s="31" t="s">
        <v>62</v>
      </c>
      <c r="J85" s="31" t="s">
        <v>85</v>
      </c>
      <c r="K85" s="31" t="s">
        <v>63</v>
      </c>
      <c r="L85" s="13"/>
      <c r="M85" s="13"/>
      <c r="N85" s="13"/>
      <c r="O85" s="13"/>
      <c r="P85" s="17" t="s">
        <v>304</v>
      </c>
      <c r="Q85" s="13"/>
      <c r="R85" s="13"/>
      <c r="S85" s="13"/>
      <c r="T85" s="31" t="s">
        <v>20</v>
      </c>
      <c r="U85" s="16" t="s">
        <v>187</v>
      </c>
      <c r="V85" s="21" t="s">
        <v>307</v>
      </c>
      <c r="W85" s="13" t="s">
        <v>145</v>
      </c>
      <c r="X85" s="13" t="str">
        <f aca="false">VLOOKUP(B85,'Terraform Analyzer Goals in CRA'!F:K,6, 0)</f>
        <v>6-5 + Done</v>
      </c>
    </row>
    <row r="86" s="1" customFormat="true" ht="102" hidden="false" customHeight="false" outlineLevel="0" collapsed="false">
      <c r="A86" s="10" t="n">
        <v>85</v>
      </c>
      <c r="B86" s="11" t="n">
        <v>3000244</v>
      </c>
      <c r="C86" s="12" t="s">
        <v>308</v>
      </c>
      <c r="D86" s="11"/>
      <c r="E86" s="13"/>
      <c r="F86" s="13"/>
      <c r="G86" s="13"/>
      <c r="H86" s="11" t="s">
        <v>104</v>
      </c>
      <c r="I86" s="31" t="s">
        <v>62</v>
      </c>
      <c r="J86" s="31" t="s">
        <v>85</v>
      </c>
      <c r="K86" s="31" t="s">
        <v>63</v>
      </c>
      <c r="L86" s="13"/>
      <c r="M86" s="13"/>
      <c r="N86" s="13"/>
      <c r="O86" s="13"/>
      <c r="P86" s="17" t="s">
        <v>304</v>
      </c>
      <c r="Q86" s="13"/>
      <c r="R86" s="13"/>
      <c r="S86" s="13"/>
      <c r="T86" s="31" t="s">
        <v>20</v>
      </c>
      <c r="U86" s="16" t="s">
        <v>187</v>
      </c>
      <c r="V86" s="21" t="s">
        <v>309</v>
      </c>
      <c r="W86" s="13" t="s">
        <v>145</v>
      </c>
      <c r="X86" s="13" t="str">
        <f aca="false">VLOOKUP(B86,'Terraform Analyzer Goals in CRA'!F:K,6, 0)</f>
        <v>6-5 + Done</v>
      </c>
    </row>
    <row r="87" s="1" customFormat="true" ht="102" hidden="false" customHeight="false" outlineLevel="0" collapsed="false">
      <c r="A87" s="10" t="n">
        <v>86</v>
      </c>
      <c r="B87" s="11" t="n">
        <v>3000245</v>
      </c>
      <c r="C87" s="12" t="s">
        <v>310</v>
      </c>
      <c r="D87" s="11"/>
      <c r="E87" s="13"/>
      <c r="F87" s="13"/>
      <c r="G87" s="13"/>
      <c r="H87" s="11" t="s">
        <v>104</v>
      </c>
      <c r="I87" s="31" t="s">
        <v>62</v>
      </c>
      <c r="J87" s="31" t="s">
        <v>85</v>
      </c>
      <c r="K87" s="31" t="s">
        <v>63</v>
      </c>
      <c r="L87" s="13"/>
      <c r="M87" s="13"/>
      <c r="N87" s="13"/>
      <c r="O87" s="13"/>
      <c r="P87" s="17" t="s">
        <v>304</v>
      </c>
      <c r="Q87" s="13"/>
      <c r="R87" s="13"/>
      <c r="S87" s="13"/>
      <c r="T87" s="31" t="s">
        <v>20</v>
      </c>
      <c r="U87" s="16" t="s">
        <v>187</v>
      </c>
      <c r="V87" s="21" t="s">
        <v>311</v>
      </c>
      <c r="W87" s="13" t="s">
        <v>145</v>
      </c>
      <c r="X87" s="13" t="str">
        <f aca="false">VLOOKUP(B87,'Terraform Analyzer Goals in CRA'!F:K,6, 0)</f>
        <v>6-5 + Done</v>
      </c>
    </row>
    <row r="88" s="1" customFormat="true" ht="102" hidden="false" customHeight="false" outlineLevel="0" collapsed="false">
      <c r="A88" s="10" t="n">
        <v>87</v>
      </c>
      <c r="B88" s="11" t="n">
        <v>3000246</v>
      </c>
      <c r="C88" s="12" t="s">
        <v>312</v>
      </c>
      <c r="D88" s="11"/>
      <c r="E88" s="13"/>
      <c r="F88" s="13"/>
      <c r="G88" s="13"/>
      <c r="H88" s="11" t="s">
        <v>104</v>
      </c>
      <c r="I88" s="31" t="s">
        <v>62</v>
      </c>
      <c r="J88" s="31" t="s">
        <v>85</v>
      </c>
      <c r="K88" s="31" t="s">
        <v>63</v>
      </c>
      <c r="L88" s="13"/>
      <c r="M88" s="13"/>
      <c r="N88" s="13"/>
      <c r="O88" s="13"/>
      <c r="P88" s="17" t="s">
        <v>304</v>
      </c>
      <c r="Q88" s="13"/>
      <c r="R88" s="13"/>
      <c r="S88" s="13"/>
      <c r="T88" s="31" t="s">
        <v>20</v>
      </c>
      <c r="U88" s="16" t="s">
        <v>187</v>
      </c>
      <c r="V88" s="21" t="s">
        <v>313</v>
      </c>
      <c r="W88" s="13" t="s">
        <v>145</v>
      </c>
      <c r="X88" s="13" t="str">
        <f aca="false">VLOOKUP(B88,'Terraform Analyzer Goals in CRA'!F:K,6, 0)</f>
        <v>6-5 + Done</v>
      </c>
    </row>
    <row r="89" s="1" customFormat="true" ht="102" hidden="false" customHeight="false" outlineLevel="0" collapsed="false">
      <c r="A89" s="10" t="n">
        <v>88</v>
      </c>
      <c r="B89" s="11" t="n">
        <v>3000247</v>
      </c>
      <c r="C89" s="12" t="s">
        <v>314</v>
      </c>
      <c r="D89" s="11"/>
      <c r="E89" s="13"/>
      <c r="F89" s="13"/>
      <c r="G89" s="13"/>
      <c r="H89" s="11" t="s">
        <v>104</v>
      </c>
      <c r="I89" s="31" t="s">
        <v>62</v>
      </c>
      <c r="J89" s="31" t="s">
        <v>85</v>
      </c>
      <c r="K89" s="31" t="s">
        <v>63</v>
      </c>
      <c r="L89" s="13"/>
      <c r="M89" s="13"/>
      <c r="N89" s="13"/>
      <c r="O89" s="13"/>
      <c r="P89" s="17" t="s">
        <v>304</v>
      </c>
      <c r="Q89" s="13"/>
      <c r="R89" s="13"/>
      <c r="S89" s="13"/>
      <c r="T89" s="31" t="s">
        <v>20</v>
      </c>
      <c r="U89" s="16" t="s">
        <v>187</v>
      </c>
      <c r="V89" s="21" t="s">
        <v>315</v>
      </c>
      <c r="W89" s="13" t="s">
        <v>145</v>
      </c>
      <c r="X89" s="13" t="str">
        <f aca="false">VLOOKUP(B89,'Terraform Analyzer Goals in CRA'!F:K,6, 0)</f>
        <v>6-5 + Done</v>
      </c>
    </row>
    <row r="90" s="1" customFormat="true" ht="102" hidden="false" customHeight="false" outlineLevel="0" collapsed="false">
      <c r="A90" s="10" t="n">
        <v>89</v>
      </c>
      <c r="B90" s="11" t="n">
        <v>3000248</v>
      </c>
      <c r="C90" s="12" t="s">
        <v>316</v>
      </c>
      <c r="D90" s="11"/>
      <c r="E90" s="13"/>
      <c r="F90" s="13"/>
      <c r="G90" s="13"/>
      <c r="H90" s="11" t="s">
        <v>104</v>
      </c>
      <c r="I90" s="31" t="s">
        <v>62</v>
      </c>
      <c r="J90" s="31" t="s">
        <v>85</v>
      </c>
      <c r="K90" s="31" t="s">
        <v>63</v>
      </c>
      <c r="L90" s="13"/>
      <c r="M90" s="13"/>
      <c r="N90" s="13"/>
      <c r="O90" s="13"/>
      <c r="P90" s="17" t="s">
        <v>304</v>
      </c>
      <c r="Q90" s="13"/>
      <c r="R90" s="13"/>
      <c r="S90" s="13"/>
      <c r="T90" s="31" t="s">
        <v>20</v>
      </c>
      <c r="U90" s="16" t="s">
        <v>187</v>
      </c>
      <c r="V90" s="21" t="s">
        <v>317</v>
      </c>
      <c r="W90" s="13" t="s">
        <v>145</v>
      </c>
      <c r="X90" s="13" t="str">
        <f aca="false">VLOOKUP(B90,'Terraform Analyzer Goals in CRA'!F:K,6, 0)</f>
        <v>6-5 + Done</v>
      </c>
    </row>
    <row r="91" s="1" customFormat="true" ht="102" hidden="false" customHeight="false" outlineLevel="0" collapsed="false">
      <c r="A91" s="10" t="n">
        <v>90</v>
      </c>
      <c r="B91" s="11" t="n">
        <v>3000249</v>
      </c>
      <c r="C91" s="12" t="s">
        <v>318</v>
      </c>
      <c r="D91" s="11"/>
      <c r="E91" s="13"/>
      <c r="F91" s="13"/>
      <c r="G91" s="13"/>
      <c r="H91" s="11" t="s">
        <v>104</v>
      </c>
      <c r="I91" s="31" t="s">
        <v>62</v>
      </c>
      <c r="J91" s="31" t="s">
        <v>85</v>
      </c>
      <c r="K91" s="31" t="s">
        <v>63</v>
      </c>
      <c r="L91" s="13"/>
      <c r="M91" s="13"/>
      <c r="N91" s="13"/>
      <c r="O91" s="13"/>
      <c r="P91" s="17" t="s">
        <v>304</v>
      </c>
      <c r="Q91" s="13"/>
      <c r="R91" s="13"/>
      <c r="S91" s="13"/>
      <c r="T91" s="31" t="s">
        <v>20</v>
      </c>
      <c r="U91" s="16" t="s">
        <v>187</v>
      </c>
      <c r="V91" s="21" t="s">
        <v>319</v>
      </c>
      <c r="W91" s="13" t="s">
        <v>145</v>
      </c>
      <c r="X91" s="13" t="str">
        <f aca="false">VLOOKUP(B91,'Terraform Analyzer Goals in CRA'!F:K,6, 0)</f>
        <v>6-5 + Done</v>
      </c>
    </row>
    <row r="92" s="1" customFormat="true" ht="51" hidden="false" customHeight="false" outlineLevel="0" collapsed="false">
      <c r="A92" s="10" t="n">
        <v>91</v>
      </c>
      <c r="B92" s="11" t="n">
        <v>3000250</v>
      </c>
      <c r="C92" s="12" t="s">
        <v>320</v>
      </c>
      <c r="D92" s="11"/>
      <c r="E92" s="13"/>
      <c r="F92" s="13"/>
      <c r="G92" s="13"/>
      <c r="H92" s="11" t="s">
        <v>321</v>
      </c>
      <c r="I92" s="13" t="s">
        <v>322</v>
      </c>
      <c r="J92" s="13"/>
      <c r="K92" s="13"/>
      <c r="L92" s="13"/>
      <c r="M92" s="13"/>
      <c r="N92" s="13"/>
      <c r="O92" s="13"/>
      <c r="P92" s="17" t="s">
        <v>323</v>
      </c>
      <c r="Q92" s="13"/>
      <c r="R92" s="13"/>
      <c r="S92" s="13"/>
      <c r="T92" s="19" t="s">
        <v>20</v>
      </c>
      <c r="U92" s="38" t="s">
        <v>324</v>
      </c>
      <c r="V92" s="13"/>
      <c r="W92" s="13"/>
      <c r="X92" s="13" t="str">
        <f aca="false">VLOOKUP(B92,'Terraform Analyzer Goals in CRA'!F:K,6, 0)</f>
        <v>X - Cannot be implemented</v>
      </c>
    </row>
    <row r="93" s="1" customFormat="true" ht="102" hidden="false" customHeight="false" outlineLevel="0" collapsed="false">
      <c r="A93" s="10" t="n">
        <v>92</v>
      </c>
      <c r="B93" s="11" t="n">
        <v>3000251</v>
      </c>
      <c r="C93" s="12" t="s">
        <v>325</v>
      </c>
      <c r="D93" s="11"/>
      <c r="E93" s="13"/>
      <c r="F93" s="13"/>
      <c r="G93" s="13"/>
      <c r="H93" s="11" t="s">
        <v>104</v>
      </c>
      <c r="I93" s="31" t="s">
        <v>62</v>
      </c>
      <c r="J93" s="31" t="s">
        <v>85</v>
      </c>
      <c r="K93" s="31" t="s">
        <v>63</v>
      </c>
      <c r="L93" s="13"/>
      <c r="M93" s="13"/>
      <c r="N93" s="13"/>
      <c r="O93" s="13"/>
      <c r="P93" s="17" t="s">
        <v>304</v>
      </c>
      <c r="Q93" s="39" t="s">
        <v>326</v>
      </c>
      <c r="R93" s="13"/>
      <c r="S93" s="13"/>
      <c r="T93" s="31" t="s">
        <v>20</v>
      </c>
      <c r="U93" s="16" t="s">
        <v>187</v>
      </c>
      <c r="V93" s="21" t="s">
        <v>327</v>
      </c>
      <c r="W93" s="13" t="s">
        <v>145</v>
      </c>
      <c r="X93" s="13" t="str">
        <f aca="false">VLOOKUP(B93,'Terraform Analyzer Goals in CRA'!F:K,6, 0)</f>
        <v>6-5 + Done</v>
      </c>
    </row>
    <row r="94" s="1" customFormat="true" ht="102" hidden="false" customHeight="false" outlineLevel="0" collapsed="false">
      <c r="A94" s="10" t="n">
        <v>93</v>
      </c>
      <c r="B94" s="11" t="n">
        <v>3000252</v>
      </c>
      <c r="C94" s="12" t="s">
        <v>328</v>
      </c>
      <c r="D94" s="11"/>
      <c r="E94" s="13"/>
      <c r="F94" s="13"/>
      <c r="G94" s="13"/>
      <c r="H94" s="11" t="s">
        <v>104</v>
      </c>
      <c r="I94" s="31" t="s">
        <v>62</v>
      </c>
      <c r="J94" s="31" t="s">
        <v>85</v>
      </c>
      <c r="K94" s="31" t="s">
        <v>63</v>
      </c>
      <c r="L94" s="13"/>
      <c r="M94" s="13"/>
      <c r="N94" s="13"/>
      <c r="O94" s="13"/>
      <c r="P94" s="17" t="s">
        <v>304</v>
      </c>
      <c r="Q94" s="39" t="s">
        <v>326</v>
      </c>
      <c r="R94" s="13"/>
      <c r="S94" s="13"/>
      <c r="T94" s="31" t="s">
        <v>20</v>
      </c>
      <c r="U94" s="16" t="s">
        <v>187</v>
      </c>
      <c r="V94" s="21" t="s">
        <v>329</v>
      </c>
      <c r="W94" s="13" t="s">
        <v>145</v>
      </c>
      <c r="X94" s="13" t="str">
        <f aca="false">VLOOKUP(B94,'Terraform Analyzer Goals in CRA'!F:K,6, 0)</f>
        <v>6-5 + Done</v>
      </c>
    </row>
    <row r="95" s="1" customFormat="true" ht="102" hidden="false" customHeight="false" outlineLevel="0" collapsed="false">
      <c r="A95" s="10" t="n">
        <v>94</v>
      </c>
      <c r="B95" s="11" t="n">
        <v>3000253</v>
      </c>
      <c r="C95" s="12" t="s">
        <v>330</v>
      </c>
      <c r="D95" s="11"/>
      <c r="E95" s="13"/>
      <c r="F95" s="13"/>
      <c r="G95" s="13"/>
      <c r="H95" s="11" t="s">
        <v>104</v>
      </c>
      <c r="I95" s="31" t="s">
        <v>62</v>
      </c>
      <c r="J95" s="31" t="s">
        <v>85</v>
      </c>
      <c r="K95" s="31" t="s">
        <v>63</v>
      </c>
      <c r="L95" s="13"/>
      <c r="M95" s="13"/>
      <c r="N95" s="13"/>
      <c r="O95" s="13"/>
      <c r="P95" s="17" t="s">
        <v>304</v>
      </c>
      <c r="Q95" s="39" t="s">
        <v>326</v>
      </c>
      <c r="R95" s="13"/>
      <c r="S95" s="13"/>
      <c r="T95" s="31" t="s">
        <v>20</v>
      </c>
      <c r="U95" s="16" t="s">
        <v>187</v>
      </c>
      <c r="V95" s="21" t="s">
        <v>331</v>
      </c>
      <c r="W95" s="32" t="s">
        <v>145</v>
      </c>
      <c r="X95" s="13" t="str">
        <f aca="false">VLOOKUP(B95,'Terraform Analyzer Goals in CRA'!F:K,6, 0)</f>
        <v>6-5 + Done</v>
      </c>
    </row>
    <row r="96" s="1" customFormat="true" ht="102" hidden="false" customHeight="false" outlineLevel="0" collapsed="false">
      <c r="A96" s="10" t="n">
        <v>95</v>
      </c>
      <c r="B96" s="11" t="n">
        <v>3000254</v>
      </c>
      <c r="C96" s="12" t="s">
        <v>332</v>
      </c>
      <c r="D96" s="11"/>
      <c r="E96" s="13"/>
      <c r="F96" s="13"/>
      <c r="G96" s="13"/>
      <c r="H96" s="11" t="s">
        <v>104</v>
      </c>
      <c r="I96" s="31" t="s">
        <v>62</v>
      </c>
      <c r="J96" s="31" t="s">
        <v>85</v>
      </c>
      <c r="K96" s="31" t="s">
        <v>63</v>
      </c>
      <c r="L96" s="13"/>
      <c r="M96" s="13"/>
      <c r="N96" s="13"/>
      <c r="O96" s="13"/>
      <c r="P96" s="17" t="s">
        <v>304</v>
      </c>
      <c r="Q96" s="39" t="s">
        <v>326</v>
      </c>
      <c r="R96" s="13"/>
      <c r="S96" s="13"/>
      <c r="T96" s="31" t="s">
        <v>20</v>
      </c>
      <c r="U96" s="16" t="s">
        <v>187</v>
      </c>
      <c r="V96" s="21" t="s">
        <v>333</v>
      </c>
      <c r="W96" s="13" t="s">
        <v>145</v>
      </c>
      <c r="X96" s="13" t="str">
        <f aca="false">VLOOKUP(B96,'Terraform Analyzer Goals in CRA'!F:K,6, 0)</f>
        <v>6-5 + Done</v>
      </c>
    </row>
    <row r="97" s="1" customFormat="true" ht="102" hidden="false" customHeight="false" outlineLevel="0" collapsed="false">
      <c r="A97" s="10" t="n">
        <v>96</v>
      </c>
      <c r="B97" s="11" t="n">
        <v>3000255</v>
      </c>
      <c r="C97" s="12" t="s">
        <v>334</v>
      </c>
      <c r="D97" s="11"/>
      <c r="E97" s="13"/>
      <c r="F97" s="13"/>
      <c r="G97" s="13"/>
      <c r="H97" s="11" t="s">
        <v>104</v>
      </c>
      <c r="I97" s="31" t="s">
        <v>62</v>
      </c>
      <c r="J97" s="31" t="s">
        <v>85</v>
      </c>
      <c r="K97" s="31" t="s">
        <v>63</v>
      </c>
      <c r="L97" s="13"/>
      <c r="M97" s="13"/>
      <c r="N97" s="13"/>
      <c r="O97" s="13"/>
      <c r="P97" s="17" t="s">
        <v>304</v>
      </c>
      <c r="Q97" s="39" t="s">
        <v>326</v>
      </c>
      <c r="R97" s="13"/>
      <c r="S97" s="13"/>
      <c r="T97" s="31" t="s">
        <v>20</v>
      </c>
      <c r="U97" s="16" t="s">
        <v>187</v>
      </c>
      <c r="V97" s="21" t="s">
        <v>335</v>
      </c>
      <c r="W97" s="13" t="s">
        <v>145</v>
      </c>
      <c r="X97" s="13" t="str">
        <f aca="false">VLOOKUP(B97,'Terraform Analyzer Goals in CRA'!F:K,6, 0)</f>
        <v>6-5 + Done</v>
      </c>
    </row>
    <row r="98" s="41" customFormat="true" ht="68" hidden="false" customHeight="false" outlineLevel="0" collapsed="false">
      <c r="A98" s="40" t="n">
        <v>97</v>
      </c>
      <c r="B98" s="11" t="n">
        <v>3000301</v>
      </c>
      <c r="C98" s="12" t="s">
        <v>336</v>
      </c>
      <c r="D98" s="11" t="s">
        <v>337</v>
      </c>
      <c r="E98" s="31"/>
      <c r="F98" s="31"/>
      <c r="G98" s="31"/>
      <c r="H98" s="31" t="s">
        <v>269</v>
      </c>
      <c r="I98" s="31"/>
      <c r="J98" s="31"/>
      <c r="K98" s="31"/>
      <c r="L98" s="31"/>
      <c r="M98" s="31"/>
      <c r="N98" s="31"/>
      <c r="O98" s="31"/>
      <c r="P98" s="17" t="s">
        <v>338</v>
      </c>
      <c r="Q98" s="18" t="s">
        <v>339</v>
      </c>
      <c r="R98" s="31"/>
      <c r="S98" s="31"/>
      <c r="T98" s="19" t="s">
        <v>20</v>
      </c>
      <c r="U98" s="16" t="s">
        <v>340</v>
      </c>
      <c r="V98" s="13"/>
      <c r="W98" s="31"/>
      <c r="X98" s="13" t="str">
        <f aca="false">VLOOKUP(B98,'Terraform Analyzer Goals in CRA'!F:K,6, 0)</f>
        <v>6-5 + Done</v>
      </c>
    </row>
    <row r="99" s="41" customFormat="true" ht="51" hidden="false" customHeight="false" outlineLevel="0" collapsed="false">
      <c r="A99" s="40" t="n">
        <v>98</v>
      </c>
      <c r="B99" s="11" t="n">
        <v>3000302</v>
      </c>
      <c r="C99" s="12" t="s">
        <v>341</v>
      </c>
      <c r="D99" s="11" t="s">
        <v>337</v>
      </c>
      <c r="E99" s="31"/>
      <c r="F99" s="31"/>
      <c r="G99" s="31"/>
      <c r="H99" s="41" t="s">
        <v>342</v>
      </c>
      <c r="I99" s="11" t="s">
        <v>322</v>
      </c>
      <c r="J99" s="31" t="s">
        <v>343</v>
      </c>
      <c r="K99" s="31"/>
      <c r="L99" s="31"/>
      <c r="M99" s="31"/>
      <c r="N99" s="31"/>
      <c r="O99" s="31"/>
      <c r="P99" s="17" t="s">
        <v>323</v>
      </c>
      <c r="Q99" s="18" t="s">
        <v>339</v>
      </c>
      <c r="R99" s="31"/>
      <c r="S99" s="31"/>
      <c r="T99" s="19" t="s">
        <v>20</v>
      </c>
      <c r="U99" s="16" t="s">
        <v>344</v>
      </c>
      <c r="V99" s="13"/>
      <c r="W99" s="31"/>
      <c r="X99" s="13" t="str">
        <f aca="false">VLOOKUP(B99,'Terraform Analyzer Goals in CRA'!F:K,6, 0)</f>
        <v>X - Cannot be implemented</v>
      </c>
    </row>
    <row r="100" s="41" customFormat="true" ht="51" hidden="false" customHeight="false" outlineLevel="0" collapsed="false">
      <c r="A100" s="40" t="n">
        <v>99</v>
      </c>
      <c r="B100" s="11" t="n">
        <v>3000303</v>
      </c>
      <c r="C100" s="12" t="s">
        <v>345</v>
      </c>
      <c r="D100" s="11" t="s">
        <v>154</v>
      </c>
      <c r="E100" s="31" t="s">
        <v>155</v>
      </c>
      <c r="F100" s="31"/>
      <c r="G100" s="31"/>
      <c r="H100" s="11" t="s">
        <v>154</v>
      </c>
      <c r="I100" s="31" t="s">
        <v>155</v>
      </c>
      <c r="J100" s="31"/>
      <c r="K100" s="31"/>
      <c r="L100" s="31"/>
      <c r="M100" s="31"/>
      <c r="N100" s="31"/>
      <c r="O100" s="31"/>
      <c r="P100" s="17" t="s">
        <v>346</v>
      </c>
      <c r="Q100" s="18" t="s">
        <v>339</v>
      </c>
      <c r="R100" s="31"/>
      <c r="S100" s="31"/>
      <c r="T100" s="19" t="s">
        <v>20</v>
      </c>
      <c r="U100" s="16" t="s">
        <v>344</v>
      </c>
      <c r="V100" s="13"/>
      <c r="W100" s="31"/>
      <c r="X100" s="13" t="str">
        <f aca="false">VLOOKUP(B100,'Terraform Analyzer Goals in CRA'!F:K,6, 0)</f>
        <v>X - Cannot be implemented</v>
      </c>
    </row>
    <row r="101" s="1" customFormat="true" ht="68" hidden="false" customHeight="false" outlineLevel="0" collapsed="false">
      <c r="A101" s="10" t="n">
        <v>100</v>
      </c>
      <c r="B101" s="11" t="n">
        <v>3000304</v>
      </c>
      <c r="C101" s="36" t="s">
        <v>347</v>
      </c>
      <c r="D101" s="11"/>
      <c r="E101" s="13"/>
      <c r="F101" s="13"/>
      <c r="G101" s="13"/>
      <c r="H101" s="11" t="s">
        <v>104</v>
      </c>
      <c r="I101" s="31" t="s">
        <v>62</v>
      </c>
      <c r="J101" s="31" t="s">
        <v>177</v>
      </c>
      <c r="K101" s="31" t="s">
        <v>63</v>
      </c>
      <c r="L101" s="13"/>
      <c r="M101" s="13"/>
      <c r="N101" s="13"/>
      <c r="O101" s="13"/>
      <c r="P101" s="17" t="s">
        <v>348</v>
      </c>
      <c r="Q101" s="39" t="s">
        <v>349</v>
      </c>
      <c r="R101" s="13"/>
      <c r="S101" s="13"/>
      <c r="T101" s="13" t="s">
        <v>20</v>
      </c>
      <c r="U101" s="16" t="s">
        <v>350</v>
      </c>
      <c r="V101" s="21" t="s">
        <v>351</v>
      </c>
      <c r="W101" s="13" t="s">
        <v>145</v>
      </c>
      <c r="X101" s="13" t="str">
        <f aca="false">VLOOKUP(B101,'Terraform Analyzer Goals in CRA'!F:K,6, 0)</f>
        <v>6-5 + Done</v>
      </c>
    </row>
    <row r="102" s="1" customFormat="true" ht="34" hidden="false" customHeight="false" outlineLevel="0" collapsed="false">
      <c r="A102" s="10" t="n">
        <v>101</v>
      </c>
      <c r="B102" s="11" t="n">
        <v>3000305</v>
      </c>
      <c r="C102" s="12" t="s">
        <v>352</v>
      </c>
      <c r="D102" s="11"/>
      <c r="E102" s="13"/>
      <c r="F102" s="13"/>
      <c r="G102" s="13"/>
      <c r="H102" s="11" t="s">
        <v>112</v>
      </c>
      <c r="I102" s="32" t="s">
        <v>173</v>
      </c>
      <c r="J102" s="32" t="s">
        <v>99</v>
      </c>
      <c r="K102" s="32" t="s">
        <v>100</v>
      </c>
      <c r="L102" s="32" t="s">
        <v>101</v>
      </c>
      <c r="M102" s="13"/>
      <c r="N102" s="13"/>
      <c r="O102" s="11" t="s">
        <v>353</v>
      </c>
      <c r="P102" s="17" t="s">
        <v>348</v>
      </c>
      <c r="Q102" s="18" t="s">
        <v>354</v>
      </c>
      <c r="R102" s="13"/>
      <c r="S102" s="13"/>
      <c r="T102" s="13" t="s">
        <v>20</v>
      </c>
      <c r="U102" s="16" t="s">
        <v>355</v>
      </c>
      <c r="V102" s="42"/>
      <c r="W102" s="13" t="s">
        <v>175</v>
      </c>
      <c r="X102" s="13" t="str">
        <f aca="false">VLOOKUP(B102,'Terraform Analyzer Goals in CRA'!F:K,6, 0)</f>
        <v>6-5 + Done</v>
      </c>
    </row>
    <row r="103" s="1" customFormat="true" ht="34" hidden="false" customHeight="false" outlineLevel="0" collapsed="false">
      <c r="A103" s="10" t="n">
        <v>102</v>
      </c>
      <c r="B103" s="11" t="n">
        <v>3000306</v>
      </c>
      <c r="C103" s="12" t="s">
        <v>356</v>
      </c>
      <c r="D103" s="11"/>
      <c r="E103" s="13"/>
      <c r="F103" s="13"/>
      <c r="G103" s="13"/>
      <c r="H103" s="11" t="s">
        <v>112</v>
      </c>
      <c r="I103" s="32" t="s">
        <v>173</v>
      </c>
      <c r="J103" s="32" t="s">
        <v>99</v>
      </c>
      <c r="K103" s="32" t="s">
        <v>100</v>
      </c>
      <c r="L103" s="32" t="s">
        <v>101</v>
      </c>
      <c r="M103" s="13"/>
      <c r="N103" s="13"/>
      <c r="O103" s="11" t="s">
        <v>353</v>
      </c>
      <c r="P103" s="17" t="s">
        <v>357</v>
      </c>
      <c r="Q103" s="18" t="s">
        <v>354</v>
      </c>
      <c r="R103" s="13"/>
      <c r="S103" s="13"/>
      <c r="T103" s="13" t="s">
        <v>55</v>
      </c>
      <c r="U103" s="16"/>
      <c r="V103" s="42"/>
      <c r="W103" s="13" t="s">
        <v>175</v>
      </c>
      <c r="X103" s="13" t="str">
        <f aca="false">VLOOKUP(B103,'Terraform Analyzer Goals in CRA'!F:K,6, 0)</f>
        <v>6-5 + Done</v>
      </c>
    </row>
    <row r="104" s="1" customFormat="true" ht="34" hidden="false" customHeight="false" outlineLevel="0" collapsed="false">
      <c r="A104" s="10" t="n">
        <v>103</v>
      </c>
      <c r="B104" s="11" t="n">
        <v>3000307</v>
      </c>
      <c r="C104" s="12" t="s">
        <v>358</v>
      </c>
      <c r="D104" s="11"/>
      <c r="E104" s="13"/>
      <c r="F104" s="13"/>
      <c r="G104" s="13"/>
      <c r="H104" s="11" t="s">
        <v>112</v>
      </c>
      <c r="I104" s="32" t="s">
        <v>173</v>
      </c>
      <c r="J104" s="32" t="s">
        <v>99</v>
      </c>
      <c r="K104" s="32" t="s">
        <v>100</v>
      </c>
      <c r="L104" s="32" t="s">
        <v>101</v>
      </c>
      <c r="M104" s="13"/>
      <c r="N104" s="13"/>
      <c r="O104" s="11" t="s">
        <v>359</v>
      </c>
      <c r="P104" s="17" t="s">
        <v>360</v>
      </c>
      <c r="Q104" s="27" t="s">
        <v>361</v>
      </c>
      <c r="R104" s="13"/>
      <c r="S104" s="13"/>
      <c r="T104" s="13" t="s">
        <v>55</v>
      </c>
      <c r="U104" s="16"/>
      <c r="V104" s="13"/>
      <c r="W104" s="13"/>
      <c r="X104" s="13" t="str">
        <f aca="false">VLOOKUP(B104,'Terraform Analyzer Goals in CRA'!F:K,6, 0)</f>
        <v>6-5 + Done</v>
      </c>
    </row>
    <row r="105" s="1" customFormat="true" ht="51" hidden="false" customHeight="false" outlineLevel="0" collapsed="false">
      <c r="A105" s="10" t="n">
        <v>104</v>
      </c>
      <c r="B105" s="11" t="n">
        <v>3000308</v>
      </c>
      <c r="C105" s="12" t="s">
        <v>362</v>
      </c>
      <c r="D105" s="11"/>
      <c r="E105" s="13"/>
      <c r="F105" s="13"/>
      <c r="G105" s="13"/>
      <c r="H105" s="11" t="s">
        <v>104</v>
      </c>
      <c r="I105" s="31" t="s">
        <v>62</v>
      </c>
      <c r="J105" s="31" t="s">
        <v>177</v>
      </c>
      <c r="K105" s="31" t="s">
        <v>63</v>
      </c>
      <c r="L105" s="13"/>
      <c r="M105" s="13"/>
      <c r="N105" s="13"/>
      <c r="O105" s="13"/>
      <c r="P105" s="17" t="s">
        <v>360</v>
      </c>
      <c r="Q105" s="39" t="s">
        <v>363</v>
      </c>
      <c r="R105" s="13"/>
      <c r="S105" s="13"/>
      <c r="T105" s="19" t="s">
        <v>20</v>
      </c>
      <c r="U105" s="16" t="s">
        <v>364</v>
      </c>
      <c r="V105" s="21" t="s">
        <v>365</v>
      </c>
      <c r="W105" s="13" t="s">
        <v>145</v>
      </c>
      <c r="X105" s="13" t="str">
        <f aca="false">VLOOKUP(B105,'Terraform Analyzer Goals in CRA'!F:K,6, 0)</f>
        <v>6-5 + Done</v>
      </c>
    </row>
    <row r="106" s="1" customFormat="true" ht="68" hidden="false" customHeight="false" outlineLevel="0" collapsed="false">
      <c r="A106" s="10" t="n">
        <v>105</v>
      </c>
      <c r="B106" s="11" t="n">
        <v>3000309</v>
      </c>
      <c r="C106" s="12" t="s">
        <v>366</v>
      </c>
      <c r="D106" s="11"/>
      <c r="E106" s="13"/>
      <c r="F106" s="13"/>
      <c r="G106" s="13"/>
      <c r="H106" s="11" t="s">
        <v>104</v>
      </c>
      <c r="I106" s="31" t="s">
        <v>62</v>
      </c>
      <c r="J106" s="31" t="s">
        <v>177</v>
      </c>
      <c r="K106" s="31" t="s">
        <v>63</v>
      </c>
      <c r="L106" s="13"/>
      <c r="M106" s="13"/>
      <c r="N106" s="13"/>
      <c r="O106" s="13"/>
      <c r="P106" s="17" t="s">
        <v>360</v>
      </c>
      <c r="Q106" s="39" t="s">
        <v>326</v>
      </c>
      <c r="R106" s="13"/>
      <c r="S106" s="13"/>
      <c r="T106" s="19" t="s">
        <v>20</v>
      </c>
      <c r="U106" s="16" t="s">
        <v>364</v>
      </c>
      <c r="V106" s="21" t="s">
        <v>367</v>
      </c>
      <c r="W106" s="13" t="s">
        <v>145</v>
      </c>
      <c r="X106" s="13" t="str">
        <f aca="false">VLOOKUP(B106,'Terraform Analyzer Goals in CRA'!F:K,6, 0)</f>
        <v>6-5 + Done</v>
      </c>
    </row>
    <row r="107" s="1" customFormat="true" ht="68" hidden="false" customHeight="false" outlineLevel="0" collapsed="false">
      <c r="A107" s="10" t="n">
        <v>106</v>
      </c>
      <c r="B107" s="11" t="n">
        <v>3000310</v>
      </c>
      <c r="C107" s="20" t="s">
        <v>368</v>
      </c>
      <c r="D107" s="11"/>
      <c r="E107" s="13"/>
      <c r="F107" s="13"/>
      <c r="G107" s="13"/>
      <c r="H107" s="11" t="s">
        <v>104</v>
      </c>
      <c r="I107" s="31" t="s">
        <v>62</v>
      </c>
      <c r="J107" s="31" t="s">
        <v>177</v>
      </c>
      <c r="K107" s="31" t="s">
        <v>63</v>
      </c>
      <c r="L107" s="13"/>
      <c r="M107" s="13"/>
      <c r="N107" s="13"/>
      <c r="O107" s="13"/>
      <c r="P107" s="17" t="s">
        <v>369</v>
      </c>
      <c r="Q107" s="39" t="s">
        <v>370</v>
      </c>
      <c r="R107" s="13"/>
      <c r="S107" s="13"/>
      <c r="T107" s="19" t="s">
        <v>20</v>
      </c>
      <c r="U107" s="16" t="s">
        <v>371</v>
      </c>
      <c r="V107" s="21" t="s">
        <v>372</v>
      </c>
      <c r="W107" s="13" t="s">
        <v>145</v>
      </c>
      <c r="X107" s="13" t="str">
        <f aca="false">VLOOKUP(B107,'Terraform Analyzer Goals in CRA'!F:K,6, 0)</f>
        <v>6-5 + Done</v>
      </c>
    </row>
    <row r="108" s="1" customFormat="true" ht="34" hidden="false" customHeight="false" outlineLevel="0" collapsed="false">
      <c r="A108" s="10" t="n">
        <v>107</v>
      </c>
      <c r="B108" s="11" t="n">
        <v>3000311</v>
      </c>
      <c r="C108" s="12" t="s">
        <v>320</v>
      </c>
      <c r="D108" s="11"/>
      <c r="E108" s="13"/>
      <c r="F108" s="13"/>
      <c r="G108" s="13"/>
      <c r="H108" s="41" t="s">
        <v>342</v>
      </c>
      <c r="I108" s="11" t="s">
        <v>322</v>
      </c>
      <c r="J108" s="31" t="s">
        <v>343</v>
      </c>
      <c r="K108" s="13"/>
      <c r="L108" s="13"/>
      <c r="M108" s="13"/>
      <c r="N108" s="13"/>
      <c r="O108" s="13"/>
      <c r="P108" s="17" t="s">
        <v>360</v>
      </c>
      <c r="Q108" s="18" t="s">
        <v>339</v>
      </c>
      <c r="R108" s="13"/>
      <c r="S108" s="13"/>
      <c r="T108" s="13" t="s">
        <v>20</v>
      </c>
      <c r="U108" s="16" t="s">
        <v>373</v>
      </c>
      <c r="V108" s="13"/>
      <c r="W108" s="13"/>
      <c r="X108" s="13" t="str">
        <f aca="false">VLOOKUP(B108,'Terraform Analyzer Goals in CRA'!F:K,6, 0)</f>
        <v>X - Cannot be implemented</v>
      </c>
    </row>
    <row r="109" s="1" customFormat="true" ht="68" hidden="false" customHeight="false" outlineLevel="0" collapsed="false">
      <c r="A109" s="10" t="n">
        <v>108</v>
      </c>
      <c r="B109" s="11" t="n">
        <v>3000312</v>
      </c>
      <c r="C109" s="12" t="s">
        <v>374</v>
      </c>
      <c r="D109" s="11"/>
      <c r="E109" s="13"/>
      <c r="F109" s="13"/>
      <c r="G109" s="13"/>
      <c r="H109" s="11" t="s">
        <v>104</v>
      </c>
      <c r="I109" s="31" t="s">
        <v>62</v>
      </c>
      <c r="J109" s="31" t="s">
        <v>177</v>
      </c>
      <c r="K109" s="31" t="s">
        <v>63</v>
      </c>
      <c r="L109" s="13"/>
      <c r="M109" s="13"/>
      <c r="N109" s="13"/>
      <c r="O109" s="13"/>
      <c r="P109" s="17" t="s">
        <v>360</v>
      </c>
      <c r="Q109" s="39" t="s">
        <v>326</v>
      </c>
      <c r="R109" s="13"/>
      <c r="S109" s="13"/>
      <c r="T109" s="31" t="s">
        <v>20</v>
      </c>
      <c r="U109" s="16" t="s">
        <v>187</v>
      </c>
      <c r="V109" s="21" t="s">
        <v>375</v>
      </c>
      <c r="W109" s="13" t="s">
        <v>145</v>
      </c>
      <c r="X109" s="13" t="str">
        <f aca="false">VLOOKUP(B109,'Terraform Analyzer Goals in CRA'!F:K,6, 0)</f>
        <v>6-5 + Done</v>
      </c>
    </row>
    <row r="110" s="1" customFormat="true" ht="60" hidden="false" customHeight="true" outlineLevel="0" collapsed="false">
      <c r="A110" s="10" t="n">
        <v>109</v>
      </c>
      <c r="B110" s="11" t="n">
        <v>3000313</v>
      </c>
      <c r="C110" s="12" t="s">
        <v>376</v>
      </c>
      <c r="D110" s="11"/>
      <c r="E110" s="13"/>
      <c r="F110" s="13"/>
      <c r="G110" s="13"/>
      <c r="H110" s="11" t="s">
        <v>104</v>
      </c>
      <c r="I110" s="31" t="s">
        <v>62</v>
      </c>
      <c r="J110" s="31" t="s">
        <v>177</v>
      </c>
      <c r="K110" s="31" t="s">
        <v>63</v>
      </c>
      <c r="L110" s="13"/>
      <c r="M110" s="13"/>
      <c r="N110" s="13"/>
      <c r="O110" s="13"/>
      <c r="P110" s="17" t="s">
        <v>360</v>
      </c>
      <c r="Q110" s="39" t="s">
        <v>326</v>
      </c>
      <c r="R110" s="13"/>
      <c r="S110" s="13"/>
      <c r="T110" s="31" t="s">
        <v>20</v>
      </c>
      <c r="U110" s="16" t="s">
        <v>187</v>
      </c>
      <c r="V110" s="21" t="s">
        <v>377</v>
      </c>
      <c r="W110" s="13" t="s">
        <v>145</v>
      </c>
      <c r="X110" s="13" t="str">
        <f aca="false">VLOOKUP(B110,'Terraform Analyzer Goals in CRA'!F:K,6, 0)</f>
        <v>6-5 + Done</v>
      </c>
    </row>
    <row r="111" s="1" customFormat="true" ht="68" hidden="false" customHeight="false" outlineLevel="0" collapsed="false">
      <c r="A111" s="10" t="n">
        <v>110</v>
      </c>
      <c r="B111" s="11" t="n">
        <v>3000314</v>
      </c>
      <c r="C111" s="12" t="s">
        <v>378</v>
      </c>
      <c r="D111" s="11"/>
      <c r="E111" s="13"/>
      <c r="F111" s="13"/>
      <c r="G111" s="13"/>
      <c r="H111" s="11" t="s">
        <v>104</v>
      </c>
      <c r="I111" s="31" t="s">
        <v>62</v>
      </c>
      <c r="J111" s="31" t="s">
        <v>177</v>
      </c>
      <c r="K111" s="31" t="s">
        <v>63</v>
      </c>
      <c r="L111" s="13"/>
      <c r="M111" s="13"/>
      <c r="N111" s="13"/>
      <c r="O111" s="13"/>
      <c r="P111" s="17" t="s">
        <v>360</v>
      </c>
      <c r="Q111" s="39" t="s">
        <v>326</v>
      </c>
      <c r="R111" s="13"/>
      <c r="S111" s="13"/>
      <c r="T111" s="31" t="s">
        <v>20</v>
      </c>
      <c r="U111" s="16" t="s">
        <v>187</v>
      </c>
      <c r="V111" s="21" t="s">
        <v>379</v>
      </c>
      <c r="W111" s="13" t="s">
        <v>145</v>
      </c>
      <c r="X111" s="13" t="str">
        <f aca="false">VLOOKUP(B111,'Terraform Analyzer Goals in CRA'!F:K,6, 0)</f>
        <v>6-5 + Done</v>
      </c>
    </row>
    <row r="112" s="1" customFormat="true" ht="85" hidden="false" customHeight="false" outlineLevel="0" collapsed="false">
      <c r="A112" s="10" t="n">
        <v>111</v>
      </c>
      <c r="B112" s="11" t="n">
        <v>3000401</v>
      </c>
      <c r="C112" s="12" t="s">
        <v>380</v>
      </c>
      <c r="D112" s="11"/>
      <c r="E112" s="13"/>
      <c r="F112" s="13"/>
      <c r="G112" s="13"/>
      <c r="H112" s="11" t="s">
        <v>99</v>
      </c>
      <c r="I112" s="11" t="s">
        <v>322</v>
      </c>
      <c r="J112" s="13" t="s">
        <v>381</v>
      </c>
      <c r="K112" s="13"/>
      <c r="L112" s="13"/>
      <c r="M112" s="13"/>
      <c r="O112" s="13"/>
      <c r="P112" s="43" t="s">
        <v>382</v>
      </c>
      <c r="Q112" s="18" t="s">
        <v>383</v>
      </c>
      <c r="R112" s="13"/>
      <c r="S112" s="13"/>
      <c r="T112" s="31" t="s">
        <v>20</v>
      </c>
      <c r="U112" s="16" t="s">
        <v>187</v>
      </c>
      <c r="V112" s="13"/>
      <c r="W112" s="13"/>
      <c r="X112" s="13" t="str">
        <f aca="false">VLOOKUP(B112,'Terraform Analyzer Goals in CRA'!F:K,6, 0)</f>
        <v>6-5 + Done</v>
      </c>
    </row>
    <row r="113" s="1" customFormat="true" ht="17" hidden="false" customHeight="false" outlineLevel="0" collapsed="false">
      <c r="A113" s="10" t="n">
        <v>112</v>
      </c>
      <c r="B113" s="11" t="n">
        <v>3000402</v>
      </c>
      <c r="C113" s="12" t="s">
        <v>384</v>
      </c>
      <c r="D113" s="11"/>
      <c r="E113" s="13"/>
      <c r="F113" s="13"/>
      <c r="G113" s="13"/>
      <c r="H113" s="11" t="s">
        <v>99</v>
      </c>
      <c r="I113" s="11" t="s">
        <v>322</v>
      </c>
      <c r="J113" s="13"/>
      <c r="K113" s="13"/>
      <c r="L113" s="13"/>
      <c r="M113" s="13"/>
      <c r="N113" s="13"/>
      <c r="O113" s="13"/>
      <c r="P113" s="17" t="s">
        <v>385</v>
      </c>
      <c r="Q113" s="18" t="s">
        <v>383</v>
      </c>
      <c r="R113" s="13"/>
      <c r="S113" s="13"/>
      <c r="T113" s="31" t="s">
        <v>20</v>
      </c>
      <c r="U113" s="16" t="s">
        <v>187</v>
      </c>
      <c r="V113" s="13"/>
      <c r="W113" s="13"/>
      <c r="X113" s="13" t="str">
        <f aca="false">VLOOKUP(B113,'Terraform Analyzer Goals in CRA'!F:K,6, 0)</f>
        <v>6-5 + Done</v>
      </c>
    </row>
    <row r="114" s="1" customFormat="true" ht="17" hidden="false" customHeight="false" outlineLevel="0" collapsed="false">
      <c r="A114" s="10" t="n">
        <v>113</v>
      </c>
      <c r="B114" s="11" t="n">
        <v>3000403</v>
      </c>
      <c r="C114" s="12" t="s">
        <v>386</v>
      </c>
      <c r="D114" s="11"/>
      <c r="E114" s="13"/>
      <c r="F114" s="13"/>
      <c r="G114" s="13"/>
      <c r="H114" s="11" t="s">
        <v>164</v>
      </c>
      <c r="I114" s="13" t="s">
        <v>163</v>
      </c>
      <c r="J114" s="13" t="s">
        <v>165</v>
      </c>
      <c r="K114" s="13" t="s">
        <v>154</v>
      </c>
      <c r="L114" s="13" t="s">
        <v>166</v>
      </c>
      <c r="M114" s="13"/>
      <c r="N114" s="13"/>
      <c r="O114" s="13"/>
      <c r="P114" s="17" t="s">
        <v>165</v>
      </c>
      <c r="Q114" s="18" t="s">
        <v>383</v>
      </c>
      <c r="R114" s="13"/>
      <c r="S114" s="13"/>
      <c r="T114" s="31" t="s">
        <v>20</v>
      </c>
      <c r="U114" s="16" t="s">
        <v>187</v>
      </c>
      <c r="V114" s="13"/>
      <c r="W114" s="13"/>
      <c r="X114" s="13" t="str">
        <f aca="false">VLOOKUP(B114,'Terraform Analyzer Goals in CRA'!F:K,6, 0)</f>
        <v>6-5 + Done</v>
      </c>
    </row>
    <row r="115" s="1" customFormat="true" ht="34" hidden="false" customHeight="false" outlineLevel="0" collapsed="false">
      <c r="A115" s="10" t="n">
        <v>114</v>
      </c>
      <c r="B115" s="11" t="n">
        <v>3000404</v>
      </c>
      <c r="C115" s="20" t="s">
        <v>387</v>
      </c>
      <c r="D115" s="11"/>
      <c r="E115" s="13"/>
      <c r="F115" s="13"/>
      <c r="G115" s="13"/>
      <c r="H115" s="11" t="s">
        <v>112</v>
      </c>
      <c r="I115" s="13" t="s">
        <v>173</v>
      </c>
      <c r="J115" s="13" t="s">
        <v>99</v>
      </c>
      <c r="K115" s="13" t="s">
        <v>100</v>
      </c>
      <c r="L115" s="13" t="s">
        <v>101</v>
      </c>
      <c r="M115" s="13"/>
      <c r="N115" s="13"/>
      <c r="O115" s="13"/>
      <c r="P115" s="17" t="s">
        <v>388</v>
      </c>
      <c r="Q115" s="13"/>
      <c r="R115" s="13"/>
      <c r="S115" s="13"/>
      <c r="T115" s="13" t="s">
        <v>55</v>
      </c>
      <c r="U115" s="16"/>
      <c r="V115" s="21" t="s">
        <v>389</v>
      </c>
      <c r="W115" s="13" t="s">
        <v>390</v>
      </c>
      <c r="X115" s="13" t="str">
        <f aca="false">VLOOKUP(B115,'Terraform Analyzer Goals in CRA'!F:K,6, 0)</f>
        <v>6-5 + Done</v>
      </c>
    </row>
    <row r="116" s="1" customFormat="true" ht="34" hidden="false" customHeight="false" outlineLevel="0" collapsed="false">
      <c r="A116" s="10" t="n">
        <v>115</v>
      </c>
      <c r="B116" s="11" t="n">
        <v>3000405</v>
      </c>
      <c r="C116" s="20" t="s">
        <v>391</v>
      </c>
      <c r="D116" s="11"/>
      <c r="E116" s="13"/>
      <c r="F116" s="13"/>
      <c r="G116" s="13"/>
      <c r="H116" s="11" t="s">
        <v>112</v>
      </c>
      <c r="I116" s="13" t="s">
        <v>173</v>
      </c>
      <c r="J116" s="13" t="s">
        <v>99</v>
      </c>
      <c r="K116" s="13" t="s">
        <v>100</v>
      </c>
      <c r="L116" s="13" t="s">
        <v>101</v>
      </c>
      <c r="M116" s="13"/>
      <c r="N116" s="13"/>
      <c r="O116" s="13"/>
      <c r="P116" s="17" t="s">
        <v>388</v>
      </c>
      <c r="Q116" s="13"/>
      <c r="R116" s="13"/>
      <c r="S116" s="13"/>
      <c r="T116" s="13" t="s">
        <v>55</v>
      </c>
      <c r="U116" s="16"/>
      <c r="V116" s="21" t="s">
        <v>392</v>
      </c>
      <c r="W116" s="13" t="s">
        <v>393</v>
      </c>
      <c r="X116" s="13" t="str">
        <f aca="false">VLOOKUP(B116,'Terraform Analyzer Goals in CRA'!F:K,6, 0)</f>
        <v>6-5 + Done</v>
      </c>
    </row>
    <row r="117" s="1" customFormat="true" ht="119" hidden="false" customHeight="false" outlineLevel="0" collapsed="false">
      <c r="A117" s="10" t="n">
        <v>116</v>
      </c>
      <c r="B117" s="11" t="n">
        <v>3000406</v>
      </c>
      <c r="C117" s="12" t="s">
        <v>394</v>
      </c>
      <c r="D117" s="11"/>
      <c r="E117" s="13"/>
      <c r="F117" s="13"/>
      <c r="G117" s="13"/>
      <c r="H117" s="11" t="s">
        <v>112</v>
      </c>
      <c r="I117" s="13" t="s">
        <v>173</v>
      </c>
      <c r="J117" s="13" t="s">
        <v>99</v>
      </c>
      <c r="K117" s="13" t="s">
        <v>100</v>
      </c>
      <c r="L117" s="13" t="s">
        <v>101</v>
      </c>
      <c r="M117" s="13"/>
      <c r="N117" s="13"/>
      <c r="O117" s="13"/>
      <c r="P117" s="17" t="s">
        <v>395</v>
      </c>
      <c r="Q117" s="13"/>
      <c r="R117" s="13"/>
      <c r="S117" s="13"/>
      <c r="T117" s="13" t="s">
        <v>55</v>
      </c>
      <c r="U117" s="16"/>
      <c r="V117" s="13"/>
      <c r="W117" s="13"/>
      <c r="X117" s="13" t="str">
        <f aca="false">VLOOKUP(B117,'Terraform Analyzer Goals in CRA'!F:K,6, 0)</f>
        <v>6-5 + Done</v>
      </c>
    </row>
    <row r="118" s="1" customFormat="true" ht="34" hidden="false" customHeight="false" outlineLevel="0" collapsed="false">
      <c r="A118" s="10" t="n">
        <v>117</v>
      </c>
      <c r="B118" s="11" t="n">
        <v>3000407</v>
      </c>
      <c r="C118" s="12" t="s">
        <v>396</v>
      </c>
      <c r="D118" s="11"/>
      <c r="E118" s="13"/>
      <c r="F118" s="13"/>
      <c r="G118" s="13"/>
      <c r="H118" s="11" t="s">
        <v>164</v>
      </c>
      <c r="I118" s="13" t="s">
        <v>163</v>
      </c>
      <c r="J118" s="13" t="s">
        <v>165</v>
      </c>
      <c r="K118" s="13" t="s">
        <v>154</v>
      </c>
      <c r="L118" s="13" t="s">
        <v>166</v>
      </c>
      <c r="M118" s="13"/>
      <c r="N118" s="13"/>
      <c r="O118" s="13"/>
      <c r="P118" s="17" t="s">
        <v>165</v>
      </c>
      <c r="Q118" s="13"/>
      <c r="R118" s="13"/>
      <c r="S118" s="13"/>
      <c r="T118" s="13" t="s">
        <v>55</v>
      </c>
      <c r="U118" s="16"/>
      <c r="V118" s="13"/>
      <c r="W118" s="13"/>
      <c r="X118" s="13" t="str">
        <f aca="false">VLOOKUP(B118,'Terraform Analyzer Goals in CRA'!F:K,6, 0)</f>
        <v>X - Cannot be implemented</v>
      </c>
    </row>
    <row r="119" s="1" customFormat="true" ht="17" hidden="false" customHeight="false" outlineLevel="0" collapsed="false">
      <c r="A119" s="10" t="n">
        <v>118</v>
      </c>
      <c r="B119" s="11" t="n">
        <v>3000408</v>
      </c>
      <c r="C119" s="12" t="s">
        <v>397</v>
      </c>
      <c r="D119" s="11" t="s">
        <v>343</v>
      </c>
      <c r="E119" s="13"/>
      <c r="F119" s="13"/>
      <c r="G119" s="13"/>
      <c r="H119" s="1" t="s">
        <v>342</v>
      </c>
      <c r="I119" s="11" t="s">
        <v>343</v>
      </c>
      <c r="J119" s="11" t="s">
        <v>322</v>
      </c>
      <c r="K119" s="11"/>
      <c r="L119" s="11"/>
      <c r="M119" s="13"/>
      <c r="N119" s="13"/>
      <c r="O119" s="13"/>
      <c r="P119" s="17" t="s">
        <v>398</v>
      </c>
      <c r="Q119" s="13"/>
      <c r="R119" s="13"/>
      <c r="S119" s="13"/>
      <c r="T119" s="13" t="s">
        <v>55</v>
      </c>
      <c r="U119" s="16"/>
      <c r="V119" s="13"/>
      <c r="W119" s="13"/>
      <c r="X119" s="13" t="str">
        <f aca="false">VLOOKUP(B119,'Terraform Analyzer Goals in CRA'!F:K,6, 0)</f>
        <v>6-5 + Done</v>
      </c>
    </row>
    <row r="120" s="1" customFormat="true" ht="34" hidden="false" customHeight="false" outlineLevel="0" collapsed="false">
      <c r="A120" s="10" t="n">
        <v>119</v>
      </c>
      <c r="B120" s="11" t="n">
        <v>3000409</v>
      </c>
      <c r="C120" s="12" t="s">
        <v>399</v>
      </c>
      <c r="D120" s="11" t="s">
        <v>99</v>
      </c>
      <c r="E120" s="13"/>
      <c r="F120" s="13"/>
      <c r="G120" s="13"/>
      <c r="H120" s="11" t="s">
        <v>164</v>
      </c>
      <c r="I120" s="13" t="s">
        <v>163</v>
      </c>
      <c r="J120" s="13" t="s">
        <v>165</v>
      </c>
      <c r="K120" s="13" t="s">
        <v>154</v>
      </c>
      <c r="L120" s="13" t="s">
        <v>166</v>
      </c>
      <c r="M120" s="13"/>
      <c r="N120" s="13"/>
      <c r="O120" s="13" t="s">
        <v>400</v>
      </c>
      <c r="P120" s="17" t="s">
        <v>165</v>
      </c>
      <c r="Q120" s="13"/>
      <c r="R120" s="13"/>
      <c r="S120" s="13"/>
      <c r="T120" s="13" t="s">
        <v>20</v>
      </c>
      <c r="U120" s="16" t="s">
        <v>401</v>
      </c>
      <c r="V120" s="21" t="s">
        <v>402</v>
      </c>
      <c r="W120" s="13" t="s">
        <v>403</v>
      </c>
      <c r="X120" s="13" t="str">
        <f aca="false">VLOOKUP(B120,'Terraform Analyzer Goals in CRA'!F:K,6, 0)</f>
        <v>0 - Pending</v>
      </c>
    </row>
    <row r="121" s="1" customFormat="true" ht="34" hidden="false" customHeight="false" outlineLevel="0" collapsed="false">
      <c r="A121" s="10" t="n">
        <v>120</v>
      </c>
      <c r="B121" s="11" t="n">
        <v>3000410</v>
      </c>
      <c r="C121" s="12" t="s">
        <v>404</v>
      </c>
      <c r="D121" s="11"/>
      <c r="E121" s="13"/>
      <c r="F121" s="13"/>
      <c r="G121" s="13"/>
      <c r="H121" s="11" t="s">
        <v>112</v>
      </c>
      <c r="I121" s="13" t="s">
        <v>173</v>
      </c>
      <c r="J121" s="13" t="s">
        <v>99</v>
      </c>
      <c r="K121" s="13" t="s">
        <v>100</v>
      </c>
      <c r="L121" s="13" t="s">
        <v>101</v>
      </c>
      <c r="M121" s="13"/>
      <c r="N121" s="13"/>
      <c r="O121" s="13"/>
      <c r="P121" s="17" t="s">
        <v>388</v>
      </c>
      <c r="Q121" s="13"/>
      <c r="R121" s="13"/>
      <c r="S121" s="13"/>
      <c r="T121" s="13" t="s">
        <v>55</v>
      </c>
      <c r="U121" s="16"/>
      <c r="V121" s="13"/>
      <c r="W121" s="13"/>
      <c r="X121" s="13" t="str">
        <f aca="false">VLOOKUP(B121,'Terraform Analyzer Goals in CRA'!F:K,6, 0)</f>
        <v>6-5 + Done</v>
      </c>
    </row>
    <row r="122" s="1" customFormat="true" ht="34" hidden="false" customHeight="false" outlineLevel="0" collapsed="false">
      <c r="A122" s="10" t="n">
        <v>121</v>
      </c>
      <c r="B122" s="11" t="n">
        <v>3000411</v>
      </c>
      <c r="C122" s="12" t="s">
        <v>405</v>
      </c>
      <c r="D122" s="11"/>
      <c r="E122" s="13"/>
      <c r="F122" s="13"/>
      <c r="G122" s="13"/>
      <c r="H122" s="11" t="s">
        <v>112</v>
      </c>
      <c r="I122" s="13" t="s">
        <v>173</v>
      </c>
      <c r="J122" s="13" t="s">
        <v>99</v>
      </c>
      <c r="K122" s="13" t="s">
        <v>100</v>
      </c>
      <c r="L122" s="13" t="s">
        <v>101</v>
      </c>
      <c r="M122" s="13"/>
      <c r="N122" s="13"/>
      <c r="O122" s="13"/>
      <c r="P122" s="17" t="s">
        <v>388</v>
      </c>
      <c r="Q122" s="13"/>
      <c r="R122" s="13"/>
      <c r="S122" s="13"/>
      <c r="T122" s="13" t="s">
        <v>55</v>
      </c>
      <c r="U122" s="16"/>
      <c r="V122" s="13"/>
      <c r="W122" s="13"/>
      <c r="X122" s="13" t="str">
        <f aca="false">VLOOKUP(B122,'Terraform Analyzer Goals in CRA'!F:K,6, 0)</f>
        <v>6-5 + Done</v>
      </c>
    </row>
    <row r="123" s="1" customFormat="true" ht="51" hidden="false" customHeight="false" outlineLevel="0" collapsed="false">
      <c r="A123" s="10" t="n">
        <v>122</v>
      </c>
      <c r="B123" s="11" t="n">
        <v>3000412</v>
      </c>
      <c r="C123" s="12" t="s">
        <v>406</v>
      </c>
      <c r="D123" s="11"/>
      <c r="E123" s="13"/>
      <c r="F123" s="13"/>
      <c r="G123" s="13"/>
      <c r="H123" s="11" t="s">
        <v>112</v>
      </c>
      <c r="I123" s="32" t="s">
        <v>173</v>
      </c>
      <c r="J123" s="32" t="s">
        <v>99</v>
      </c>
      <c r="K123" s="32" t="s">
        <v>100</v>
      </c>
      <c r="L123" s="32" t="s">
        <v>101</v>
      </c>
      <c r="M123" s="13"/>
      <c r="N123" s="13"/>
      <c r="O123" s="13"/>
      <c r="P123" s="17" t="s">
        <v>407</v>
      </c>
      <c r="Q123" s="13"/>
      <c r="R123" s="13"/>
      <c r="S123" s="13"/>
      <c r="T123" s="13" t="s">
        <v>55</v>
      </c>
      <c r="U123" s="16"/>
      <c r="V123" s="13"/>
      <c r="W123" s="13"/>
      <c r="X123" s="13" t="str">
        <f aca="false">VLOOKUP(B123,'Terraform Analyzer Goals in CRA'!F:K,6, 0)</f>
        <v>6-5 + Done</v>
      </c>
    </row>
    <row r="124" s="1" customFormat="true" ht="51" hidden="false" customHeight="false" outlineLevel="0" collapsed="false">
      <c r="A124" s="10" t="n">
        <v>123</v>
      </c>
      <c r="B124" s="11" t="n">
        <v>3000413</v>
      </c>
      <c r="C124" s="12" t="s">
        <v>408</v>
      </c>
      <c r="D124" s="11"/>
      <c r="E124" s="13"/>
      <c r="F124" s="13"/>
      <c r="G124" s="13"/>
      <c r="H124" s="11" t="s">
        <v>112</v>
      </c>
      <c r="I124" s="32" t="s">
        <v>173</v>
      </c>
      <c r="J124" s="32" t="s">
        <v>99</v>
      </c>
      <c r="K124" s="32" t="s">
        <v>100</v>
      </c>
      <c r="L124" s="32" t="s">
        <v>101</v>
      </c>
      <c r="M124" s="13"/>
      <c r="N124" s="13"/>
      <c r="O124" s="13"/>
      <c r="P124" s="17" t="s">
        <v>407</v>
      </c>
      <c r="Q124" s="13"/>
      <c r="R124" s="13"/>
      <c r="S124" s="13"/>
      <c r="T124" s="13" t="s">
        <v>55</v>
      </c>
      <c r="U124" s="16"/>
      <c r="V124" s="13"/>
      <c r="W124" s="13"/>
      <c r="X124" s="13" t="str">
        <f aca="false">VLOOKUP(B124,'Terraform Analyzer Goals in CRA'!F:K,6, 0)</f>
        <v>6-5 + Done</v>
      </c>
    </row>
    <row r="125" s="1" customFormat="true" ht="34" hidden="false" customHeight="false" outlineLevel="0" collapsed="false">
      <c r="A125" s="10" t="n">
        <v>124</v>
      </c>
      <c r="B125" s="11" t="n">
        <v>3000414</v>
      </c>
      <c r="C125" s="12" t="s">
        <v>409</v>
      </c>
      <c r="D125" s="11"/>
      <c r="E125" s="13"/>
      <c r="F125" s="13"/>
      <c r="G125" s="13"/>
      <c r="H125" s="11" t="s">
        <v>112</v>
      </c>
      <c r="I125" s="32" t="s">
        <v>173</v>
      </c>
      <c r="J125" s="32" t="s">
        <v>99</v>
      </c>
      <c r="K125" s="32" t="s">
        <v>100</v>
      </c>
      <c r="L125" s="32" t="s">
        <v>101</v>
      </c>
      <c r="M125" s="13"/>
      <c r="N125" s="13"/>
      <c r="O125" s="13"/>
      <c r="P125" s="17" t="s">
        <v>410</v>
      </c>
      <c r="Q125" s="13"/>
      <c r="R125" s="13"/>
      <c r="S125" s="13"/>
      <c r="T125" s="13" t="s">
        <v>55</v>
      </c>
      <c r="U125" s="16"/>
      <c r="V125" s="13"/>
      <c r="W125" s="13"/>
      <c r="X125" s="13" t="str">
        <f aca="false">VLOOKUP(B125,'Terraform Analyzer Goals in CRA'!F:K,6, 0)</f>
        <v>X - Cannot be implemented</v>
      </c>
    </row>
    <row r="126" s="1" customFormat="true" ht="34" hidden="false" customHeight="false" outlineLevel="0" collapsed="false">
      <c r="A126" s="10" t="n">
        <v>125</v>
      </c>
      <c r="B126" s="11" t="n">
        <v>3000415</v>
      </c>
      <c r="C126" s="12" t="s">
        <v>411</v>
      </c>
      <c r="D126" s="11"/>
      <c r="E126" s="13"/>
      <c r="F126" s="13"/>
      <c r="G126" s="13"/>
      <c r="H126" s="11" t="s">
        <v>112</v>
      </c>
      <c r="I126" s="32" t="s">
        <v>173</v>
      </c>
      <c r="J126" s="32" t="s">
        <v>99</v>
      </c>
      <c r="K126" s="32" t="s">
        <v>100</v>
      </c>
      <c r="L126" s="32" t="s">
        <v>101</v>
      </c>
      <c r="M126" s="13"/>
      <c r="N126" s="13"/>
      <c r="O126" s="13"/>
      <c r="P126" s="17" t="s">
        <v>410</v>
      </c>
      <c r="Q126" s="18" t="s">
        <v>412</v>
      </c>
      <c r="R126" s="13"/>
      <c r="S126" s="13"/>
      <c r="T126" s="13" t="s">
        <v>55</v>
      </c>
      <c r="U126" s="16"/>
      <c r="V126" s="13"/>
      <c r="W126" s="13"/>
      <c r="X126" s="13" t="str">
        <f aca="false">VLOOKUP(B126,'Terraform Analyzer Goals in CRA'!F:K,6, 0)</f>
        <v>X - Cannot be implemented</v>
      </c>
    </row>
    <row r="127" s="1" customFormat="true" ht="34" hidden="false" customHeight="false" outlineLevel="0" collapsed="false">
      <c r="A127" s="10" t="n">
        <v>126</v>
      </c>
      <c r="B127" s="11" t="n">
        <v>3000416</v>
      </c>
      <c r="C127" s="12" t="s">
        <v>413</v>
      </c>
      <c r="D127" s="11"/>
      <c r="E127" s="13"/>
      <c r="F127" s="13"/>
      <c r="G127" s="13"/>
      <c r="H127" s="11" t="s">
        <v>112</v>
      </c>
      <c r="I127" s="32" t="s">
        <v>173</v>
      </c>
      <c r="J127" s="32" t="s">
        <v>99</v>
      </c>
      <c r="K127" s="32" t="s">
        <v>100</v>
      </c>
      <c r="L127" s="32" t="s">
        <v>101</v>
      </c>
      <c r="M127" s="13"/>
      <c r="N127" s="13"/>
      <c r="O127" s="13"/>
      <c r="P127" s="17" t="s">
        <v>410</v>
      </c>
      <c r="Q127" s="18" t="s">
        <v>414</v>
      </c>
      <c r="R127" s="13"/>
      <c r="S127" s="13"/>
      <c r="T127" s="13" t="s">
        <v>55</v>
      </c>
      <c r="U127" s="16"/>
      <c r="V127" s="13"/>
      <c r="W127" s="13"/>
      <c r="X127" s="13" t="str">
        <f aca="false">VLOOKUP(B127,'Terraform Analyzer Goals in CRA'!F:K,6, 0)</f>
        <v>X - Cannot be implemented</v>
      </c>
    </row>
    <row r="128" s="1" customFormat="true" ht="34" hidden="false" customHeight="false" outlineLevel="0" collapsed="false">
      <c r="A128" s="10" t="n">
        <v>127</v>
      </c>
      <c r="B128" s="11" t="n">
        <v>3000417</v>
      </c>
      <c r="C128" s="12" t="s">
        <v>415</v>
      </c>
      <c r="D128" s="11"/>
      <c r="E128" s="13"/>
      <c r="F128" s="13"/>
      <c r="G128" s="13"/>
      <c r="H128" s="11" t="s">
        <v>112</v>
      </c>
      <c r="I128" s="32" t="s">
        <v>173</v>
      </c>
      <c r="J128" s="32" t="s">
        <v>99</v>
      </c>
      <c r="K128" s="32" t="s">
        <v>100</v>
      </c>
      <c r="L128" s="32" t="s">
        <v>101</v>
      </c>
      <c r="M128" s="13"/>
      <c r="N128" s="13"/>
      <c r="O128" s="13"/>
      <c r="P128" s="17" t="s">
        <v>410</v>
      </c>
      <c r="Q128" s="18" t="s">
        <v>414</v>
      </c>
      <c r="R128" s="13"/>
      <c r="S128" s="13"/>
      <c r="T128" s="13" t="s">
        <v>55</v>
      </c>
      <c r="U128" s="16"/>
      <c r="V128" s="13"/>
      <c r="W128" s="13"/>
      <c r="X128" s="13" t="str">
        <f aca="false">VLOOKUP(B128,'Terraform Analyzer Goals in CRA'!F:K,6, 0)</f>
        <v>X - Cannot be implemented</v>
      </c>
    </row>
    <row r="129" s="1" customFormat="true" ht="17" hidden="false" customHeight="false" outlineLevel="0" collapsed="false">
      <c r="A129" s="10" t="n">
        <v>128</v>
      </c>
      <c r="B129" s="11" t="n">
        <v>3000418</v>
      </c>
      <c r="C129" s="12" t="s">
        <v>416</v>
      </c>
      <c r="D129" s="11"/>
      <c r="E129" s="13"/>
      <c r="F129" s="13"/>
      <c r="G129" s="13"/>
      <c r="H129" s="11" t="s">
        <v>112</v>
      </c>
      <c r="I129" s="32" t="s">
        <v>173</v>
      </c>
      <c r="J129" s="32" t="s">
        <v>99</v>
      </c>
      <c r="K129" s="32" t="s">
        <v>100</v>
      </c>
      <c r="L129" s="32" t="s">
        <v>101</v>
      </c>
      <c r="M129" s="13"/>
      <c r="N129" s="13"/>
      <c r="O129" s="13"/>
      <c r="P129" s="35" t="s">
        <v>112</v>
      </c>
      <c r="Q129" s="18" t="s">
        <v>417</v>
      </c>
      <c r="R129" s="13"/>
      <c r="S129" s="13"/>
      <c r="T129" s="13" t="s">
        <v>55</v>
      </c>
      <c r="U129" s="16"/>
      <c r="V129" s="13"/>
      <c r="W129" s="13"/>
      <c r="X129" s="13" t="str">
        <f aca="false">VLOOKUP(B129,'Terraform Analyzer Goals in CRA'!F:K,6, 0)</f>
        <v>6-5 + Done</v>
      </c>
    </row>
    <row r="130" s="1" customFormat="true" ht="34" hidden="false" customHeight="false" outlineLevel="0" collapsed="false">
      <c r="A130" s="10" t="n">
        <v>129</v>
      </c>
      <c r="B130" s="11" t="n">
        <v>3000419</v>
      </c>
      <c r="C130" s="12" t="s">
        <v>418</v>
      </c>
      <c r="D130" s="11"/>
      <c r="E130" s="13"/>
      <c r="F130" s="13"/>
      <c r="G130" s="13"/>
      <c r="H130" s="11" t="s">
        <v>154</v>
      </c>
      <c r="I130" s="13"/>
      <c r="J130" s="13"/>
      <c r="K130" s="13"/>
      <c r="L130" s="13"/>
      <c r="M130" s="13"/>
      <c r="N130" s="13"/>
      <c r="O130" s="13"/>
      <c r="P130" s="35" t="s">
        <v>154</v>
      </c>
      <c r="Q130" s="18" t="s">
        <v>419</v>
      </c>
      <c r="R130" s="13"/>
      <c r="S130" s="13"/>
      <c r="T130" s="13" t="s">
        <v>55</v>
      </c>
      <c r="U130" s="16"/>
      <c r="V130" s="13"/>
      <c r="W130" s="13"/>
      <c r="X130" s="13" t="str">
        <f aca="false">VLOOKUP(B130,'Terraform Analyzer Goals in CRA'!F:K,6, 0)</f>
        <v>6-5 + Done</v>
      </c>
    </row>
    <row r="131" s="1" customFormat="true" ht="34" hidden="false" customHeight="false" outlineLevel="0" collapsed="false">
      <c r="A131" s="10" t="n">
        <v>130</v>
      </c>
      <c r="B131" s="11" t="n">
        <v>3000420</v>
      </c>
      <c r="C131" s="12" t="s">
        <v>420</v>
      </c>
      <c r="D131" s="11"/>
      <c r="E131" s="13"/>
      <c r="F131" s="13"/>
      <c r="G131" s="13"/>
      <c r="H131" s="11" t="s">
        <v>154</v>
      </c>
      <c r="I131" s="13"/>
      <c r="J131" s="13"/>
      <c r="K131" s="13"/>
      <c r="L131" s="13"/>
      <c r="M131" s="13"/>
      <c r="N131" s="13"/>
      <c r="O131" s="13"/>
      <c r="P131" s="35" t="s">
        <v>154</v>
      </c>
      <c r="Q131" s="18" t="s">
        <v>419</v>
      </c>
      <c r="R131" s="13"/>
      <c r="S131" s="13"/>
      <c r="T131" s="13" t="s">
        <v>55</v>
      </c>
      <c r="U131" s="16"/>
      <c r="V131" s="13"/>
      <c r="W131" s="13"/>
      <c r="X131" s="13" t="str">
        <f aca="false">VLOOKUP(B131,'Terraform Analyzer Goals in CRA'!F:K,6, 0)</f>
        <v>6-5 + Done</v>
      </c>
    </row>
    <row r="132" s="1" customFormat="true" ht="34" hidden="false" customHeight="false" outlineLevel="0" collapsed="false">
      <c r="A132" s="10" t="n">
        <v>131</v>
      </c>
      <c r="B132" s="11" t="n">
        <v>3000421</v>
      </c>
      <c r="C132" s="20" t="s">
        <v>421</v>
      </c>
      <c r="D132" s="11"/>
      <c r="E132" s="13"/>
      <c r="F132" s="13"/>
      <c r="G132" s="13"/>
      <c r="H132" s="11" t="s">
        <v>154</v>
      </c>
      <c r="I132" s="13"/>
      <c r="J132" s="13"/>
      <c r="K132" s="13"/>
      <c r="L132" s="13"/>
      <c r="M132" s="13"/>
      <c r="N132" s="13"/>
      <c r="O132" s="13"/>
      <c r="P132" s="35" t="s">
        <v>154</v>
      </c>
      <c r="Q132" s="18" t="s">
        <v>419</v>
      </c>
      <c r="R132" s="13"/>
      <c r="S132" s="13"/>
      <c r="T132" s="13" t="s">
        <v>55</v>
      </c>
      <c r="U132" s="16"/>
      <c r="V132" s="21" t="s">
        <v>422</v>
      </c>
      <c r="W132" s="13" t="n">
        <v>14</v>
      </c>
      <c r="X132" s="13" t="str">
        <f aca="false">VLOOKUP(B132,'Terraform Analyzer Goals in CRA'!F:K,6, 0)</f>
        <v>6-5 + Done</v>
      </c>
    </row>
    <row r="133" s="1" customFormat="true" ht="17" hidden="false" customHeight="false" outlineLevel="0" collapsed="false">
      <c r="A133" s="10" t="n">
        <v>132</v>
      </c>
      <c r="B133" s="11" t="n">
        <v>3000422</v>
      </c>
      <c r="C133" s="12" t="s">
        <v>423</v>
      </c>
      <c r="D133" s="11"/>
      <c r="E133" s="13"/>
      <c r="F133" s="13"/>
      <c r="G133" s="13"/>
      <c r="H133" s="11" t="s">
        <v>154</v>
      </c>
      <c r="I133" s="13"/>
      <c r="J133" s="13"/>
      <c r="K133" s="13"/>
      <c r="L133" s="13"/>
      <c r="M133" s="13"/>
      <c r="N133" s="13"/>
      <c r="O133" s="13"/>
      <c r="P133" s="35" t="s">
        <v>154</v>
      </c>
      <c r="Q133" s="18" t="s">
        <v>419</v>
      </c>
      <c r="R133" s="13"/>
      <c r="S133" s="13"/>
      <c r="T133" s="13" t="s">
        <v>55</v>
      </c>
      <c r="U133" s="16"/>
      <c r="V133" s="13"/>
      <c r="W133" s="13"/>
      <c r="X133" s="13" t="str">
        <f aca="false">VLOOKUP(B133,'Terraform Analyzer Goals in CRA'!F:K,6, 0)</f>
        <v>6-5 + Done</v>
      </c>
    </row>
    <row r="134" s="1" customFormat="true" ht="17" hidden="false" customHeight="false" outlineLevel="0" collapsed="false">
      <c r="A134" s="10" t="n">
        <v>133</v>
      </c>
      <c r="B134" s="11" t="n">
        <v>3000423</v>
      </c>
      <c r="C134" s="12" t="s">
        <v>424</v>
      </c>
      <c r="D134" s="11"/>
      <c r="E134" s="13"/>
      <c r="F134" s="13"/>
      <c r="G134" s="13"/>
      <c r="H134" s="11" t="s">
        <v>154</v>
      </c>
      <c r="I134" s="13"/>
      <c r="J134" s="13"/>
      <c r="K134" s="13"/>
      <c r="L134" s="13"/>
      <c r="M134" s="13"/>
      <c r="N134" s="13"/>
      <c r="O134" s="13"/>
      <c r="P134" s="35" t="s">
        <v>154</v>
      </c>
      <c r="Q134" s="18" t="s">
        <v>419</v>
      </c>
      <c r="R134" s="13"/>
      <c r="S134" s="13"/>
      <c r="T134" s="13" t="s">
        <v>55</v>
      </c>
      <c r="U134" s="16"/>
      <c r="V134" s="13"/>
      <c r="W134" s="13"/>
      <c r="X134" s="13" t="str">
        <f aca="false">VLOOKUP(B134,'Terraform Analyzer Goals in CRA'!F:K,6, 0)</f>
        <v>6-5 + Done</v>
      </c>
    </row>
    <row r="135" s="1" customFormat="true" ht="34" hidden="false" customHeight="false" outlineLevel="0" collapsed="false">
      <c r="A135" s="10" t="n">
        <v>134</v>
      </c>
      <c r="B135" s="11" t="n">
        <v>3000424</v>
      </c>
      <c r="C135" s="12" t="s">
        <v>425</v>
      </c>
      <c r="D135" s="11"/>
      <c r="E135" s="13"/>
      <c r="F135" s="13"/>
      <c r="G135" s="13"/>
      <c r="H135" s="11" t="s">
        <v>154</v>
      </c>
      <c r="I135" s="13"/>
      <c r="J135" s="13"/>
      <c r="K135" s="13"/>
      <c r="L135" s="13"/>
      <c r="M135" s="13"/>
      <c r="N135" s="13"/>
      <c r="O135" s="13"/>
      <c r="P135" s="35" t="s">
        <v>154</v>
      </c>
      <c r="Q135" s="18" t="s">
        <v>419</v>
      </c>
      <c r="R135" s="13"/>
      <c r="S135" s="13"/>
      <c r="T135" s="13" t="s">
        <v>55</v>
      </c>
      <c r="U135" s="16"/>
      <c r="V135" s="13"/>
      <c r="W135" s="13"/>
      <c r="X135" s="13" t="str">
        <f aca="false">VLOOKUP(B135,'Terraform Analyzer Goals in CRA'!F:K,6, 0)</f>
        <v>6-5 + Done</v>
      </c>
    </row>
    <row r="136" s="1" customFormat="true" ht="34" hidden="false" customHeight="false" outlineLevel="0" collapsed="false">
      <c r="A136" s="10" t="n">
        <v>135</v>
      </c>
      <c r="B136" s="11" t="n">
        <v>3000425</v>
      </c>
      <c r="C136" s="12" t="s">
        <v>426</v>
      </c>
      <c r="D136" s="11"/>
      <c r="E136" s="13"/>
      <c r="F136" s="13"/>
      <c r="G136" s="13"/>
      <c r="H136" s="13" t="s">
        <v>21</v>
      </c>
      <c r="I136" s="14" t="s">
        <v>22</v>
      </c>
      <c r="J136" s="13" t="s">
        <v>23</v>
      </c>
      <c r="K136" s="11" t="s">
        <v>24</v>
      </c>
      <c r="L136" s="13" t="s">
        <v>25</v>
      </c>
      <c r="M136" s="15" t="s">
        <v>26</v>
      </c>
      <c r="N136" s="13"/>
      <c r="O136" s="16" t="s">
        <v>27</v>
      </c>
      <c r="P136" s="34" t="s">
        <v>25</v>
      </c>
      <c r="Q136" s="18" t="s">
        <v>419</v>
      </c>
      <c r="R136" s="13"/>
      <c r="S136" s="13"/>
      <c r="T136" s="13" t="s">
        <v>55</v>
      </c>
      <c r="U136" s="16"/>
      <c r="V136" s="21" t="s">
        <v>427</v>
      </c>
      <c r="W136" s="13" t="s">
        <v>428</v>
      </c>
      <c r="X136" s="13" t="str">
        <f aca="false">VLOOKUP(B136,'Terraform Analyzer Goals in CRA'!F:K,6, 0)</f>
        <v>6-5 + Done</v>
      </c>
    </row>
    <row r="137" s="1" customFormat="true" ht="17" hidden="false" customHeight="false" outlineLevel="0" collapsed="false">
      <c r="A137" s="10" t="n">
        <v>136</v>
      </c>
      <c r="B137" s="11" t="n">
        <v>3000426</v>
      </c>
      <c r="C137" s="12" t="s">
        <v>429</v>
      </c>
      <c r="D137" s="11"/>
      <c r="E137" s="13"/>
      <c r="F137" s="13"/>
      <c r="G137" s="13"/>
      <c r="H137" s="11" t="s">
        <v>154</v>
      </c>
      <c r="I137" s="13"/>
      <c r="J137" s="13"/>
      <c r="K137" s="13"/>
      <c r="L137" s="13"/>
      <c r="M137" s="13"/>
      <c r="N137" s="13"/>
      <c r="O137" s="13"/>
      <c r="P137" s="35" t="s">
        <v>154</v>
      </c>
      <c r="Q137" s="18" t="s">
        <v>419</v>
      </c>
      <c r="R137" s="13"/>
      <c r="S137" s="13"/>
      <c r="T137" s="13" t="s">
        <v>55</v>
      </c>
      <c r="U137" s="16"/>
      <c r="V137" s="13"/>
      <c r="W137" s="13"/>
      <c r="X137" s="13" t="str">
        <f aca="false">VLOOKUP(B137,'Terraform Analyzer Goals in CRA'!F:K,6, 0)</f>
        <v>6-5 + Done</v>
      </c>
    </row>
    <row r="138" s="1" customFormat="true" ht="68" hidden="false" customHeight="false" outlineLevel="0" collapsed="false">
      <c r="A138" s="10" t="n">
        <v>137</v>
      </c>
      <c r="B138" s="11" t="n">
        <v>3000427</v>
      </c>
      <c r="C138" s="12" t="s">
        <v>430</v>
      </c>
      <c r="D138" s="11"/>
      <c r="E138" s="13"/>
      <c r="F138" s="13"/>
      <c r="G138" s="13"/>
      <c r="H138" s="11" t="s">
        <v>112</v>
      </c>
      <c r="I138" s="32" t="s">
        <v>173</v>
      </c>
      <c r="J138" s="32" t="s">
        <v>99</v>
      </c>
      <c r="K138" s="32" t="s">
        <v>100</v>
      </c>
      <c r="L138" s="32" t="s">
        <v>101</v>
      </c>
      <c r="M138" s="13"/>
      <c r="N138" s="13"/>
      <c r="O138" s="13"/>
      <c r="P138" s="17" t="s">
        <v>431</v>
      </c>
      <c r="Q138" s="13"/>
      <c r="R138" s="13"/>
      <c r="S138" s="13"/>
      <c r="T138" s="13" t="s">
        <v>55</v>
      </c>
      <c r="U138" s="16"/>
      <c r="V138" s="13"/>
      <c r="W138" s="13"/>
      <c r="X138" s="13" t="str">
        <f aca="false">VLOOKUP(B138,'Terraform Analyzer Goals in CRA'!F:K,6, 0)</f>
        <v>6-5 + Done</v>
      </c>
    </row>
    <row r="139" s="1" customFormat="true" ht="34" hidden="false" customHeight="false" outlineLevel="0" collapsed="false">
      <c r="A139" s="10" t="n">
        <v>138</v>
      </c>
      <c r="B139" s="11" t="n">
        <v>3000428</v>
      </c>
      <c r="C139" s="12" t="s">
        <v>432</v>
      </c>
      <c r="D139" s="11"/>
      <c r="E139" s="13"/>
      <c r="F139" s="13"/>
      <c r="G139" s="13"/>
      <c r="H139" s="11" t="s">
        <v>112</v>
      </c>
      <c r="I139" s="32" t="s">
        <v>173</v>
      </c>
      <c r="J139" s="32" t="s">
        <v>99</v>
      </c>
      <c r="K139" s="32" t="s">
        <v>100</v>
      </c>
      <c r="L139" s="32" t="s">
        <v>101</v>
      </c>
      <c r="M139" s="13"/>
      <c r="N139" s="13"/>
      <c r="O139" s="13"/>
      <c r="P139" s="34" t="s">
        <v>269</v>
      </c>
      <c r="Q139" s="13"/>
      <c r="R139" s="13"/>
      <c r="S139" s="13"/>
      <c r="T139" s="13" t="s">
        <v>55</v>
      </c>
      <c r="U139" s="16"/>
      <c r="V139" s="13"/>
      <c r="W139" s="13"/>
      <c r="X139" s="13" t="str">
        <f aca="false">VLOOKUP(B139,'Terraform Analyzer Goals in CRA'!F:K,6, 0)</f>
        <v>6-5 + Done</v>
      </c>
    </row>
    <row r="140" s="1" customFormat="true" ht="17" hidden="false" customHeight="false" outlineLevel="0" collapsed="false">
      <c r="A140" s="10" t="n">
        <v>139</v>
      </c>
      <c r="B140" s="11" t="n">
        <v>3000429</v>
      </c>
      <c r="C140" s="12" t="s">
        <v>433</v>
      </c>
      <c r="D140" s="11"/>
      <c r="E140" s="13"/>
      <c r="F140" s="13"/>
      <c r="G140" s="13"/>
      <c r="H140" s="11" t="s">
        <v>112</v>
      </c>
      <c r="I140" s="32" t="s">
        <v>173</v>
      </c>
      <c r="J140" s="32" t="s">
        <v>99</v>
      </c>
      <c r="K140" s="32" t="s">
        <v>100</v>
      </c>
      <c r="L140" s="32" t="s">
        <v>101</v>
      </c>
      <c r="M140" s="13"/>
      <c r="N140" s="13"/>
      <c r="O140" s="13"/>
      <c r="P140" s="35" t="s">
        <v>321</v>
      </c>
      <c r="Q140" s="13"/>
      <c r="R140" s="13"/>
      <c r="S140" s="13"/>
      <c r="T140" s="13" t="s">
        <v>55</v>
      </c>
      <c r="U140" s="16"/>
      <c r="V140" s="13"/>
      <c r="W140" s="13"/>
      <c r="X140" s="13" t="str">
        <f aca="false">VLOOKUP(B140,'Terraform Analyzer Goals in CRA'!F:K,6, 0)</f>
        <v>6-5 + Done</v>
      </c>
    </row>
    <row r="141" s="1" customFormat="true" ht="51" hidden="false" customHeight="false" outlineLevel="0" collapsed="false">
      <c r="A141" s="10" t="n">
        <v>140</v>
      </c>
      <c r="B141" s="11" t="n">
        <v>3000430</v>
      </c>
      <c r="C141" s="12" t="s">
        <v>434</v>
      </c>
      <c r="D141" s="11"/>
      <c r="E141" s="13"/>
      <c r="F141" s="13"/>
      <c r="G141" s="13"/>
      <c r="H141" s="11" t="s">
        <v>321</v>
      </c>
      <c r="I141" s="13" t="s">
        <v>322</v>
      </c>
      <c r="J141" s="13"/>
      <c r="K141" s="13"/>
      <c r="L141" s="13"/>
      <c r="M141" s="13"/>
      <c r="N141" s="13"/>
      <c r="O141" s="13"/>
      <c r="P141" s="35" t="s">
        <v>164</v>
      </c>
      <c r="Q141" s="27" t="s">
        <v>435</v>
      </c>
      <c r="R141" s="13"/>
      <c r="S141" s="13"/>
      <c r="T141" s="13" t="s">
        <v>55</v>
      </c>
      <c r="U141" s="16"/>
      <c r="V141" s="13"/>
      <c r="W141" s="13"/>
      <c r="X141" s="13" t="str">
        <f aca="false">VLOOKUP(B141,'Terraform Analyzer Goals in CRA'!F:K,6, 0)</f>
        <v>6-5 + Done</v>
      </c>
    </row>
    <row r="142" s="1" customFormat="true" ht="68" hidden="false" customHeight="false" outlineLevel="0" collapsed="false">
      <c r="A142" s="10" t="n">
        <v>141</v>
      </c>
      <c r="B142" s="11" t="n">
        <v>3000431</v>
      </c>
      <c r="C142" s="12" t="s">
        <v>436</v>
      </c>
      <c r="D142" s="11"/>
      <c r="E142" s="13"/>
      <c r="F142" s="13"/>
      <c r="G142" s="13"/>
      <c r="H142" s="11" t="s">
        <v>164</v>
      </c>
      <c r="I142" s="13" t="s">
        <v>163</v>
      </c>
      <c r="J142" s="13" t="s">
        <v>165</v>
      </c>
      <c r="K142" s="13" t="s">
        <v>154</v>
      </c>
      <c r="L142" s="13" t="s">
        <v>166</v>
      </c>
      <c r="M142" s="13"/>
      <c r="N142" s="13"/>
      <c r="O142" s="13" t="s">
        <v>167</v>
      </c>
      <c r="P142" s="35" t="s">
        <v>164</v>
      </c>
      <c r="Q142" s="27" t="s">
        <v>437</v>
      </c>
      <c r="R142" s="13"/>
      <c r="S142" s="13"/>
      <c r="T142" s="13" t="s">
        <v>55</v>
      </c>
      <c r="U142" s="16"/>
      <c r="V142" s="13"/>
      <c r="W142" s="13"/>
      <c r="X142" s="13" t="str">
        <f aca="false">VLOOKUP(B142,'Terraform Analyzer Goals in CRA'!F:K,6, 0)</f>
        <v>6-5 + Done</v>
      </c>
    </row>
    <row r="143" s="1" customFormat="true" ht="34" hidden="false" customHeight="false" outlineLevel="0" collapsed="false">
      <c r="A143" s="10" t="n">
        <v>142</v>
      </c>
      <c r="B143" s="11" t="n">
        <v>3000432</v>
      </c>
      <c r="C143" s="12" t="s">
        <v>438</v>
      </c>
      <c r="D143" s="11"/>
      <c r="E143" s="13"/>
      <c r="F143" s="13"/>
      <c r="G143" s="13"/>
      <c r="H143" s="11" t="s">
        <v>164</v>
      </c>
      <c r="I143" s="13" t="s">
        <v>163</v>
      </c>
      <c r="J143" s="13" t="s">
        <v>165</v>
      </c>
      <c r="K143" s="13" t="s">
        <v>154</v>
      </c>
      <c r="L143" s="13" t="s">
        <v>166</v>
      </c>
      <c r="M143" s="13"/>
      <c r="N143" s="13"/>
      <c r="O143" s="13" t="s">
        <v>167</v>
      </c>
      <c r="P143" s="35" t="s">
        <v>164</v>
      </c>
      <c r="Q143" s="13"/>
      <c r="R143" s="13"/>
      <c r="S143" s="13"/>
      <c r="T143" s="13" t="s">
        <v>55</v>
      </c>
      <c r="U143" s="16"/>
      <c r="V143" s="13"/>
      <c r="W143" s="13"/>
      <c r="X143" s="13" t="str">
        <f aca="false">VLOOKUP(B143,'Terraform Analyzer Goals in CRA'!F:K,6, 0)</f>
        <v>6-5 + Done</v>
      </c>
    </row>
    <row r="144" s="1" customFormat="true" ht="34" hidden="false" customHeight="false" outlineLevel="0" collapsed="false">
      <c r="A144" s="10" t="n">
        <v>143</v>
      </c>
      <c r="B144" s="11" t="n">
        <v>3000433</v>
      </c>
      <c r="C144" s="12" t="s">
        <v>439</v>
      </c>
      <c r="D144" s="11"/>
      <c r="E144" s="13"/>
      <c r="F144" s="13"/>
      <c r="G144" s="13"/>
      <c r="H144" s="11" t="s">
        <v>164</v>
      </c>
      <c r="I144" s="13" t="s">
        <v>163</v>
      </c>
      <c r="J144" s="13" t="s">
        <v>165</v>
      </c>
      <c r="K144" s="13" t="s">
        <v>154</v>
      </c>
      <c r="L144" s="13" t="s">
        <v>166</v>
      </c>
      <c r="M144" s="13"/>
      <c r="N144" s="13"/>
      <c r="O144" s="13" t="s">
        <v>167</v>
      </c>
      <c r="P144" s="35" t="s">
        <v>164</v>
      </c>
      <c r="Q144" s="27" t="s">
        <v>440</v>
      </c>
      <c r="R144" s="13"/>
      <c r="S144" s="13"/>
      <c r="T144" s="13" t="s">
        <v>55</v>
      </c>
      <c r="U144" s="16"/>
      <c r="V144" s="13"/>
      <c r="W144" s="13"/>
      <c r="X144" s="13" t="str">
        <f aca="false">VLOOKUP(B144,'Terraform Analyzer Goals in CRA'!F:K,6, 0)</f>
        <v>? - Needs to be investigated</v>
      </c>
    </row>
    <row r="145" s="1" customFormat="true" ht="17" hidden="false" customHeight="false" outlineLevel="0" collapsed="false">
      <c r="A145" s="10" t="n">
        <v>144</v>
      </c>
      <c r="B145" s="11" t="n">
        <v>3000434</v>
      </c>
      <c r="C145" s="12" t="s">
        <v>441</v>
      </c>
      <c r="D145" s="11"/>
      <c r="E145" s="13"/>
      <c r="F145" s="13"/>
      <c r="G145" s="13"/>
      <c r="H145" s="11" t="s">
        <v>164</v>
      </c>
      <c r="I145" s="13" t="s">
        <v>163</v>
      </c>
      <c r="J145" s="13" t="s">
        <v>165</v>
      </c>
      <c r="K145" s="13" t="s">
        <v>154</v>
      </c>
      <c r="L145" s="13" t="s">
        <v>166</v>
      </c>
      <c r="M145" s="13"/>
      <c r="N145" s="13"/>
      <c r="O145" s="13" t="s">
        <v>167</v>
      </c>
      <c r="P145" s="35" t="s">
        <v>164</v>
      </c>
      <c r="Q145" s="27" t="s">
        <v>442</v>
      </c>
      <c r="R145" s="13"/>
      <c r="S145" s="13"/>
      <c r="T145" s="13" t="s">
        <v>55</v>
      </c>
      <c r="U145" s="16"/>
      <c r="V145" s="13"/>
      <c r="W145" s="13"/>
      <c r="X145" s="13" t="str">
        <f aca="false">VLOOKUP(B145,'Terraform Analyzer Goals in CRA'!F:K,6, 0)</f>
        <v>6-5 + Done</v>
      </c>
    </row>
    <row r="146" s="1" customFormat="true" ht="34" hidden="false" customHeight="false" outlineLevel="0" collapsed="false">
      <c r="A146" s="10" t="n">
        <v>145</v>
      </c>
      <c r="B146" s="11" t="n">
        <v>3000444</v>
      </c>
      <c r="C146" s="12" t="s">
        <v>443</v>
      </c>
      <c r="D146" s="11"/>
      <c r="E146" s="13"/>
      <c r="F146" s="13"/>
      <c r="G146" s="13"/>
      <c r="H146" s="11" t="s">
        <v>112</v>
      </c>
      <c r="I146" s="13" t="s">
        <v>173</v>
      </c>
      <c r="J146" s="13" t="s">
        <v>99</v>
      </c>
      <c r="K146" s="13" t="s">
        <v>100</v>
      </c>
      <c r="L146" s="13" t="s">
        <v>101</v>
      </c>
      <c r="M146" s="13"/>
      <c r="N146" s="13"/>
      <c r="O146" s="13"/>
      <c r="P146" s="35" t="s">
        <v>112</v>
      </c>
      <c r="Q146" s="13"/>
      <c r="R146" s="13"/>
      <c r="S146" s="13"/>
      <c r="T146" s="13" t="s">
        <v>55</v>
      </c>
      <c r="U146" s="16"/>
      <c r="V146" s="21" t="s">
        <v>444</v>
      </c>
      <c r="W146" s="13" t="s">
        <v>445</v>
      </c>
      <c r="X146" s="13" t="str">
        <f aca="false">VLOOKUP(B146,'Terraform Analyzer Goals in CRA'!F:K,6, 0)</f>
        <v>6-5 + Done</v>
      </c>
    </row>
    <row r="147" s="1" customFormat="true" ht="17" hidden="false" customHeight="false" outlineLevel="0" collapsed="false">
      <c r="A147" s="10" t="n">
        <v>146</v>
      </c>
      <c r="B147" s="11" t="n">
        <v>3000445</v>
      </c>
      <c r="C147" s="12" t="s">
        <v>446</v>
      </c>
      <c r="D147" s="11"/>
      <c r="E147" s="13"/>
      <c r="F147" s="13"/>
      <c r="G147" s="13"/>
      <c r="H147" s="11" t="s">
        <v>112</v>
      </c>
      <c r="I147" s="13" t="s">
        <v>173</v>
      </c>
      <c r="J147" s="13" t="s">
        <v>99</v>
      </c>
      <c r="K147" s="13" t="s">
        <v>100</v>
      </c>
      <c r="L147" s="13" t="s">
        <v>101</v>
      </c>
      <c r="M147" s="13"/>
      <c r="N147" s="13"/>
      <c r="O147" s="13"/>
      <c r="P147" s="35" t="s">
        <v>112</v>
      </c>
      <c r="Q147" s="27" t="s">
        <v>447</v>
      </c>
      <c r="R147" s="13"/>
      <c r="S147" s="13"/>
      <c r="T147" s="13" t="s">
        <v>55</v>
      </c>
      <c r="U147" s="16"/>
      <c r="V147" s="13"/>
      <c r="W147" s="13"/>
      <c r="X147" s="13" t="str">
        <f aca="false">VLOOKUP(B147,'Terraform Analyzer Goals in CRA'!F:K,6, 0)</f>
        <v>6-5 + Done</v>
      </c>
    </row>
    <row r="148" s="1" customFormat="true" ht="17" hidden="false" customHeight="false" outlineLevel="0" collapsed="false">
      <c r="A148" s="10" t="n">
        <v>147</v>
      </c>
      <c r="B148" s="11" t="n">
        <v>3000446</v>
      </c>
      <c r="C148" s="12" t="s">
        <v>448</v>
      </c>
      <c r="D148" s="11"/>
      <c r="E148" s="13"/>
      <c r="F148" s="13"/>
      <c r="G148" s="13"/>
      <c r="H148" s="11" t="s">
        <v>112</v>
      </c>
      <c r="I148" s="13" t="s">
        <v>173</v>
      </c>
      <c r="J148" s="13" t="s">
        <v>99</v>
      </c>
      <c r="K148" s="13" t="s">
        <v>100</v>
      </c>
      <c r="L148" s="13" t="s">
        <v>101</v>
      </c>
      <c r="M148" s="13"/>
      <c r="N148" s="13"/>
      <c r="O148" s="13"/>
      <c r="P148" s="35" t="s">
        <v>112</v>
      </c>
      <c r="Q148" s="27" t="s">
        <v>447</v>
      </c>
      <c r="R148" s="13"/>
      <c r="S148" s="13"/>
      <c r="T148" s="13" t="s">
        <v>55</v>
      </c>
      <c r="U148" s="16"/>
      <c r="V148" s="13"/>
      <c r="W148" s="13"/>
      <c r="X148" s="13" t="str">
        <f aca="false">VLOOKUP(B148,'Terraform Analyzer Goals in CRA'!F:K,6, 0)</f>
        <v>6-5 + Done</v>
      </c>
    </row>
    <row r="149" s="1" customFormat="true" ht="17" hidden="false" customHeight="false" outlineLevel="0" collapsed="false">
      <c r="A149" s="10" t="n">
        <v>148</v>
      </c>
      <c r="B149" s="11" t="n">
        <v>3000447</v>
      </c>
      <c r="C149" s="12" t="s">
        <v>449</v>
      </c>
      <c r="D149" s="11"/>
      <c r="E149" s="13"/>
      <c r="F149" s="13"/>
      <c r="G149" s="13"/>
      <c r="H149" s="11" t="s">
        <v>112</v>
      </c>
      <c r="I149" s="13" t="s">
        <v>173</v>
      </c>
      <c r="J149" s="13" t="s">
        <v>99</v>
      </c>
      <c r="K149" s="13" t="s">
        <v>100</v>
      </c>
      <c r="L149" s="13" t="s">
        <v>101</v>
      </c>
      <c r="M149" s="13"/>
      <c r="N149" s="13"/>
      <c r="O149" s="13"/>
      <c r="P149" s="35" t="s">
        <v>112</v>
      </c>
      <c r="Q149" s="13"/>
      <c r="R149" s="13"/>
      <c r="S149" s="13"/>
      <c r="T149" s="13" t="s">
        <v>55</v>
      </c>
      <c r="U149" s="16"/>
      <c r="V149" s="13"/>
      <c r="W149" s="13"/>
      <c r="X149" s="13" t="str">
        <f aca="false">VLOOKUP(B149,'Terraform Analyzer Goals in CRA'!F:K,6, 0)</f>
        <v>6-5 + Done</v>
      </c>
    </row>
    <row r="150" s="1" customFormat="true" ht="34" hidden="false" customHeight="false" outlineLevel="0" collapsed="false">
      <c r="A150" s="10" t="n">
        <v>149</v>
      </c>
      <c r="B150" s="11" t="n">
        <v>3000448</v>
      </c>
      <c r="C150" s="12" t="s">
        <v>450</v>
      </c>
      <c r="D150" s="11"/>
      <c r="E150" s="13"/>
      <c r="F150" s="13"/>
      <c r="G150" s="13"/>
      <c r="H150" s="11" t="s">
        <v>112</v>
      </c>
      <c r="I150" s="13" t="s">
        <v>173</v>
      </c>
      <c r="J150" s="13" t="s">
        <v>99</v>
      </c>
      <c r="K150" s="13" t="s">
        <v>100</v>
      </c>
      <c r="L150" s="13" t="s">
        <v>101</v>
      </c>
      <c r="M150" s="13"/>
      <c r="N150" s="13"/>
      <c r="O150" s="13"/>
      <c r="P150" s="35" t="s">
        <v>112</v>
      </c>
      <c r="Q150" s="13"/>
      <c r="R150" s="13"/>
      <c r="S150" s="13"/>
      <c r="T150" s="13" t="s">
        <v>55</v>
      </c>
      <c r="U150" s="16"/>
      <c r="V150" s="13"/>
      <c r="W150" s="13"/>
      <c r="X150" s="13" t="str">
        <f aca="false">VLOOKUP(B150,'Terraform Analyzer Goals in CRA'!F:K,6, 0)</f>
        <v>X - Cannot be implemented</v>
      </c>
    </row>
    <row r="151" s="1" customFormat="true" ht="17" hidden="false" customHeight="false" outlineLevel="0" collapsed="false">
      <c r="A151" s="10" t="n">
        <v>150</v>
      </c>
      <c r="B151" s="11" t="n">
        <v>3000449</v>
      </c>
      <c r="C151" s="12" t="s">
        <v>451</v>
      </c>
      <c r="D151" s="11"/>
      <c r="E151" s="13"/>
      <c r="F151" s="13"/>
      <c r="G151" s="13"/>
      <c r="H151" s="11" t="s">
        <v>112</v>
      </c>
      <c r="I151" s="13" t="s">
        <v>173</v>
      </c>
      <c r="J151" s="13" t="s">
        <v>99</v>
      </c>
      <c r="K151" s="13" t="s">
        <v>100</v>
      </c>
      <c r="L151" s="13" t="s">
        <v>101</v>
      </c>
      <c r="M151" s="13"/>
      <c r="N151" s="13"/>
      <c r="O151" s="13"/>
      <c r="P151" s="35" t="s">
        <v>112</v>
      </c>
      <c r="Q151" s="13"/>
      <c r="R151" s="13"/>
      <c r="S151" s="13"/>
      <c r="T151" s="13" t="s">
        <v>55</v>
      </c>
      <c r="U151" s="16"/>
      <c r="V151" s="13"/>
      <c r="W151" s="13"/>
      <c r="X151" s="13" t="str">
        <f aca="false">VLOOKUP(B151,'Terraform Analyzer Goals in CRA'!F:K,6, 0)</f>
        <v>6-5 + Done</v>
      </c>
    </row>
    <row r="152" s="1" customFormat="true" ht="17" hidden="false" customHeight="false" outlineLevel="0" collapsed="false">
      <c r="A152" s="10" t="n">
        <v>151</v>
      </c>
      <c r="B152" s="11" t="n">
        <v>3000450</v>
      </c>
      <c r="C152" s="12" t="s">
        <v>452</v>
      </c>
      <c r="D152" s="11"/>
      <c r="E152" s="13"/>
      <c r="F152" s="13"/>
      <c r="G152" s="13"/>
      <c r="H152" s="13" t="s">
        <v>173</v>
      </c>
      <c r="I152" s="13" t="s">
        <v>453</v>
      </c>
      <c r="J152" s="13" t="s">
        <v>454</v>
      </c>
      <c r="K152" s="13" t="s">
        <v>455</v>
      </c>
      <c r="L152" s="13" t="s">
        <v>456</v>
      </c>
      <c r="M152" s="13"/>
      <c r="N152" s="13"/>
      <c r="O152" s="13"/>
      <c r="P152" s="35" t="s">
        <v>112</v>
      </c>
      <c r="Q152" s="13"/>
      <c r="R152" s="13"/>
      <c r="S152" s="13"/>
      <c r="T152" s="13" t="s">
        <v>20</v>
      </c>
      <c r="U152" s="16"/>
      <c r="V152" s="13"/>
      <c r="W152" s="13"/>
      <c r="X152" s="13" t="e">
        <f aca="false">VLOOKUP(B152,'Terraform Analyzer Goals in CRA'!F:K,6, 0)</f>
        <v>#N/A</v>
      </c>
    </row>
    <row r="153" s="1" customFormat="true" ht="34" hidden="false" customHeight="false" outlineLevel="0" collapsed="false">
      <c r="A153" s="10" t="n">
        <v>152</v>
      </c>
      <c r="B153" s="11" t="n">
        <v>3000451</v>
      </c>
      <c r="C153" s="12" t="s">
        <v>457</v>
      </c>
      <c r="D153" s="11"/>
      <c r="E153" s="13"/>
      <c r="F153" s="13"/>
      <c r="G153" s="13"/>
      <c r="H153" s="11" t="s">
        <v>112</v>
      </c>
      <c r="I153" s="13" t="s">
        <v>173</v>
      </c>
      <c r="J153" s="13" t="s">
        <v>99</v>
      </c>
      <c r="K153" s="13" t="s">
        <v>100</v>
      </c>
      <c r="L153" s="13" t="s">
        <v>101</v>
      </c>
      <c r="M153" s="13"/>
      <c r="N153" s="13"/>
      <c r="O153" s="11" t="s">
        <v>458</v>
      </c>
      <c r="P153" s="35" t="s">
        <v>112</v>
      </c>
      <c r="Q153" s="13"/>
      <c r="R153" s="13"/>
      <c r="S153" s="13"/>
      <c r="T153" s="13" t="s">
        <v>55</v>
      </c>
      <c r="U153" s="16"/>
      <c r="V153" s="13"/>
      <c r="W153" s="13"/>
      <c r="X153" s="13" t="str">
        <f aca="false">VLOOKUP(B153,'Terraform Analyzer Goals in CRA'!F:K,6, 0)</f>
        <v>6-5 + Done</v>
      </c>
    </row>
    <row r="154" s="1" customFormat="true" ht="34" hidden="false" customHeight="false" outlineLevel="0" collapsed="false">
      <c r="A154" s="10" t="n">
        <v>153</v>
      </c>
      <c r="B154" s="11" t="n">
        <v>3000452</v>
      </c>
      <c r="C154" s="12" t="s">
        <v>459</v>
      </c>
      <c r="D154" s="11"/>
      <c r="E154" s="13"/>
      <c r="F154" s="13"/>
      <c r="G154" s="13"/>
      <c r="H154" s="11" t="s">
        <v>112</v>
      </c>
      <c r="I154" s="13" t="s">
        <v>173</v>
      </c>
      <c r="J154" s="13" t="s">
        <v>99</v>
      </c>
      <c r="K154" s="13" t="s">
        <v>100</v>
      </c>
      <c r="L154" s="13" t="s">
        <v>101</v>
      </c>
      <c r="M154" s="13"/>
      <c r="N154" s="13"/>
      <c r="O154" s="11" t="s">
        <v>460</v>
      </c>
      <c r="P154" s="35" t="s">
        <v>112</v>
      </c>
      <c r="Q154" s="13"/>
      <c r="R154" s="13"/>
      <c r="S154" s="13"/>
      <c r="T154" s="13" t="s">
        <v>55</v>
      </c>
      <c r="U154" s="16"/>
      <c r="V154" s="13"/>
      <c r="W154" s="13"/>
      <c r="X154" s="13" t="str">
        <f aca="false">VLOOKUP(B154,'Terraform Analyzer Goals in CRA'!F:K,6, 0)</f>
        <v>6-5 + Done</v>
      </c>
    </row>
    <row r="155" s="1" customFormat="true" ht="34" hidden="false" customHeight="false" outlineLevel="0" collapsed="false">
      <c r="A155" s="10" t="n">
        <v>154</v>
      </c>
      <c r="B155" s="11" t="n">
        <v>3000453</v>
      </c>
      <c r="C155" s="12" t="s">
        <v>461</v>
      </c>
      <c r="D155" s="11"/>
      <c r="E155" s="13"/>
      <c r="F155" s="13"/>
      <c r="G155" s="13"/>
      <c r="H155" s="11" t="s">
        <v>112</v>
      </c>
      <c r="I155" s="13" t="s">
        <v>173</v>
      </c>
      <c r="J155" s="13" t="s">
        <v>99</v>
      </c>
      <c r="K155" s="13" t="s">
        <v>100</v>
      </c>
      <c r="L155" s="13" t="s">
        <v>101</v>
      </c>
      <c r="M155" s="13"/>
      <c r="N155" s="13"/>
      <c r="O155" s="13" t="s">
        <v>270</v>
      </c>
      <c r="P155" s="17" t="s">
        <v>462</v>
      </c>
      <c r="Q155" s="27" t="s">
        <v>463</v>
      </c>
      <c r="R155" s="13"/>
      <c r="S155" s="13"/>
      <c r="T155" s="13" t="s">
        <v>55</v>
      </c>
      <c r="U155" s="16" t="s">
        <v>464</v>
      </c>
      <c r="V155" s="21" t="s">
        <v>465</v>
      </c>
      <c r="W155" s="13" t="s">
        <v>466</v>
      </c>
      <c r="X155" s="13" t="str">
        <f aca="false">VLOOKUP(B155,'Terraform Analyzer Goals in CRA'!F:K,6, 0)</f>
        <v>6-5 + Done</v>
      </c>
    </row>
    <row r="156" s="1" customFormat="true" ht="34" hidden="false" customHeight="false" outlineLevel="0" collapsed="false">
      <c r="A156" s="10" t="n">
        <v>155</v>
      </c>
      <c r="B156" s="11" t="n">
        <v>3000454</v>
      </c>
      <c r="C156" s="12" t="s">
        <v>467</v>
      </c>
      <c r="D156" s="11"/>
      <c r="E156" s="13"/>
      <c r="F156" s="13"/>
      <c r="G156" s="13"/>
      <c r="H156" s="11" t="s">
        <v>112</v>
      </c>
      <c r="I156" s="13" t="s">
        <v>173</v>
      </c>
      <c r="J156" s="13" t="s">
        <v>99</v>
      </c>
      <c r="K156" s="13" t="s">
        <v>100</v>
      </c>
      <c r="L156" s="13" t="s">
        <v>101</v>
      </c>
      <c r="M156" s="13"/>
      <c r="N156" s="13"/>
      <c r="O156" s="13"/>
      <c r="P156" s="17" t="s">
        <v>462</v>
      </c>
      <c r="Q156" s="27" t="s">
        <v>463</v>
      </c>
      <c r="R156" s="13"/>
      <c r="S156" s="13"/>
      <c r="T156" s="13" t="s">
        <v>55</v>
      </c>
      <c r="U156" s="16"/>
      <c r="V156" s="13"/>
      <c r="W156" s="13"/>
      <c r="X156" s="13" t="str">
        <f aca="false">VLOOKUP(B156,'Terraform Analyzer Goals in CRA'!F:K,6, 0)</f>
        <v>6-5 + Done</v>
      </c>
    </row>
    <row r="157" s="1" customFormat="true" ht="51" hidden="false" customHeight="false" outlineLevel="0" collapsed="false">
      <c r="A157" s="10" t="n">
        <v>156</v>
      </c>
      <c r="B157" s="11" t="n">
        <v>3000455</v>
      </c>
      <c r="C157" s="12" t="s">
        <v>468</v>
      </c>
      <c r="D157" s="11"/>
      <c r="E157" s="13"/>
      <c r="F157" s="13"/>
      <c r="G157" s="13"/>
      <c r="H157" s="11" t="s">
        <v>112</v>
      </c>
      <c r="I157" s="13" t="s">
        <v>173</v>
      </c>
      <c r="J157" s="13" t="s">
        <v>99</v>
      </c>
      <c r="K157" s="13" t="s">
        <v>100</v>
      </c>
      <c r="L157" s="13" t="s">
        <v>101</v>
      </c>
      <c r="M157" s="13"/>
      <c r="N157" s="13"/>
      <c r="O157" s="13"/>
      <c r="P157" s="17" t="s">
        <v>469</v>
      </c>
      <c r="Q157" s="27" t="s">
        <v>463</v>
      </c>
      <c r="R157" s="13"/>
      <c r="S157" s="13"/>
      <c r="T157" s="13" t="s">
        <v>55</v>
      </c>
      <c r="U157" s="16"/>
      <c r="V157" s="13"/>
      <c r="W157" s="13"/>
      <c r="X157" s="13" t="str">
        <f aca="false">VLOOKUP(B157,'Terraform Analyzer Goals in CRA'!F:K,6, 0)</f>
        <v>6-5 + Done</v>
      </c>
    </row>
    <row r="158" s="1" customFormat="true" ht="51" hidden="false" customHeight="false" outlineLevel="0" collapsed="false">
      <c r="A158" s="10" t="n">
        <v>157</v>
      </c>
      <c r="B158" s="11" t="n">
        <v>3000456</v>
      </c>
      <c r="C158" s="12" t="s">
        <v>470</v>
      </c>
      <c r="D158" s="11"/>
      <c r="E158" s="13"/>
      <c r="F158" s="13"/>
      <c r="G158" s="13"/>
      <c r="H158" s="11" t="s">
        <v>112</v>
      </c>
      <c r="I158" s="13" t="s">
        <v>173</v>
      </c>
      <c r="J158" s="13" t="s">
        <v>99</v>
      </c>
      <c r="K158" s="13" t="s">
        <v>100</v>
      </c>
      <c r="L158" s="13" t="s">
        <v>101</v>
      </c>
      <c r="M158" s="13"/>
      <c r="N158" s="13"/>
      <c r="O158" s="13"/>
      <c r="P158" s="17" t="s">
        <v>469</v>
      </c>
      <c r="Q158" s="27" t="s">
        <v>463</v>
      </c>
      <c r="R158" s="13"/>
      <c r="S158" s="13"/>
      <c r="T158" s="13" t="s">
        <v>55</v>
      </c>
      <c r="U158" s="16"/>
      <c r="V158" s="13"/>
      <c r="W158" s="13"/>
      <c r="X158" s="13" t="str">
        <f aca="false">VLOOKUP(B158,'Terraform Analyzer Goals in CRA'!F:K,6, 0)</f>
        <v>6-5 + Done</v>
      </c>
    </row>
    <row r="159" s="1" customFormat="true" ht="34" hidden="false" customHeight="false" outlineLevel="0" collapsed="false">
      <c r="A159" s="10" t="n">
        <v>158</v>
      </c>
      <c r="B159" s="11" t="n">
        <v>3000457</v>
      </c>
      <c r="C159" s="12" t="s">
        <v>471</v>
      </c>
      <c r="D159" s="11"/>
      <c r="E159" s="13"/>
      <c r="F159" s="13"/>
      <c r="G159" s="13"/>
      <c r="H159" s="11" t="s">
        <v>154</v>
      </c>
      <c r="I159" s="13" t="s">
        <v>155</v>
      </c>
      <c r="J159" s="13"/>
      <c r="K159" s="13"/>
      <c r="L159" s="13"/>
      <c r="M159" s="13"/>
      <c r="N159" s="13"/>
      <c r="O159" s="13"/>
      <c r="P159" s="17" t="s">
        <v>472</v>
      </c>
      <c r="Q159" s="27" t="s">
        <v>463</v>
      </c>
      <c r="R159" s="13"/>
      <c r="S159" s="13"/>
      <c r="T159" s="13" t="s">
        <v>20</v>
      </c>
      <c r="U159" s="16" t="s">
        <v>473</v>
      </c>
      <c r="V159" s="13"/>
      <c r="W159" s="13"/>
      <c r="X159" s="13" t="str">
        <f aca="false">VLOOKUP(B159,'Terraform Analyzer Goals in CRA'!F:K,6, 0)</f>
        <v>6-5 + Done</v>
      </c>
    </row>
    <row r="160" s="1" customFormat="true" ht="34" hidden="false" customHeight="false" outlineLevel="0" collapsed="false">
      <c r="A160" s="10" t="n">
        <v>159</v>
      </c>
      <c r="B160" s="11" t="n">
        <v>3000458</v>
      </c>
      <c r="C160" s="12" t="s">
        <v>474</v>
      </c>
      <c r="D160" s="11"/>
      <c r="E160" s="13"/>
      <c r="F160" s="13"/>
      <c r="G160" s="13"/>
      <c r="H160" s="11" t="s">
        <v>154</v>
      </c>
      <c r="I160" s="13" t="s">
        <v>155</v>
      </c>
      <c r="J160" s="13"/>
      <c r="K160" s="13"/>
      <c r="L160" s="13"/>
      <c r="M160" s="13"/>
      <c r="N160" s="13"/>
      <c r="O160" s="13"/>
      <c r="P160" s="17" t="s">
        <v>472</v>
      </c>
      <c r="Q160" s="27" t="s">
        <v>463</v>
      </c>
      <c r="R160" s="13"/>
      <c r="S160" s="13"/>
      <c r="T160" s="13" t="s">
        <v>55</v>
      </c>
      <c r="U160" s="16" t="s">
        <v>475</v>
      </c>
      <c r="V160" s="13"/>
      <c r="W160" s="13"/>
      <c r="X160" s="13" t="str">
        <f aca="false">VLOOKUP(B160,'Terraform Analyzer Goals in CRA'!F:K,6, 0)</f>
        <v>6-5 + Done</v>
      </c>
    </row>
    <row r="161" s="1" customFormat="true" ht="34" hidden="false" customHeight="false" outlineLevel="0" collapsed="false">
      <c r="A161" s="10" t="n">
        <v>160</v>
      </c>
      <c r="B161" s="11" t="n">
        <v>3000459</v>
      </c>
      <c r="C161" s="12" t="s">
        <v>476</v>
      </c>
      <c r="D161" s="11"/>
      <c r="E161" s="13"/>
      <c r="F161" s="13"/>
      <c r="G161" s="13"/>
      <c r="H161" s="11" t="s">
        <v>154</v>
      </c>
      <c r="I161" s="13" t="s">
        <v>155</v>
      </c>
      <c r="J161" s="13"/>
      <c r="K161" s="13"/>
      <c r="L161" s="13"/>
      <c r="M161" s="13"/>
      <c r="N161" s="13"/>
      <c r="O161" s="13"/>
      <c r="P161" s="17" t="s">
        <v>472</v>
      </c>
      <c r="Q161" s="27" t="s">
        <v>463</v>
      </c>
      <c r="R161" s="13"/>
      <c r="S161" s="13"/>
      <c r="T161" s="13" t="s">
        <v>20</v>
      </c>
      <c r="U161" s="16" t="s">
        <v>473</v>
      </c>
      <c r="V161" s="13"/>
      <c r="W161" s="13"/>
      <c r="X161" s="13" t="str">
        <f aca="false">VLOOKUP(B161,'Terraform Analyzer Goals in CRA'!F:K,6, 0)</f>
        <v>6-5 + Done</v>
      </c>
    </row>
    <row r="162" s="1" customFormat="true" ht="34" hidden="false" customHeight="false" outlineLevel="0" collapsed="false">
      <c r="A162" s="10" t="n">
        <v>161</v>
      </c>
      <c r="B162" s="11" t="n">
        <v>3000460</v>
      </c>
      <c r="C162" s="12" t="s">
        <v>477</v>
      </c>
      <c r="D162" s="11"/>
      <c r="E162" s="13"/>
      <c r="F162" s="13"/>
      <c r="G162" s="13"/>
      <c r="H162" s="11" t="s">
        <v>154</v>
      </c>
      <c r="I162" s="13" t="s">
        <v>155</v>
      </c>
      <c r="J162" s="13"/>
      <c r="K162" s="13"/>
      <c r="L162" s="13"/>
      <c r="M162" s="13"/>
      <c r="N162" s="13"/>
      <c r="O162" s="13"/>
      <c r="P162" s="17" t="s">
        <v>472</v>
      </c>
      <c r="Q162" s="27" t="s">
        <v>463</v>
      </c>
      <c r="R162" s="13"/>
      <c r="S162" s="13"/>
      <c r="T162" s="13" t="s">
        <v>55</v>
      </c>
      <c r="U162" s="16" t="s">
        <v>475</v>
      </c>
      <c r="V162" s="13"/>
      <c r="W162" s="13"/>
      <c r="X162" s="13" t="str">
        <f aca="false">VLOOKUP(B162,'Terraform Analyzer Goals in CRA'!F:K,6, 0)</f>
        <v>6-5 + Done</v>
      </c>
    </row>
    <row r="163" s="1" customFormat="true" ht="34" hidden="false" customHeight="false" outlineLevel="0" collapsed="false">
      <c r="A163" s="10" t="n">
        <v>162</v>
      </c>
      <c r="B163" s="11" t="n">
        <v>3000461</v>
      </c>
      <c r="C163" s="12" t="s">
        <v>478</v>
      </c>
      <c r="D163" s="11"/>
      <c r="E163" s="13"/>
      <c r="F163" s="13"/>
      <c r="G163" s="13"/>
      <c r="H163" s="11" t="s">
        <v>154</v>
      </c>
      <c r="I163" s="13" t="s">
        <v>155</v>
      </c>
      <c r="J163" s="13"/>
      <c r="K163" s="13"/>
      <c r="L163" s="13"/>
      <c r="M163" s="13"/>
      <c r="N163" s="13"/>
      <c r="O163" s="13" t="s">
        <v>479</v>
      </c>
      <c r="P163" s="17" t="s">
        <v>480</v>
      </c>
      <c r="Q163" s="27" t="s">
        <v>481</v>
      </c>
      <c r="R163" s="13"/>
      <c r="S163" s="13"/>
      <c r="T163" s="19" t="s">
        <v>20</v>
      </c>
      <c r="U163" s="38" t="s">
        <v>482</v>
      </c>
      <c r="V163" s="13"/>
      <c r="W163" s="13"/>
      <c r="X163" s="13" t="str">
        <f aca="false">VLOOKUP(B163,'Terraform Analyzer Goals in CRA'!F:K,6, 0)</f>
        <v>6-5 + Done</v>
      </c>
    </row>
    <row r="164" s="1" customFormat="true" ht="51" hidden="false" customHeight="false" outlineLevel="0" collapsed="false">
      <c r="A164" s="10" t="n">
        <v>163</v>
      </c>
      <c r="B164" s="11" t="n">
        <v>3000462</v>
      </c>
      <c r="C164" s="12" t="s">
        <v>483</v>
      </c>
      <c r="D164" s="11"/>
      <c r="E164" s="13"/>
      <c r="F164" s="13"/>
      <c r="G164" s="13"/>
      <c r="H164" s="13" t="s">
        <v>173</v>
      </c>
      <c r="I164" s="13" t="s">
        <v>453</v>
      </c>
      <c r="J164" s="13" t="s">
        <v>455</v>
      </c>
      <c r="K164" s="13" t="s">
        <v>456</v>
      </c>
      <c r="L164" s="13"/>
      <c r="M164" s="13"/>
      <c r="N164" s="13"/>
      <c r="O164" s="13" t="s">
        <v>479</v>
      </c>
      <c r="P164" s="17" t="s">
        <v>469</v>
      </c>
      <c r="Q164" s="27" t="s">
        <v>463</v>
      </c>
      <c r="R164" s="13"/>
      <c r="S164" s="13"/>
      <c r="T164" s="13" t="s">
        <v>55</v>
      </c>
      <c r="U164" s="16" t="s">
        <v>484</v>
      </c>
      <c r="V164" s="13"/>
      <c r="W164" s="13"/>
      <c r="X164" s="13" t="str">
        <f aca="false">VLOOKUP(B164,'Terraform Analyzer Goals in CRA'!F:K,6, 0)</f>
        <v>6-5 + Done</v>
      </c>
    </row>
    <row r="165" s="1" customFormat="true" ht="51" hidden="false" customHeight="false" outlineLevel="0" collapsed="false">
      <c r="A165" s="10" t="n">
        <v>164</v>
      </c>
      <c r="B165" s="11" t="n">
        <v>3000501</v>
      </c>
      <c r="C165" s="12" t="s">
        <v>485</v>
      </c>
      <c r="D165" s="11" t="s">
        <v>154</v>
      </c>
      <c r="E165" s="13" t="s">
        <v>155</v>
      </c>
      <c r="F165" s="13"/>
      <c r="G165" s="13"/>
      <c r="H165" s="11" t="s">
        <v>154</v>
      </c>
      <c r="I165" s="13" t="s">
        <v>155</v>
      </c>
      <c r="J165" s="13"/>
      <c r="K165" s="13"/>
      <c r="L165" s="13"/>
      <c r="M165" s="13"/>
      <c r="N165" s="13"/>
      <c r="O165" s="13"/>
      <c r="P165" s="17" t="s">
        <v>469</v>
      </c>
      <c r="Q165" s="13"/>
      <c r="R165" s="13"/>
      <c r="S165" s="13"/>
      <c r="T165" s="13" t="s">
        <v>20</v>
      </c>
      <c r="U165" s="16" t="s">
        <v>486</v>
      </c>
      <c r="V165" s="13"/>
      <c r="W165" s="13"/>
      <c r="X165" s="13" t="str">
        <f aca="false">VLOOKUP(B165,'Terraform Analyzer Goals in CRA'!F:K,6, 0)</f>
        <v>? - Needs to be investigated</v>
      </c>
    </row>
    <row r="166" s="1" customFormat="true" ht="51" hidden="false" customHeight="false" outlineLevel="0" collapsed="false">
      <c r="A166" s="10" t="n">
        <v>165</v>
      </c>
      <c r="B166" s="11" t="n">
        <v>3000502</v>
      </c>
      <c r="C166" s="12" t="s">
        <v>487</v>
      </c>
      <c r="D166" s="11" t="s">
        <v>154</v>
      </c>
      <c r="E166" s="13" t="s">
        <v>155</v>
      </c>
      <c r="F166" s="13"/>
      <c r="G166" s="13"/>
      <c r="H166" s="11" t="s">
        <v>154</v>
      </c>
      <c r="I166" s="13" t="s">
        <v>155</v>
      </c>
      <c r="J166" s="13"/>
      <c r="K166" s="13"/>
      <c r="L166" s="13"/>
      <c r="M166" s="13"/>
      <c r="N166" s="13"/>
      <c r="O166" s="13"/>
      <c r="P166" s="17" t="s">
        <v>469</v>
      </c>
      <c r="Q166" s="13"/>
      <c r="R166" s="13"/>
      <c r="S166" s="13"/>
      <c r="T166" s="13" t="s">
        <v>20</v>
      </c>
      <c r="U166" s="16" t="s">
        <v>473</v>
      </c>
      <c r="V166" s="13"/>
      <c r="W166" s="13"/>
      <c r="X166" s="13" t="str">
        <f aca="false">VLOOKUP(B166,'Terraform Analyzer Goals in CRA'!F:K,6, 0)</f>
        <v>? - Needs to be investigated</v>
      </c>
    </row>
    <row r="167" s="1" customFormat="true" ht="51" hidden="false" customHeight="false" outlineLevel="0" collapsed="false">
      <c r="A167" s="10" t="n">
        <v>166</v>
      </c>
      <c r="B167" s="11" t="n">
        <v>3000601</v>
      </c>
      <c r="C167" s="20" t="s">
        <v>488</v>
      </c>
      <c r="D167" s="11" t="s">
        <v>489</v>
      </c>
      <c r="E167" s="13"/>
      <c r="F167" s="13"/>
      <c r="G167" s="13"/>
      <c r="H167" s="11" t="s">
        <v>455</v>
      </c>
      <c r="I167" s="13" t="s">
        <v>490</v>
      </c>
      <c r="J167" s="13" t="s">
        <v>491</v>
      </c>
      <c r="K167" s="13" t="s">
        <v>492</v>
      </c>
      <c r="L167" s="13"/>
      <c r="M167" s="13"/>
      <c r="N167" s="13"/>
      <c r="O167" s="13" t="s">
        <v>270</v>
      </c>
      <c r="P167" s="17" t="s">
        <v>493</v>
      </c>
      <c r="Q167" s="27" t="s">
        <v>494</v>
      </c>
      <c r="R167" s="13"/>
      <c r="S167" s="13"/>
      <c r="T167" s="13" t="s">
        <v>55</v>
      </c>
      <c r="U167" s="16" t="s">
        <v>495</v>
      </c>
      <c r="V167" s="21" t="s">
        <v>496</v>
      </c>
      <c r="W167" s="13" t="s">
        <v>497</v>
      </c>
      <c r="X167" s="13" t="str">
        <f aca="false">VLOOKUP(B167,'Terraform Analyzer Goals in CRA'!F:K,6, 0)</f>
        <v>X - Cannot be implemented</v>
      </c>
    </row>
    <row r="168" s="1" customFormat="true" ht="34" hidden="false" customHeight="false" outlineLevel="0" collapsed="false">
      <c r="A168" s="10" t="n">
        <v>167</v>
      </c>
      <c r="B168" s="11" t="n">
        <v>3000602</v>
      </c>
      <c r="C168" s="12" t="s">
        <v>498</v>
      </c>
      <c r="D168" s="11" t="s">
        <v>489</v>
      </c>
      <c r="E168" s="13"/>
      <c r="F168" s="13"/>
      <c r="G168" s="13"/>
      <c r="H168" s="13" t="s">
        <v>490</v>
      </c>
      <c r="I168" s="13"/>
      <c r="J168" s="13"/>
      <c r="K168" s="13"/>
      <c r="L168" s="13"/>
      <c r="M168" s="13"/>
      <c r="N168" s="13"/>
      <c r="O168" s="13" t="s">
        <v>499</v>
      </c>
      <c r="P168" s="17" t="s">
        <v>500</v>
      </c>
      <c r="Q168" s="27" t="s">
        <v>501</v>
      </c>
      <c r="R168" s="13"/>
      <c r="S168" s="13"/>
      <c r="T168" s="13" t="s">
        <v>55</v>
      </c>
      <c r="U168" s="16"/>
      <c r="V168" s="13"/>
      <c r="W168" s="13"/>
      <c r="X168" s="13" t="str">
        <f aca="false">VLOOKUP(B168,'Terraform Analyzer Goals in CRA'!F:K,6, 0)</f>
        <v>X - Cannot be implemented</v>
      </c>
    </row>
    <row r="169" s="1" customFormat="true" ht="51" hidden="false" customHeight="false" outlineLevel="0" collapsed="false">
      <c r="A169" s="10" t="n">
        <v>168</v>
      </c>
      <c r="B169" s="11" t="n">
        <v>3000603</v>
      </c>
      <c r="C169" s="12" t="s">
        <v>502</v>
      </c>
      <c r="D169" s="11" t="s">
        <v>489</v>
      </c>
      <c r="E169" s="13"/>
      <c r="F169" s="13"/>
      <c r="G169" s="13"/>
      <c r="H169" s="11" t="s">
        <v>455</v>
      </c>
      <c r="I169" s="13" t="s">
        <v>503</v>
      </c>
      <c r="J169" s="13" t="s">
        <v>491</v>
      </c>
      <c r="K169" s="13" t="s">
        <v>492</v>
      </c>
      <c r="L169" s="13"/>
      <c r="M169" s="13"/>
      <c r="N169" s="13"/>
      <c r="O169" s="13"/>
      <c r="P169" s="17" t="s">
        <v>493</v>
      </c>
      <c r="Q169" s="18" t="s">
        <v>504</v>
      </c>
      <c r="R169" s="13"/>
      <c r="S169" s="13"/>
      <c r="T169" s="31" t="s">
        <v>20</v>
      </c>
      <c r="U169" s="16" t="s">
        <v>187</v>
      </c>
      <c r="V169" s="13"/>
      <c r="W169" s="13"/>
      <c r="X169" s="13" t="str">
        <f aca="false">VLOOKUP(B169,'Terraform Analyzer Goals in CRA'!F:K,6, 0)</f>
        <v>X - Cannot be implemented</v>
      </c>
      <c r="Y169" s="1" t="s">
        <v>505</v>
      </c>
    </row>
    <row r="170" s="1" customFormat="true" ht="34" hidden="false" customHeight="false" outlineLevel="0" collapsed="false">
      <c r="A170" s="10" t="n">
        <v>169</v>
      </c>
      <c r="B170" s="11" t="n">
        <v>3000604</v>
      </c>
      <c r="C170" s="12" t="s">
        <v>506</v>
      </c>
      <c r="D170" s="11" t="s">
        <v>507</v>
      </c>
      <c r="E170" s="13" t="s">
        <v>508</v>
      </c>
      <c r="F170" s="13"/>
      <c r="G170" s="13"/>
      <c r="H170" s="11" t="s">
        <v>507</v>
      </c>
      <c r="I170" s="13" t="s">
        <v>508</v>
      </c>
      <c r="J170" s="13"/>
      <c r="K170" s="13"/>
      <c r="L170" s="13"/>
      <c r="M170" s="13"/>
      <c r="N170" s="13"/>
      <c r="O170" s="13"/>
      <c r="P170" s="17" t="s">
        <v>509</v>
      </c>
      <c r="Q170" s="18" t="s">
        <v>504</v>
      </c>
      <c r="R170" s="13"/>
      <c r="S170" s="13"/>
      <c r="T170" s="31" t="s">
        <v>20</v>
      </c>
      <c r="U170" s="16" t="s">
        <v>187</v>
      </c>
      <c r="V170" s="13"/>
      <c r="W170" s="13"/>
      <c r="X170" s="13" t="str">
        <f aca="false">VLOOKUP(B170,'Terraform Analyzer Goals in CRA'!F:K,6, 0)</f>
        <v>X - Cannot be implemented</v>
      </c>
      <c r="Y170" s="1" t="s">
        <v>510</v>
      </c>
    </row>
    <row r="171" s="1" customFormat="true" ht="51" hidden="false" customHeight="false" outlineLevel="0" collapsed="false">
      <c r="A171" s="10" t="n">
        <v>170</v>
      </c>
      <c r="B171" s="11" t="n">
        <v>3000605</v>
      </c>
      <c r="C171" s="12" t="s">
        <v>511</v>
      </c>
      <c r="D171" s="11" t="s">
        <v>507</v>
      </c>
      <c r="E171" s="13" t="s">
        <v>512</v>
      </c>
      <c r="F171" s="37" t="s">
        <v>513</v>
      </c>
      <c r="G171" s="13"/>
      <c r="H171" s="11" t="s">
        <v>507</v>
      </c>
      <c r="I171" s="13" t="s">
        <v>512</v>
      </c>
      <c r="J171" s="37" t="s">
        <v>513</v>
      </c>
      <c r="K171" s="13"/>
      <c r="L171" s="13"/>
      <c r="M171" s="13"/>
      <c r="N171" s="13"/>
      <c r="O171" s="13"/>
      <c r="P171" s="17" t="s">
        <v>514</v>
      </c>
      <c r="Q171" s="18" t="s">
        <v>504</v>
      </c>
      <c r="R171" s="13"/>
      <c r="S171" s="13"/>
      <c r="T171" s="31" t="s">
        <v>20</v>
      </c>
      <c r="U171" s="16" t="s">
        <v>187</v>
      </c>
      <c r="V171" s="13"/>
      <c r="W171" s="13"/>
      <c r="X171" s="13" t="str">
        <f aca="false">VLOOKUP(B171,'Terraform Analyzer Goals in CRA'!F:K,6, 0)</f>
        <v>X - Cannot be implemented</v>
      </c>
      <c r="Y171" s="1" t="s">
        <v>515</v>
      </c>
    </row>
    <row r="172" s="1" customFormat="true" ht="17" hidden="false" customHeight="false" outlineLevel="0" collapsed="false">
      <c r="A172" s="10" t="n">
        <v>171</v>
      </c>
      <c r="B172" s="11" t="n">
        <v>3000606</v>
      </c>
      <c r="C172" s="12" t="s">
        <v>516</v>
      </c>
      <c r="D172" s="11" t="s">
        <v>512</v>
      </c>
      <c r="E172" s="13" t="s">
        <v>517</v>
      </c>
      <c r="F172" s="13"/>
      <c r="G172" s="13"/>
      <c r="H172" s="11" t="s">
        <v>512</v>
      </c>
      <c r="I172" s="13" t="s">
        <v>517</v>
      </c>
      <c r="J172" s="13"/>
      <c r="K172" s="13"/>
      <c r="L172" s="13"/>
      <c r="M172" s="13"/>
      <c r="N172" s="13"/>
      <c r="O172" s="13"/>
      <c r="P172" s="35" t="s">
        <v>512</v>
      </c>
      <c r="Q172" s="18" t="s">
        <v>504</v>
      </c>
      <c r="R172" s="13"/>
      <c r="S172" s="13"/>
      <c r="T172" s="31" t="s">
        <v>20</v>
      </c>
      <c r="U172" s="16" t="s">
        <v>187</v>
      </c>
      <c r="V172" s="13"/>
      <c r="W172" s="13"/>
      <c r="X172" s="13" t="str">
        <f aca="false">VLOOKUP(B172,'Terraform Analyzer Goals in CRA'!F:K,6, 0)</f>
        <v>X - Cannot be implemented</v>
      </c>
      <c r="Y172" s="1" t="s">
        <v>518</v>
      </c>
    </row>
    <row r="173" s="1" customFormat="true" ht="68" hidden="false" customHeight="false" outlineLevel="0" collapsed="false">
      <c r="A173" s="10" t="n">
        <v>172</v>
      </c>
      <c r="B173" s="11" t="n">
        <v>3000607</v>
      </c>
      <c r="C173" s="12" t="s">
        <v>519</v>
      </c>
      <c r="D173" s="11"/>
      <c r="E173" s="13"/>
      <c r="F173" s="13"/>
      <c r="G173" s="13"/>
      <c r="H173" s="11" t="s">
        <v>520</v>
      </c>
      <c r="I173" s="13"/>
      <c r="J173" s="13"/>
      <c r="K173" s="13"/>
      <c r="L173" s="13"/>
      <c r="M173" s="13"/>
      <c r="N173" s="13"/>
      <c r="O173" s="16" t="s">
        <v>521</v>
      </c>
      <c r="P173" s="17" t="s">
        <v>522</v>
      </c>
      <c r="Q173" s="18" t="s">
        <v>504</v>
      </c>
      <c r="R173" s="13"/>
      <c r="S173" s="13"/>
      <c r="T173" s="31" t="s">
        <v>20</v>
      </c>
      <c r="U173" s="16" t="s">
        <v>187</v>
      </c>
      <c r="V173" s="13"/>
      <c r="W173" s="13"/>
      <c r="X173" s="13" t="str">
        <f aca="false">VLOOKUP(B173,'Terraform Analyzer Goals in CRA'!F:K,6, 0)</f>
        <v>X - Cannot be implemented</v>
      </c>
    </row>
    <row r="174" s="1" customFormat="true" ht="34" hidden="false" customHeight="false" outlineLevel="0" collapsed="false">
      <c r="A174" s="10" t="n">
        <v>173</v>
      </c>
      <c r="B174" s="11" t="n">
        <v>3000608</v>
      </c>
      <c r="C174" s="12" t="s">
        <v>523</v>
      </c>
      <c r="D174" s="11" t="s">
        <v>524</v>
      </c>
      <c r="E174" s="13" t="s">
        <v>507</v>
      </c>
      <c r="F174" s="37" t="s">
        <v>508</v>
      </c>
      <c r="G174" s="13"/>
      <c r="H174" s="11" t="s">
        <v>524</v>
      </c>
      <c r="I174" s="13" t="s">
        <v>507</v>
      </c>
      <c r="J174" s="37" t="s">
        <v>508</v>
      </c>
      <c r="K174" s="13"/>
      <c r="L174" s="13"/>
      <c r="M174" s="13"/>
      <c r="N174" s="13"/>
      <c r="O174" s="13"/>
      <c r="P174" s="17" t="s">
        <v>525</v>
      </c>
      <c r="Q174" s="18" t="s">
        <v>504</v>
      </c>
      <c r="R174" s="13"/>
      <c r="S174" s="13"/>
      <c r="T174" s="31" t="s">
        <v>20</v>
      </c>
      <c r="U174" s="16" t="s">
        <v>187</v>
      </c>
      <c r="V174" s="13"/>
      <c r="W174" s="13"/>
      <c r="X174" s="13" t="str">
        <f aca="false">VLOOKUP(B174,'Terraform Analyzer Goals in CRA'!F:K,6, 0)</f>
        <v>X - Cannot be implemented</v>
      </c>
      <c r="Y174" s="1" t="s">
        <v>526</v>
      </c>
    </row>
    <row r="175" s="1" customFormat="true" ht="68" hidden="false" customHeight="false" outlineLevel="0" collapsed="false">
      <c r="A175" s="10" t="n">
        <v>174</v>
      </c>
      <c r="B175" s="11" t="n">
        <v>3000609</v>
      </c>
      <c r="C175" s="12" t="s">
        <v>527</v>
      </c>
      <c r="D175" s="11" t="s">
        <v>507</v>
      </c>
      <c r="E175" s="13"/>
      <c r="F175" s="13"/>
      <c r="G175" s="13"/>
      <c r="H175" s="11" t="s">
        <v>507</v>
      </c>
      <c r="I175" s="13"/>
      <c r="J175" s="13"/>
      <c r="K175" s="13"/>
      <c r="L175" s="13"/>
      <c r="M175" s="13"/>
      <c r="N175" s="13"/>
      <c r="O175" s="13"/>
      <c r="P175" s="17" t="s">
        <v>528</v>
      </c>
      <c r="Q175" s="18" t="s">
        <v>504</v>
      </c>
      <c r="R175" s="13"/>
      <c r="S175" s="13"/>
      <c r="T175" s="31" t="s">
        <v>20</v>
      </c>
      <c r="U175" s="16" t="s">
        <v>187</v>
      </c>
      <c r="V175" s="13"/>
      <c r="W175" s="13"/>
      <c r="X175" s="13" t="str">
        <f aca="false">VLOOKUP(B175,'Terraform Analyzer Goals in CRA'!F:K,6, 0)</f>
        <v>X - Cannot be implemented</v>
      </c>
      <c r="Y175" s="1" t="s">
        <v>529</v>
      </c>
    </row>
    <row r="176" s="1" customFormat="true" ht="34" hidden="false" customHeight="false" outlineLevel="0" collapsed="false">
      <c r="A176" s="10" t="n">
        <v>175</v>
      </c>
      <c r="B176" s="11" t="n">
        <v>3000610</v>
      </c>
      <c r="C176" s="12" t="s">
        <v>530</v>
      </c>
      <c r="D176" s="11" t="s">
        <v>531</v>
      </c>
      <c r="E176" s="13"/>
      <c r="F176" s="13"/>
      <c r="G176" s="13"/>
      <c r="H176" s="11" t="s">
        <v>531</v>
      </c>
      <c r="I176" s="13"/>
      <c r="J176" s="13"/>
      <c r="K176" s="13"/>
      <c r="L176" s="13"/>
      <c r="M176" s="13"/>
      <c r="N176" s="13"/>
      <c r="O176" s="13"/>
      <c r="P176" s="17" t="s">
        <v>532</v>
      </c>
      <c r="Q176" s="18" t="s">
        <v>504</v>
      </c>
      <c r="R176" s="13"/>
      <c r="S176" s="13"/>
      <c r="T176" s="31" t="s">
        <v>20</v>
      </c>
      <c r="U176" s="16" t="s">
        <v>187</v>
      </c>
      <c r="V176" s="13"/>
      <c r="W176" s="13"/>
      <c r="X176" s="13" t="str">
        <f aca="false">VLOOKUP(B176,'Terraform Analyzer Goals in CRA'!F:K,6, 0)</f>
        <v>X - Cannot be implemented</v>
      </c>
      <c r="Y176" s="1" t="s">
        <v>533</v>
      </c>
    </row>
    <row r="177" s="1" customFormat="true" ht="51" hidden="false" customHeight="false" outlineLevel="0" collapsed="false">
      <c r="A177" s="10" t="n">
        <v>176</v>
      </c>
      <c r="B177" s="11" t="n">
        <v>3000611</v>
      </c>
      <c r="C177" s="12" t="s">
        <v>534</v>
      </c>
      <c r="D177" s="11" t="s">
        <v>489</v>
      </c>
      <c r="E177" s="13"/>
      <c r="F177" s="13"/>
      <c r="G177" s="13"/>
      <c r="H177" s="11" t="s">
        <v>490</v>
      </c>
      <c r="I177" s="13"/>
      <c r="J177" s="13"/>
      <c r="K177" s="13"/>
      <c r="L177" s="13"/>
      <c r="M177" s="13"/>
      <c r="N177" s="13"/>
      <c r="O177" s="13"/>
      <c r="P177" s="17" t="s">
        <v>493</v>
      </c>
      <c r="Q177" s="18" t="s">
        <v>535</v>
      </c>
      <c r="R177" s="13"/>
      <c r="S177" s="13"/>
      <c r="T177" s="31" t="s">
        <v>20</v>
      </c>
      <c r="U177" s="16" t="s">
        <v>187</v>
      </c>
      <c r="V177" s="13"/>
      <c r="W177" s="13"/>
      <c r="X177" s="13" t="str">
        <f aca="false">VLOOKUP(B177,'Terraform Analyzer Goals in CRA'!F:K,6, 0)</f>
        <v>X - Cannot be implemented</v>
      </c>
      <c r="Y177" s="1" t="s">
        <v>536</v>
      </c>
    </row>
    <row r="178" s="1" customFormat="true" ht="51" hidden="false" customHeight="false" outlineLevel="0" collapsed="false">
      <c r="A178" s="10" t="n">
        <v>177</v>
      </c>
      <c r="B178" s="11" t="n">
        <v>3000612</v>
      </c>
      <c r="C178" s="12" t="s">
        <v>537</v>
      </c>
      <c r="D178" s="11"/>
      <c r="E178" s="13"/>
      <c r="F178" s="13"/>
      <c r="G178" s="13"/>
      <c r="H178" s="13" t="s">
        <v>112</v>
      </c>
      <c r="I178" s="13" t="s">
        <v>538</v>
      </c>
      <c r="J178" s="13" t="s">
        <v>136</v>
      </c>
      <c r="K178" s="13"/>
      <c r="L178" s="13"/>
      <c r="M178" s="13"/>
      <c r="N178" s="13"/>
      <c r="O178" s="13"/>
      <c r="P178" s="17" t="s">
        <v>539</v>
      </c>
      <c r="Q178" s="18" t="s">
        <v>540</v>
      </c>
      <c r="R178" s="13"/>
      <c r="S178" s="13"/>
      <c r="T178" s="31" t="s">
        <v>20</v>
      </c>
      <c r="U178" s="16" t="s">
        <v>187</v>
      </c>
      <c r="V178" s="13"/>
      <c r="W178" s="13"/>
      <c r="X178" s="13" t="str">
        <f aca="false">VLOOKUP(B178,'Terraform Analyzer Goals in CRA'!F:K,6, 0)</f>
        <v>X - Cannot be implemented</v>
      </c>
    </row>
    <row r="179" s="1" customFormat="true" ht="51" hidden="false" customHeight="false" outlineLevel="0" collapsed="false">
      <c r="A179" s="10" t="n">
        <v>178</v>
      </c>
      <c r="B179" s="11" t="n">
        <v>3000613</v>
      </c>
      <c r="C179" s="12" t="s">
        <v>541</v>
      </c>
      <c r="D179" s="11"/>
      <c r="E179" s="13"/>
      <c r="F179" s="13"/>
      <c r="G179" s="13"/>
      <c r="H179" s="13" t="s">
        <v>112</v>
      </c>
      <c r="I179" s="13" t="s">
        <v>538</v>
      </c>
      <c r="J179" s="13" t="s">
        <v>136</v>
      </c>
      <c r="K179" s="13"/>
      <c r="L179" s="13"/>
      <c r="M179" s="13"/>
      <c r="N179" s="13"/>
      <c r="O179" s="13"/>
      <c r="P179" s="17" t="s">
        <v>539</v>
      </c>
      <c r="Q179" s="18" t="s">
        <v>540</v>
      </c>
      <c r="R179" s="13"/>
      <c r="S179" s="13"/>
      <c r="T179" s="31" t="s">
        <v>20</v>
      </c>
      <c r="U179" s="16" t="s">
        <v>187</v>
      </c>
      <c r="V179" s="13"/>
      <c r="W179" s="13"/>
      <c r="X179" s="13" t="str">
        <f aca="false">VLOOKUP(B179,'Terraform Analyzer Goals in CRA'!F:K,6, 0)</f>
        <v>X - Cannot be implemented</v>
      </c>
    </row>
    <row r="180" s="1" customFormat="true" ht="51" hidden="false" customHeight="false" outlineLevel="0" collapsed="false">
      <c r="A180" s="10" t="n">
        <v>179</v>
      </c>
      <c r="B180" s="11" t="n">
        <v>3000614</v>
      </c>
      <c r="C180" s="23" t="s">
        <v>542</v>
      </c>
      <c r="D180" s="11"/>
      <c r="E180" s="13"/>
      <c r="F180" s="13"/>
      <c r="G180" s="13"/>
      <c r="H180" s="13" t="s">
        <v>112</v>
      </c>
      <c r="I180" s="13" t="s">
        <v>538</v>
      </c>
      <c r="J180" s="13" t="s">
        <v>136</v>
      </c>
      <c r="K180" s="13"/>
      <c r="L180" s="13"/>
      <c r="M180" s="13"/>
      <c r="N180" s="13"/>
      <c r="O180" s="13"/>
      <c r="P180" s="17" t="s">
        <v>539</v>
      </c>
      <c r="Q180" s="18" t="s">
        <v>540</v>
      </c>
      <c r="R180" s="13"/>
      <c r="S180" s="13"/>
      <c r="T180" s="31" t="s">
        <v>20</v>
      </c>
      <c r="U180" s="16" t="s">
        <v>187</v>
      </c>
      <c r="V180" s="44"/>
      <c r="W180" s="13"/>
      <c r="X180" s="13" t="str">
        <f aca="false">VLOOKUP(B180,'Terraform Analyzer Goals in CRA'!F:K,6, 0)</f>
        <v>X - Cannot be implemented</v>
      </c>
    </row>
    <row r="181" s="1" customFormat="true" ht="51" hidden="false" customHeight="false" outlineLevel="0" collapsed="false">
      <c r="A181" s="10" t="n">
        <v>180</v>
      </c>
      <c r="B181" s="11" t="n">
        <v>3000615</v>
      </c>
      <c r="C181" s="12" t="s">
        <v>543</v>
      </c>
      <c r="D181" s="11"/>
      <c r="E181" s="13"/>
      <c r="F181" s="13"/>
      <c r="G181" s="13"/>
      <c r="H181" s="13" t="s">
        <v>269</v>
      </c>
      <c r="I181" s="13"/>
      <c r="J181" s="13"/>
      <c r="K181" s="13"/>
      <c r="L181" s="13"/>
      <c r="M181" s="13"/>
      <c r="N181" s="13"/>
      <c r="O181" s="13"/>
      <c r="P181" s="17" t="s">
        <v>539</v>
      </c>
      <c r="Q181" s="27" t="s">
        <v>544</v>
      </c>
      <c r="R181" s="13"/>
      <c r="S181" s="13"/>
      <c r="T181" s="31" t="s">
        <v>20</v>
      </c>
      <c r="U181" s="16" t="s">
        <v>187</v>
      </c>
      <c r="V181" s="13"/>
      <c r="W181" s="13"/>
      <c r="X181" s="13" t="str">
        <f aca="false">VLOOKUP(B181,'Terraform Analyzer Goals in CRA'!F:K,6, 0)</f>
        <v>X - Cannot be implemented</v>
      </c>
    </row>
    <row r="182" s="1" customFormat="true" ht="51" hidden="false" customHeight="false" outlineLevel="0" collapsed="false">
      <c r="A182" s="10" t="n">
        <v>181</v>
      </c>
      <c r="B182" s="11" t="n">
        <v>3000616</v>
      </c>
      <c r="C182" s="12" t="s">
        <v>545</v>
      </c>
      <c r="D182" s="11"/>
      <c r="E182" s="13"/>
      <c r="F182" s="13"/>
      <c r="G182" s="13"/>
      <c r="H182" s="11" t="s">
        <v>112</v>
      </c>
      <c r="I182" s="13" t="s">
        <v>173</v>
      </c>
      <c r="J182" s="13" t="s">
        <v>99</v>
      </c>
      <c r="K182" s="13" t="s">
        <v>100</v>
      </c>
      <c r="L182" s="13" t="s">
        <v>101</v>
      </c>
      <c r="M182" s="13"/>
      <c r="N182" s="13"/>
      <c r="O182" s="13"/>
      <c r="P182" s="17" t="s">
        <v>539</v>
      </c>
      <c r="Q182" s="18" t="s">
        <v>546</v>
      </c>
      <c r="R182" s="13"/>
      <c r="S182" s="13"/>
      <c r="T182" s="31" t="s">
        <v>20</v>
      </c>
      <c r="U182" s="16" t="s">
        <v>187</v>
      </c>
      <c r="V182" s="13"/>
      <c r="W182" s="13"/>
      <c r="X182" s="13" t="str">
        <f aca="false">VLOOKUP(B182,'Terraform Analyzer Goals in CRA'!F:K,6, 0)</f>
        <v>X - Cannot be implemented</v>
      </c>
    </row>
    <row r="183" s="1" customFormat="true" ht="51" hidden="false" customHeight="false" outlineLevel="0" collapsed="false">
      <c r="A183" s="10" t="n">
        <v>182</v>
      </c>
      <c r="B183" s="11" t="n">
        <v>3000617</v>
      </c>
      <c r="C183" s="12" t="s">
        <v>547</v>
      </c>
      <c r="D183" s="11"/>
      <c r="E183" s="13"/>
      <c r="F183" s="13"/>
      <c r="G183" s="13"/>
      <c r="H183" s="13" t="s">
        <v>61</v>
      </c>
      <c r="I183" s="11" t="s">
        <v>62</v>
      </c>
      <c r="J183" s="13" t="s">
        <v>63</v>
      </c>
      <c r="K183" s="13" t="s">
        <v>64</v>
      </c>
      <c r="L183" s="13"/>
      <c r="M183" s="13"/>
      <c r="N183" s="13"/>
      <c r="O183" s="13" t="s">
        <v>270</v>
      </c>
      <c r="P183" s="17" t="s">
        <v>539</v>
      </c>
      <c r="Q183" s="18" t="s">
        <v>540</v>
      </c>
      <c r="T183" s="31" t="s">
        <v>20</v>
      </c>
      <c r="U183" s="16" t="s">
        <v>187</v>
      </c>
      <c r="V183" s="21" t="s">
        <v>548</v>
      </c>
      <c r="W183" s="13" t="s">
        <v>125</v>
      </c>
      <c r="X183" s="13" t="str">
        <f aca="false">VLOOKUP(B183,'Terraform Analyzer Goals in CRA'!F:K,6, 0)</f>
        <v>X - Cannot be implemented</v>
      </c>
    </row>
    <row r="184" s="1" customFormat="true" ht="68" hidden="false" customHeight="false" outlineLevel="0" collapsed="false">
      <c r="A184" s="10" t="n">
        <v>183</v>
      </c>
      <c r="B184" s="11" t="n">
        <v>3000618</v>
      </c>
      <c r="C184" s="12" t="s">
        <v>549</v>
      </c>
      <c r="D184" s="11"/>
      <c r="E184" s="13"/>
      <c r="F184" s="13"/>
      <c r="G184" s="13"/>
      <c r="H184" s="13" t="s">
        <v>61</v>
      </c>
      <c r="I184" s="11" t="s">
        <v>62</v>
      </c>
      <c r="J184" s="13" t="s">
        <v>63</v>
      </c>
      <c r="K184" s="13" t="s">
        <v>64</v>
      </c>
      <c r="L184" s="13"/>
      <c r="M184" s="13"/>
      <c r="N184" s="13"/>
      <c r="O184" s="13" t="s">
        <v>270</v>
      </c>
      <c r="P184" s="17" t="s">
        <v>539</v>
      </c>
      <c r="Q184" s="27" t="s">
        <v>550</v>
      </c>
      <c r="T184" s="31" t="s">
        <v>20</v>
      </c>
      <c r="U184" s="16" t="s">
        <v>187</v>
      </c>
      <c r="V184" s="21" t="s">
        <v>551</v>
      </c>
      <c r="W184" s="13" t="s">
        <v>125</v>
      </c>
      <c r="X184" s="13" t="str">
        <f aca="false">VLOOKUP(B184,'Terraform Analyzer Goals in CRA'!F:K,6, 0)</f>
        <v>X - Cannot be implemented</v>
      </c>
    </row>
    <row r="185" s="1" customFormat="true" ht="51" hidden="false" customHeight="false" outlineLevel="0" collapsed="false">
      <c r="A185" s="10" t="n">
        <v>184</v>
      </c>
      <c r="B185" s="11" t="n">
        <v>3000619</v>
      </c>
      <c r="C185" s="12" t="s">
        <v>552</v>
      </c>
      <c r="D185" s="11"/>
      <c r="E185" s="13"/>
      <c r="F185" s="13"/>
      <c r="G185" s="13"/>
      <c r="H185" s="13" t="s">
        <v>61</v>
      </c>
      <c r="I185" s="11" t="s">
        <v>62</v>
      </c>
      <c r="J185" s="13" t="s">
        <v>63</v>
      </c>
      <c r="K185" s="13" t="s">
        <v>64</v>
      </c>
      <c r="L185" s="13"/>
      <c r="M185" s="13"/>
      <c r="N185" s="13"/>
      <c r="O185" s="16" t="s">
        <v>553</v>
      </c>
      <c r="P185" s="17" t="s">
        <v>539</v>
      </c>
      <c r="Q185" s="18" t="s">
        <v>540</v>
      </c>
      <c r="R185" s="13"/>
      <c r="S185" s="13"/>
      <c r="T185" s="31" t="s">
        <v>20</v>
      </c>
      <c r="U185" s="16" t="s">
        <v>187</v>
      </c>
      <c r="V185" s="21" t="s">
        <v>554</v>
      </c>
      <c r="W185" s="13" t="s">
        <v>125</v>
      </c>
      <c r="X185" s="13" t="str">
        <f aca="false">VLOOKUP(B185,'Terraform Analyzer Goals in CRA'!F:K,6, 0)</f>
        <v>X - Cannot be implemented</v>
      </c>
    </row>
    <row r="186" s="1" customFormat="true" ht="51" hidden="false" customHeight="false" outlineLevel="0" collapsed="false">
      <c r="A186" s="10" t="n">
        <v>185</v>
      </c>
      <c r="B186" s="11" t="n">
        <v>3000620</v>
      </c>
      <c r="C186" s="12" t="s">
        <v>555</v>
      </c>
      <c r="D186" s="11"/>
      <c r="E186" s="13"/>
      <c r="F186" s="13"/>
      <c r="G186" s="13"/>
      <c r="H186" s="11" t="s">
        <v>104</v>
      </c>
      <c r="I186" s="31" t="s">
        <v>62</v>
      </c>
      <c r="J186" s="13"/>
      <c r="K186" s="13"/>
      <c r="L186" s="13"/>
      <c r="M186" s="13"/>
      <c r="N186" s="13"/>
      <c r="O186" s="13"/>
      <c r="P186" s="17" t="s">
        <v>539</v>
      </c>
      <c r="Q186" s="18" t="s">
        <v>556</v>
      </c>
      <c r="R186" s="13"/>
      <c r="S186" s="13"/>
      <c r="T186" s="31" t="s">
        <v>20</v>
      </c>
      <c r="U186" s="16" t="s">
        <v>187</v>
      </c>
      <c r="V186" s="13"/>
      <c r="W186" s="13"/>
      <c r="X186" s="13" t="str">
        <f aca="false">VLOOKUP(B186,'Terraform Analyzer Goals in CRA'!F:K,6, 0)</f>
        <v>X - Cannot be implemented</v>
      </c>
    </row>
    <row r="187" s="1" customFormat="true" ht="68" hidden="false" customHeight="false" outlineLevel="0" collapsed="false">
      <c r="A187" s="10" t="n">
        <v>186</v>
      </c>
      <c r="B187" s="11" t="n">
        <v>3000621</v>
      </c>
      <c r="C187" s="12" t="s">
        <v>557</v>
      </c>
      <c r="D187" s="11"/>
      <c r="E187" s="13"/>
      <c r="F187" s="13"/>
      <c r="G187" s="13"/>
      <c r="H187" s="11" t="s">
        <v>104</v>
      </c>
      <c r="I187" s="31" t="s">
        <v>62</v>
      </c>
      <c r="J187" s="31" t="s">
        <v>85</v>
      </c>
      <c r="K187" s="31" t="s">
        <v>63</v>
      </c>
      <c r="L187" s="13"/>
      <c r="M187" s="13"/>
      <c r="N187" s="13"/>
      <c r="O187" s="13"/>
      <c r="P187" s="17" t="s">
        <v>558</v>
      </c>
      <c r="Q187" s="18" t="s">
        <v>540</v>
      </c>
      <c r="R187" s="13"/>
      <c r="S187" s="13"/>
      <c r="T187" s="31" t="s">
        <v>20</v>
      </c>
      <c r="U187" s="16" t="s">
        <v>187</v>
      </c>
      <c r="V187" s="21" t="s">
        <v>559</v>
      </c>
      <c r="W187" s="13" t="s">
        <v>145</v>
      </c>
      <c r="X187" s="13" t="str">
        <f aca="false">VLOOKUP(B187,'Terraform Analyzer Goals in CRA'!F:K,6, 0)</f>
        <v>? - Needs to be investigated</v>
      </c>
    </row>
    <row r="188" s="1" customFormat="true" ht="51" hidden="false" customHeight="false" outlineLevel="0" collapsed="false">
      <c r="A188" s="10" t="n">
        <v>187</v>
      </c>
      <c r="B188" s="11" t="n">
        <v>3000622</v>
      </c>
      <c r="C188" s="12" t="s">
        <v>560</v>
      </c>
      <c r="D188" s="11"/>
      <c r="E188" s="13"/>
      <c r="F188" s="13"/>
      <c r="G188" s="13"/>
      <c r="H188" s="11" t="s">
        <v>104</v>
      </c>
      <c r="I188" s="31" t="s">
        <v>62</v>
      </c>
      <c r="J188" s="31" t="s">
        <v>85</v>
      </c>
      <c r="K188" s="31" t="s">
        <v>63</v>
      </c>
      <c r="L188" s="13"/>
      <c r="M188" s="13"/>
      <c r="N188" s="13"/>
      <c r="O188" s="13"/>
      <c r="P188" s="17" t="s">
        <v>558</v>
      </c>
      <c r="Q188" s="18" t="s">
        <v>561</v>
      </c>
      <c r="R188" s="13"/>
      <c r="S188" s="13"/>
      <c r="T188" s="31" t="s">
        <v>20</v>
      </c>
      <c r="U188" s="16" t="s">
        <v>187</v>
      </c>
      <c r="V188" s="21" t="s">
        <v>562</v>
      </c>
      <c r="W188" s="32" t="s">
        <v>145</v>
      </c>
      <c r="X188" s="13" t="str">
        <f aca="false">VLOOKUP(B188,'Terraform Analyzer Goals in CRA'!F:K,6, 0)</f>
        <v>? - Needs to be investigated</v>
      </c>
    </row>
    <row r="189" s="1" customFormat="true" ht="68" hidden="false" customHeight="false" outlineLevel="0" collapsed="false">
      <c r="A189" s="10" t="n">
        <v>188</v>
      </c>
      <c r="B189" s="11" t="n">
        <v>3000623</v>
      </c>
      <c r="C189" s="12" t="s">
        <v>563</v>
      </c>
      <c r="D189" s="11"/>
      <c r="E189" s="13"/>
      <c r="F189" s="13"/>
      <c r="G189" s="13"/>
      <c r="H189" s="11" t="s">
        <v>104</v>
      </c>
      <c r="I189" s="31" t="s">
        <v>62</v>
      </c>
      <c r="J189" s="31" t="s">
        <v>85</v>
      </c>
      <c r="K189" s="31" t="s">
        <v>63</v>
      </c>
      <c r="L189" s="13"/>
      <c r="M189" s="13"/>
      <c r="N189" s="13"/>
      <c r="O189" s="13"/>
      <c r="P189" s="17" t="s">
        <v>558</v>
      </c>
      <c r="Q189" s="18" t="s">
        <v>564</v>
      </c>
      <c r="R189" s="13"/>
      <c r="S189" s="13"/>
      <c r="T189" s="13" t="s">
        <v>55</v>
      </c>
      <c r="U189" s="16"/>
      <c r="V189" s="21" t="s">
        <v>565</v>
      </c>
      <c r="W189" s="13" t="s">
        <v>145</v>
      </c>
      <c r="X189" s="13" t="str">
        <f aca="false">VLOOKUP(B189,'Terraform Analyzer Goals in CRA'!F:K,6, 0)</f>
        <v>6-5 + Done</v>
      </c>
    </row>
    <row r="190" s="1" customFormat="true" ht="34" hidden="false" customHeight="false" outlineLevel="0" collapsed="false">
      <c r="A190" s="10" t="n">
        <v>189</v>
      </c>
      <c r="B190" s="11" t="n">
        <v>3000624</v>
      </c>
      <c r="C190" s="12" t="s">
        <v>566</v>
      </c>
      <c r="D190" s="11"/>
      <c r="E190" s="13"/>
      <c r="F190" s="13"/>
      <c r="G190" s="13"/>
      <c r="H190" s="13" t="s">
        <v>456</v>
      </c>
      <c r="I190" s="13"/>
      <c r="J190" s="13"/>
      <c r="K190" s="13"/>
      <c r="L190" s="13"/>
      <c r="M190" s="13"/>
      <c r="N190" s="13"/>
      <c r="O190" s="13"/>
      <c r="P190" s="17" t="s">
        <v>567</v>
      </c>
      <c r="Q190" s="18" t="s">
        <v>419</v>
      </c>
      <c r="R190" s="13"/>
      <c r="S190" s="13"/>
      <c r="T190" s="31" t="s">
        <v>20</v>
      </c>
      <c r="U190" s="16" t="s">
        <v>568</v>
      </c>
      <c r="V190" s="13"/>
      <c r="W190" s="13"/>
      <c r="X190" s="13" t="str">
        <f aca="false">VLOOKUP(B190,'Terraform Analyzer Goals in CRA'!F:K,6, 0)</f>
        <v>X - Cannot be implemented</v>
      </c>
    </row>
    <row r="191" s="1" customFormat="true" ht="34" hidden="false" customHeight="false" outlineLevel="0" collapsed="false">
      <c r="A191" s="10" t="n">
        <v>190</v>
      </c>
      <c r="B191" s="11" t="n">
        <v>3000625</v>
      </c>
      <c r="C191" s="12" t="s">
        <v>569</v>
      </c>
      <c r="D191" s="11"/>
      <c r="E191" s="13"/>
      <c r="F191" s="13"/>
      <c r="G191" s="13"/>
      <c r="H191" s="11" t="s">
        <v>112</v>
      </c>
      <c r="I191" s="32" t="s">
        <v>173</v>
      </c>
      <c r="J191" s="32" t="s">
        <v>99</v>
      </c>
      <c r="K191" s="32" t="s">
        <v>100</v>
      </c>
      <c r="L191" s="32" t="s">
        <v>101</v>
      </c>
      <c r="M191" s="13"/>
      <c r="N191" s="13"/>
      <c r="O191" s="13"/>
      <c r="P191" s="17" t="s">
        <v>570</v>
      </c>
      <c r="Q191" s="18" t="s">
        <v>419</v>
      </c>
      <c r="R191" s="13"/>
      <c r="S191" s="13"/>
      <c r="T191" s="31" t="s">
        <v>20</v>
      </c>
      <c r="U191" s="16" t="s">
        <v>568</v>
      </c>
      <c r="V191" s="13"/>
      <c r="W191" s="13"/>
      <c r="X191" s="13" t="str">
        <f aca="false">VLOOKUP(B191,'Terraform Analyzer Goals in CRA'!F:K,6, 0)</f>
        <v>X - Cannot be implemented</v>
      </c>
    </row>
    <row r="192" s="1" customFormat="true" ht="51" hidden="false" customHeight="false" outlineLevel="0" collapsed="false">
      <c r="A192" s="10" t="n">
        <v>191</v>
      </c>
      <c r="B192" s="11" t="n">
        <v>3000626</v>
      </c>
      <c r="C192" s="12" t="s">
        <v>571</v>
      </c>
      <c r="D192" s="11"/>
      <c r="E192" s="13"/>
      <c r="F192" s="13"/>
      <c r="G192" s="13"/>
      <c r="H192" s="11" t="s">
        <v>51</v>
      </c>
      <c r="I192" s="13" t="s">
        <v>21</v>
      </c>
      <c r="J192" s="11" t="s">
        <v>62</v>
      </c>
      <c r="K192" s="11" t="s">
        <v>85</v>
      </c>
      <c r="L192" s="13" t="s">
        <v>63</v>
      </c>
      <c r="M192" s="13" t="s">
        <v>86</v>
      </c>
      <c r="N192" s="13"/>
      <c r="O192" s="16" t="s">
        <v>572</v>
      </c>
      <c r="P192" s="17" t="s">
        <v>570</v>
      </c>
      <c r="Q192" s="13"/>
      <c r="R192" s="13"/>
      <c r="S192" s="13"/>
      <c r="T192" s="19" t="s">
        <v>573</v>
      </c>
      <c r="U192" s="16" t="s">
        <v>574</v>
      </c>
      <c r="V192" s="13"/>
      <c r="W192" s="13"/>
      <c r="X192" s="13" t="str">
        <f aca="false">VLOOKUP(B192,'Terraform Analyzer Goals in CRA'!F:K,6, 0)</f>
        <v>X - Cannot be implemented</v>
      </c>
    </row>
    <row r="193" s="1" customFormat="true" ht="34" hidden="false" customHeight="false" outlineLevel="0" collapsed="false">
      <c r="A193" s="10" t="n">
        <v>192</v>
      </c>
      <c r="B193" s="11" t="n">
        <v>3000627</v>
      </c>
      <c r="C193" s="12" t="s">
        <v>575</v>
      </c>
      <c r="D193" s="11"/>
      <c r="E193" s="13"/>
      <c r="F193" s="13"/>
      <c r="G193" s="13"/>
      <c r="H193" s="13" t="s">
        <v>322</v>
      </c>
      <c r="I193" s="13"/>
      <c r="J193" s="13"/>
      <c r="K193" s="13"/>
      <c r="L193" s="13"/>
      <c r="M193" s="13"/>
      <c r="N193" s="13"/>
      <c r="O193" s="13"/>
      <c r="P193" s="17" t="s">
        <v>570</v>
      </c>
      <c r="Q193" s="18" t="s">
        <v>564</v>
      </c>
      <c r="R193" s="13"/>
      <c r="S193" s="13"/>
      <c r="T193" s="13" t="s">
        <v>55</v>
      </c>
      <c r="U193" s="16"/>
      <c r="V193" s="13"/>
      <c r="W193" s="13"/>
      <c r="X193" s="13" t="str">
        <f aca="false">VLOOKUP(B193,'Terraform Analyzer Goals in CRA'!F:K,6, 0)</f>
        <v>X - Cannot be implemented</v>
      </c>
    </row>
    <row r="194" s="1" customFormat="true" ht="85" hidden="false" customHeight="false" outlineLevel="0" collapsed="false">
      <c r="A194" s="10" t="n">
        <v>193</v>
      </c>
      <c r="B194" s="11" t="n">
        <v>3000628</v>
      </c>
      <c r="C194" s="12" t="s">
        <v>576</v>
      </c>
      <c r="D194" s="11"/>
      <c r="E194" s="13"/>
      <c r="F194" s="13"/>
      <c r="G194" s="13"/>
      <c r="H194" s="11" t="s">
        <v>104</v>
      </c>
      <c r="I194" s="31" t="s">
        <v>62</v>
      </c>
      <c r="J194" s="31" t="s">
        <v>85</v>
      </c>
      <c r="K194" s="31" t="s">
        <v>63</v>
      </c>
      <c r="L194" s="13"/>
      <c r="M194" s="13"/>
      <c r="N194" s="13"/>
      <c r="O194" s="13"/>
      <c r="P194" s="17" t="s">
        <v>558</v>
      </c>
      <c r="Q194" s="27" t="s">
        <v>577</v>
      </c>
      <c r="R194" s="13"/>
      <c r="S194" s="13"/>
      <c r="T194" s="13" t="s">
        <v>55</v>
      </c>
      <c r="U194" s="16"/>
      <c r="V194" s="21" t="s">
        <v>578</v>
      </c>
      <c r="W194" s="13" t="s">
        <v>145</v>
      </c>
      <c r="X194" s="13" t="str">
        <f aca="false">VLOOKUP(B194,'Terraform Analyzer Goals in CRA'!F:K,6, 0)</f>
        <v>6-5 + Done</v>
      </c>
    </row>
    <row r="195" s="1" customFormat="true" ht="68" hidden="false" customHeight="false" outlineLevel="0" collapsed="false">
      <c r="A195" s="10" t="n">
        <v>194</v>
      </c>
      <c r="B195" s="11" t="n">
        <v>3000629</v>
      </c>
      <c r="C195" s="12" t="s">
        <v>579</v>
      </c>
      <c r="D195" s="11"/>
      <c r="E195" s="13"/>
      <c r="F195" s="13"/>
      <c r="G195" s="13"/>
      <c r="H195" s="11" t="s">
        <v>104</v>
      </c>
      <c r="I195" s="31" t="s">
        <v>62</v>
      </c>
      <c r="J195" s="31" t="s">
        <v>85</v>
      </c>
      <c r="K195" s="31" t="s">
        <v>63</v>
      </c>
      <c r="L195" s="13"/>
      <c r="M195" s="13"/>
      <c r="N195" s="13"/>
      <c r="O195" s="13"/>
      <c r="P195" s="17" t="s">
        <v>558</v>
      </c>
      <c r="Q195" s="27" t="s">
        <v>580</v>
      </c>
      <c r="R195" s="13"/>
      <c r="S195" s="13"/>
      <c r="T195" s="31" t="s">
        <v>20</v>
      </c>
      <c r="U195" s="16" t="s">
        <v>187</v>
      </c>
      <c r="V195" s="21" t="s">
        <v>581</v>
      </c>
      <c r="W195" s="13" t="s">
        <v>145</v>
      </c>
      <c r="X195" s="13" t="str">
        <f aca="false">VLOOKUP(B195,'Terraform Analyzer Goals in CRA'!F:K,6, 0)</f>
        <v>? - Needs to be investigated</v>
      </c>
    </row>
    <row r="196" s="1" customFormat="true" ht="85" hidden="false" customHeight="false" outlineLevel="0" collapsed="false">
      <c r="A196" s="10" t="n">
        <v>195</v>
      </c>
      <c r="B196" s="11" t="n">
        <v>3000630</v>
      </c>
      <c r="C196" s="12" t="s">
        <v>582</v>
      </c>
      <c r="D196" s="11"/>
      <c r="E196" s="13"/>
      <c r="F196" s="13"/>
      <c r="G196" s="13"/>
      <c r="H196" s="11" t="s">
        <v>104</v>
      </c>
      <c r="I196" s="31" t="s">
        <v>62</v>
      </c>
      <c r="J196" s="31" t="s">
        <v>85</v>
      </c>
      <c r="K196" s="31" t="s">
        <v>63</v>
      </c>
      <c r="L196" s="13"/>
      <c r="M196" s="13"/>
      <c r="N196" s="13"/>
      <c r="O196" s="13"/>
      <c r="P196" s="17" t="s">
        <v>558</v>
      </c>
      <c r="Q196" s="27" t="s">
        <v>583</v>
      </c>
      <c r="R196" s="13"/>
      <c r="S196" s="13"/>
      <c r="T196" s="31" t="s">
        <v>20</v>
      </c>
      <c r="U196" s="16" t="s">
        <v>187</v>
      </c>
      <c r="V196" s="21" t="s">
        <v>584</v>
      </c>
      <c r="W196" s="13" t="s">
        <v>145</v>
      </c>
      <c r="X196" s="13" t="str">
        <f aca="false">VLOOKUP(B196,'Terraform Analyzer Goals in CRA'!F:K,6, 0)</f>
        <v>? - Needs to be investigated</v>
      </c>
    </row>
    <row r="197" s="1" customFormat="true" ht="17" hidden="false" customHeight="false" outlineLevel="0" collapsed="false">
      <c r="A197" s="10" t="n">
        <v>196</v>
      </c>
      <c r="B197" s="11" t="n">
        <v>3000701</v>
      </c>
      <c r="C197" s="12" t="s">
        <v>585</v>
      </c>
      <c r="D197" s="11"/>
      <c r="E197" s="13"/>
      <c r="F197" s="13"/>
      <c r="G197" s="13"/>
      <c r="H197" s="11" t="s">
        <v>164</v>
      </c>
      <c r="I197" s="13" t="s">
        <v>163</v>
      </c>
      <c r="J197" s="13" t="s">
        <v>165</v>
      </c>
      <c r="K197" s="13" t="s">
        <v>154</v>
      </c>
      <c r="L197" s="13" t="s">
        <v>166</v>
      </c>
      <c r="M197" s="13"/>
      <c r="N197" s="13"/>
      <c r="O197" s="13" t="s">
        <v>167</v>
      </c>
      <c r="P197" s="17" t="s">
        <v>586</v>
      </c>
      <c r="Q197" s="18" t="s">
        <v>587</v>
      </c>
      <c r="R197" s="13"/>
      <c r="S197" s="13"/>
      <c r="T197" s="13" t="s">
        <v>55</v>
      </c>
      <c r="U197" s="16" t="s">
        <v>588</v>
      </c>
      <c r="V197" s="13"/>
      <c r="W197" s="13"/>
      <c r="X197" s="13" t="str">
        <f aca="false">VLOOKUP(B197,'Terraform Analyzer Goals in CRA'!F:K,6, 0)</f>
        <v>X - Cannot be implemented</v>
      </c>
    </row>
    <row r="198" s="1" customFormat="true" ht="17" hidden="false" customHeight="false" outlineLevel="0" collapsed="false">
      <c r="A198" s="10" t="n">
        <v>197</v>
      </c>
      <c r="B198" s="11" t="n">
        <v>3000702</v>
      </c>
      <c r="C198" s="12" t="s">
        <v>589</v>
      </c>
      <c r="D198" s="11"/>
      <c r="E198" s="13"/>
      <c r="F198" s="13"/>
      <c r="G198" s="13"/>
      <c r="H198" s="11" t="s">
        <v>164</v>
      </c>
      <c r="I198" s="13" t="s">
        <v>163</v>
      </c>
      <c r="J198" s="13" t="s">
        <v>165</v>
      </c>
      <c r="K198" s="13" t="s">
        <v>154</v>
      </c>
      <c r="L198" s="13" t="s">
        <v>166</v>
      </c>
      <c r="M198" s="13"/>
      <c r="N198" s="13"/>
      <c r="O198" s="13" t="s">
        <v>167</v>
      </c>
      <c r="P198" s="17" t="s">
        <v>586</v>
      </c>
      <c r="Q198" s="18" t="s">
        <v>587</v>
      </c>
      <c r="R198" s="13"/>
      <c r="S198" s="13"/>
      <c r="T198" s="13" t="s">
        <v>55</v>
      </c>
      <c r="U198" s="16" t="s">
        <v>588</v>
      </c>
      <c r="V198" s="13"/>
      <c r="W198" s="13"/>
      <c r="X198" s="13" t="str">
        <f aca="false">VLOOKUP(B198,'Terraform Analyzer Goals in CRA'!F:K,6, 0)</f>
        <v>X - Cannot be implemented</v>
      </c>
    </row>
    <row r="199" s="1" customFormat="true" ht="17" hidden="false" customHeight="false" outlineLevel="0" collapsed="false">
      <c r="A199" s="10" t="n">
        <v>198</v>
      </c>
      <c r="B199" s="11" t="n">
        <v>3000703</v>
      </c>
      <c r="C199" s="12" t="s">
        <v>590</v>
      </c>
      <c r="D199" s="11"/>
      <c r="E199" s="13"/>
      <c r="F199" s="13"/>
      <c r="G199" s="13"/>
      <c r="H199" s="11" t="s">
        <v>164</v>
      </c>
      <c r="I199" s="13" t="s">
        <v>163</v>
      </c>
      <c r="J199" s="13" t="s">
        <v>165</v>
      </c>
      <c r="K199" s="13" t="s">
        <v>154</v>
      </c>
      <c r="L199" s="13" t="s">
        <v>166</v>
      </c>
      <c r="M199" s="13"/>
      <c r="N199" s="13"/>
      <c r="O199" s="13" t="s">
        <v>167</v>
      </c>
      <c r="P199" s="17" t="s">
        <v>586</v>
      </c>
      <c r="Q199" s="18" t="s">
        <v>587</v>
      </c>
      <c r="R199" s="13"/>
      <c r="S199" s="13"/>
      <c r="T199" s="13" t="s">
        <v>55</v>
      </c>
      <c r="U199" s="16" t="s">
        <v>588</v>
      </c>
      <c r="V199" s="13"/>
      <c r="W199" s="13"/>
      <c r="X199" s="13" t="str">
        <f aca="false">VLOOKUP(B199,'Terraform Analyzer Goals in CRA'!F:K,6, 0)</f>
        <v>X - Cannot be implemented</v>
      </c>
    </row>
    <row r="200" s="1" customFormat="true" ht="34" hidden="false" customHeight="false" outlineLevel="0" collapsed="false">
      <c r="A200" s="10" t="n">
        <v>199</v>
      </c>
      <c r="B200" s="11" t="n">
        <v>3000704</v>
      </c>
      <c r="C200" s="12" t="s">
        <v>591</v>
      </c>
      <c r="D200" s="11"/>
      <c r="E200" s="13"/>
      <c r="F200" s="13"/>
      <c r="G200" s="13"/>
      <c r="H200" s="11" t="s">
        <v>112</v>
      </c>
      <c r="I200" s="32" t="s">
        <v>173</v>
      </c>
      <c r="J200" s="32" t="s">
        <v>99</v>
      </c>
      <c r="K200" s="32" t="s">
        <v>100</v>
      </c>
      <c r="L200" s="32" t="s">
        <v>101</v>
      </c>
      <c r="M200" s="13"/>
      <c r="N200" s="13"/>
      <c r="O200" s="13"/>
      <c r="P200" s="17" t="s">
        <v>592</v>
      </c>
      <c r="Q200" s="18" t="s">
        <v>587</v>
      </c>
      <c r="R200" s="13"/>
      <c r="S200" s="13"/>
      <c r="T200" s="13" t="s">
        <v>55</v>
      </c>
      <c r="U200" s="16" t="s">
        <v>588</v>
      </c>
      <c r="V200" s="13"/>
      <c r="W200" s="13"/>
      <c r="X200" s="13" t="str">
        <f aca="false">VLOOKUP(B200,'Terraform Analyzer Goals in CRA'!F:K,6, 0)</f>
        <v>X - Cannot be implemented</v>
      </c>
    </row>
    <row r="201" s="1" customFormat="true" ht="34" hidden="false" customHeight="false" outlineLevel="0" collapsed="false">
      <c r="A201" s="10" t="n">
        <v>200</v>
      </c>
      <c r="B201" s="11" t="n">
        <v>3000705</v>
      </c>
      <c r="C201" s="12" t="s">
        <v>593</v>
      </c>
      <c r="D201" s="11"/>
      <c r="E201" s="13"/>
      <c r="F201" s="13"/>
      <c r="G201" s="13"/>
      <c r="H201" s="11" t="s">
        <v>112</v>
      </c>
      <c r="I201" s="32" t="s">
        <v>173</v>
      </c>
      <c r="J201" s="32" t="s">
        <v>99</v>
      </c>
      <c r="K201" s="32" t="s">
        <v>100</v>
      </c>
      <c r="L201" s="32" t="s">
        <v>101</v>
      </c>
      <c r="M201" s="13"/>
      <c r="N201" s="13"/>
      <c r="O201" s="13"/>
      <c r="P201" s="17" t="s">
        <v>592</v>
      </c>
      <c r="Q201" s="18" t="s">
        <v>587</v>
      </c>
      <c r="R201" s="13"/>
      <c r="S201" s="13"/>
      <c r="T201" s="13" t="s">
        <v>55</v>
      </c>
      <c r="U201" s="16" t="s">
        <v>588</v>
      </c>
      <c r="V201" s="13"/>
      <c r="W201" s="13"/>
      <c r="X201" s="13" t="str">
        <f aca="false">VLOOKUP(B201,'Terraform Analyzer Goals in CRA'!F:K,6, 0)</f>
        <v>X - Cannot be implemented</v>
      </c>
    </row>
    <row r="202" s="1" customFormat="true" ht="51" hidden="false" customHeight="false" outlineLevel="0" collapsed="false">
      <c r="A202" s="10" t="n">
        <v>201</v>
      </c>
      <c r="B202" s="11" t="n">
        <v>3000706</v>
      </c>
      <c r="C202" s="12" t="s">
        <v>594</v>
      </c>
      <c r="D202" s="11"/>
      <c r="E202" s="13"/>
      <c r="F202" s="13"/>
      <c r="G202" s="13"/>
      <c r="H202" s="13" t="s">
        <v>154</v>
      </c>
      <c r="I202" s="13" t="s">
        <v>155</v>
      </c>
      <c r="J202" s="13"/>
      <c r="K202" s="13"/>
      <c r="L202" s="13"/>
      <c r="M202" s="13"/>
      <c r="N202" s="13"/>
      <c r="O202" s="13"/>
      <c r="P202" s="17" t="s">
        <v>469</v>
      </c>
      <c r="Q202" s="18" t="s">
        <v>595</v>
      </c>
      <c r="R202" s="13"/>
      <c r="S202" s="13"/>
      <c r="T202" s="13" t="s">
        <v>55</v>
      </c>
      <c r="U202" s="16" t="s">
        <v>588</v>
      </c>
      <c r="V202" s="13"/>
      <c r="W202" s="13"/>
      <c r="X202" s="13" t="str">
        <f aca="false">VLOOKUP(B202,'Terraform Analyzer Goals in CRA'!F:K,6, 0)</f>
        <v>X - Cannot be implemented</v>
      </c>
    </row>
    <row r="203" s="1" customFormat="true" ht="51" hidden="false" customHeight="false" outlineLevel="0" collapsed="false">
      <c r="A203" s="10" t="n">
        <v>202</v>
      </c>
      <c r="B203" s="11" t="n">
        <v>3000707</v>
      </c>
      <c r="C203" s="12" t="s">
        <v>596</v>
      </c>
      <c r="D203" s="11"/>
      <c r="E203" s="13"/>
      <c r="F203" s="13"/>
      <c r="G203" s="13"/>
      <c r="H203" s="11" t="s">
        <v>51</v>
      </c>
      <c r="I203" s="13" t="s">
        <v>21</v>
      </c>
      <c r="J203" s="11" t="s">
        <v>62</v>
      </c>
      <c r="K203" s="11" t="s">
        <v>85</v>
      </c>
      <c r="L203" s="13" t="s">
        <v>63</v>
      </c>
      <c r="M203" s="13" t="s">
        <v>86</v>
      </c>
      <c r="N203" s="13"/>
      <c r="O203" s="13"/>
      <c r="P203" s="17" t="s">
        <v>469</v>
      </c>
      <c r="Q203" s="18" t="s">
        <v>587</v>
      </c>
      <c r="R203" s="13"/>
      <c r="S203" s="13"/>
      <c r="T203" s="13" t="s">
        <v>55</v>
      </c>
      <c r="U203" s="16" t="s">
        <v>588</v>
      </c>
      <c r="V203" s="13"/>
      <c r="W203" s="13"/>
      <c r="X203" s="13" t="str">
        <f aca="false">VLOOKUP(B203,'Terraform Analyzer Goals in CRA'!F:K,6, 0)</f>
        <v>X - Cannot be implemented</v>
      </c>
    </row>
    <row r="204" s="1" customFormat="true" ht="34" hidden="false" customHeight="false" outlineLevel="0" collapsed="false">
      <c r="A204" s="10" t="n">
        <v>203</v>
      </c>
      <c r="B204" s="11" t="n">
        <v>3000708</v>
      </c>
      <c r="C204" s="12" t="s">
        <v>597</v>
      </c>
      <c r="D204" s="11"/>
      <c r="E204" s="13"/>
      <c r="F204" s="13"/>
      <c r="G204" s="13"/>
      <c r="H204" s="11" t="s">
        <v>51</v>
      </c>
      <c r="I204" s="13" t="s">
        <v>21</v>
      </c>
      <c r="J204" s="11" t="s">
        <v>62</v>
      </c>
      <c r="K204" s="11" t="s">
        <v>85</v>
      </c>
      <c r="L204" s="13" t="s">
        <v>63</v>
      </c>
      <c r="M204" s="13" t="s">
        <v>86</v>
      </c>
      <c r="N204" s="13"/>
      <c r="O204" s="13"/>
      <c r="P204" s="17" t="s">
        <v>598</v>
      </c>
      <c r="Q204" s="18" t="s">
        <v>587</v>
      </c>
      <c r="R204" s="13"/>
      <c r="S204" s="13"/>
      <c r="T204" s="13" t="s">
        <v>55</v>
      </c>
      <c r="U204" s="16" t="s">
        <v>588</v>
      </c>
      <c r="V204" s="13"/>
      <c r="W204" s="13"/>
      <c r="X204" s="13" t="str">
        <f aca="false">VLOOKUP(B204,'Terraform Analyzer Goals in CRA'!F:K,6, 0)</f>
        <v>X - Cannot be implemented</v>
      </c>
    </row>
    <row r="205" s="1" customFormat="true" ht="17" hidden="false" customHeight="false" outlineLevel="0" collapsed="false">
      <c r="A205" s="10" t="n">
        <v>204</v>
      </c>
      <c r="B205" s="11" t="n">
        <v>3000709</v>
      </c>
      <c r="C205" s="12" t="s">
        <v>599</v>
      </c>
      <c r="D205" s="11"/>
      <c r="E205" s="13"/>
      <c r="F205" s="13"/>
      <c r="G205" s="13"/>
      <c r="H205" s="11" t="s">
        <v>51</v>
      </c>
      <c r="I205" s="13" t="s">
        <v>21</v>
      </c>
      <c r="J205" s="11" t="s">
        <v>62</v>
      </c>
      <c r="K205" s="11" t="s">
        <v>85</v>
      </c>
      <c r="L205" s="13" t="s">
        <v>63</v>
      </c>
      <c r="M205" s="13" t="s">
        <v>86</v>
      </c>
      <c r="N205" s="13"/>
      <c r="O205" s="13"/>
      <c r="P205" s="17" t="s">
        <v>600</v>
      </c>
      <c r="Q205" s="18" t="s">
        <v>587</v>
      </c>
      <c r="R205" s="13"/>
      <c r="S205" s="13"/>
      <c r="T205" s="13" t="s">
        <v>55</v>
      </c>
      <c r="U205" s="16" t="s">
        <v>588</v>
      </c>
      <c r="V205" s="13"/>
      <c r="W205" s="13"/>
      <c r="X205" s="13" t="str">
        <f aca="false">VLOOKUP(B205,'Terraform Analyzer Goals in CRA'!F:K,6, 0)</f>
        <v>X - Cannot be implemented</v>
      </c>
    </row>
    <row r="206" s="1" customFormat="true" ht="17" hidden="false" customHeight="false" outlineLevel="0" collapsed="false">
      <c r="A206" s="10" t="n">
        <v>205</v>
      </c>
      <c r="B206" s="11" t="n">
        <v>3000710</v>
      </c>
      <c r="C206" s="12" t="s">
        <v>601</v>
      </c>
      <c r="D206" s="11"/>
      <c r="E206" s="13"/>
      <c r="F206" s="13"/>
      <c r="G206" s="13"/>
      <c r="H206" s="13" t="s">
        <v>342</v>
      </c>
      <c r="I206" s="13"/>
      <c r="J206" s="13"/>
      <c r="K206" s="13"/>
      <c r="L206" s="13"/>
      <c r="M206" s="13"/>
      <c r="N206" s="13"/>
      <c r="O206" s="13"/>
      <c r="P206" s="17" t="s">
        <v>602</v>
      </c>
      <c r="Q206" s="18" t="s">
        <v>587</v>
      </c>
      <c r="R206" s="13"/>
      <c r="S206" s="13"/>
      <c r="T206" s="13" t="s">
        <v>55</v>
      </c>
      <c r="U206" s="16" t="s">
        <v>588</v>
      </c>
      <c r="V206" s="13"/>
      <c r="W206" s="13"/>
      <c r="X206" s="13" t="str">
        <f aca="false">VLOOKUP(B206,'Terraform Analyzer Goals in CRA'!F:K,6, 0)</f>
        <v>X - Cannot be implemented</v>
      </c>
    </row>
    <row r="207" s="1" customFormat="true" ht="17" hidden="false" customHeight="false" outlineLevel="0" collapsed="false">
      <c r="A207" s="10" t="n">
        <v>206</v>
      </c>
      <c r="B207" s="11" t="n">
        <v>3000711</v>
      </c>
      <c r="C207" s="12" t="s">
        <v>603</v>
      </c>
      <c r="D207" s="11"/>
      <c r="E207" s="13"/>
      <c r="F207" s="13"/>
      <c r="G207" s="13"/>
      <c r="H207" s="11" t="s">
        <v>51</v>
      </c>
      <c r="I207" s="13" t="s">
        <v>21</v>
      </c>
      <c r="J207" s="11" t="s">
        <v>62</v>
      </c>
      <c r="K207" s="11" t="s">
        <v>85</v>
      </c>
      <c r="L207" s="13" t="s">
        <v>63</v>
      </c>
      <c r="M207" s="13" t="s">
        <v>86</v>
      </c>
      <c r="N207" s="13"/>
      <c r="O207" s="13"/>
      <c r="P207" s="17" t="s">
        <v>604</v>
      </c>
      <c r="Q207" s="18" t="s">
        <v>587</v>
      </c>
      <c r="R207" s="13"/>
      <c r="S207" s="13"/>
      <c r="T207" s="13" t="s">
        <v>55</v>
      </c>
      <c r="U207" s="16" t="s">
        <v>588</v>
      </c>
      <c r="V207" s="13"/>
      <c r="W207" s="13"/>
      <c r="X207" s="13" t="str">
        <f aca="false">VLOOKUP(B207,'Terraform Analyzer Goals in CRA'!F:K,6, 0)</f>
        <v>X - Cannot be implemented</v>
      </c>
    </row>
    <row r="208" s="1" customFormat="true" ht="17" hidden="false" customHeight="false" outlineLevel="0" collapsed="false">
      <c r="A208" s="10" t="n">
        <v>207</v>
      </c>
      <c r="B208" s="11" t="n">
        <v>3000712</v>
      </c>
      <c r="C208" s="12" t="s">
        <v>605</v>
      </c>
      <c r="D208" s="11"/>
      <c r="E208" s="13"/>
      <c r="F208" s="13"/>
      <c r="G208" s="13"/>
      <c r="H208" s="11" t="s">
        <v>51</v>
      </c>
      <c r="I208" s="13" t="s">
        <v>21</v>
      </c>
      <c r="J208" s="11" t="s">
        <v>62</v>
      </c>
      <c r="K208" s="11" t="s">
        <v>85</v>
      </c>
      <c r="L208" s="13" t="s">
        <v>63</v>
      </c>
      <c r="M208" s="13" t="s">
        <v>86</v>
      </c>
      <c r="N208" s="13"/>
      <c r="O208" s="13"/>
      <c r="P208" s="17" t="s">
        <v>292</v>
      </c>
      <c r="Q208" s="18" t="s">
        <v>587</v>
      </c>
      <c r="R208" s="13"/>
      <c r="S208" s="13"/>
      <c r="T208" s="13" t="s">
        <v>55</v>
      </c>
      <c r="U208" s="16" t="s">
        <v>588</v>
      </c>
      <c r="V208" s="13"/>
      <c r="W208" s="13"/>
      <c r="X208" s="13" t="str">
        <f aca="false">VLOOKUP(B208,'Terraform Analyzer Goals in CRA'!F:K,6, 0)</f>
        <v>X - Cannot be implemented</v>
      </c>
    </row>
    <row r="209" s="1" customFormat="true" ht="17" hidden="false" customHeight="false" outlineLevel="0" collapsed="false">
      <c r="A209" s="10" t="n">
        <v>208</v>
      </c>
      <c r="B209" s="11" t="n">
        <v>3000713</v>
      </c>
      <c r="C209" s="12" t="s">
        <v>606</v>
      </c>
      <c r="D209" s="11"/>
      <c r="E209" s="13"/>
      <c r="F209" s="13"/>
      <c r="G209" s="13"/>
      <c r="H209" s="13" t="s">
        <v>21</v>
      </c>
      <c r="I209" s="14" t="s">
        <v>22</v>
      </c>
      <c r="J209" s="13" t="s">
        <v>23</v>
      </c>
      <c r="K209" s="11" t="s">
        <v>24</v>
      </c>
      <c r="L209" s="13" t="s">
        <v>25</v>
      </c>
      <c r="M209" s="15" t="s">
        <v>26</v>
      </c>
      <c r="N209" s="13"/>
      <c r="O209" s="16" t="s">
        <v>27</v>
      </c>
      <c r="P209" s="17" t="s">
        <v>292</v>
      </c>
      <c r="Q209" s="18" t="s">
        <v>587</v>
      </c>
      <c r="R209" s="13"/>
      <c r="S209" s="13"/>
      <c r="T209" s="13" t="s">
        <v>55</v>
      </c>
      <c r="U209" s="16" t="s">
        <v>588</v>
      </c>
      <c r="V209" s="13"/>
      <c r="W209" s="13"/>
      <c r="X209" s="13" t="str">
        <f aca="false">VLOOKUP(B209,'Terraform Analyzer Goals in CRA'!F:K,6, 0)</f>
        <v>X - Cannot be implemented</v>
      </c>
    </row>
    <row r="210" s="1" customFormat="true" ht="17" hidden="false" customHeight="false" outlineLevel="0" collapsed="false">
      <c r="A210" s="10" t="n">
        <v>209</v>
      </c>
      <c r="B210" s="11" t="n">
        <v>3000714</v>
      </c>
      <c r="C210" s="12" t="s">
        <v>607</v>
      </c>
      <c r="D210" s="11"/>
      <c r="E210" s="13"/>
      <c r="F210" s="13"/>
      <c r="G210" s="13"/>
      <c r="H210" s="13" t="s">
        <v>21</v>
      </c>
      <c r="I210" s="14" t="s">
        <v>22</v>
      </c>
      <c r="J210" s="13" t="s">
        <v>23</v>
      </c>
      <c r="K210" s="11" t="s">
        <v>24</v>
      </c>
      <c r="L210" s="13" t="s">
        <v>25</v>
      </c>
      <c r="M210" s="15" t="s">
        <v>26</v>
      </c>
      <c r="N210" s="13"/>
      <c r="O210" s="16" t="s">
        <v>27</v>
      </c>
      <c r="P210" s="17" t="s">
        <v>292</v>
      </c>
      <c r="Q210" s="18" t="s">
        <v>587</v>
      </c>
      <c r="R210" s="13"/>
      <c r="S210" s="13"/>
      <c r="T210" s="13" t="s">
        <v>55</v>
      </c>
      <c r="U210" s="16" t="s">
        <v>588</v>
      </c>
      <c r="V210" s="13"/>
      <c r="W210" s="13"/>
      <c r="X210" s="13" t="str">
        <f aca="false">VLOOKUP(B210,'Terraform Analyzer Goals in CRA'!F:K,6, 0)</f>
        <v>X - Cannot be implemented</v>
      </c>
    </row>
    <row r="211" s="1" customFormat="true" ht="17" hidden="false" customHeight="false" outlineLevel="0" collapsed="false">
      <c r="A211" s="10" t="n">
        <v>210</v>
      </c>
      <c r="B211" s="11" t="n">
        <v>3000715</v>
      </c>
      <c r="C211" s="12" t="s">
        <v>608</v>
      </c>
      <c r="D211" s="11"/>
      <c r="E211" s="13"/>
      <c r="F211" s="13"/>
      <c r="G211" s="13"/>
      <c r="H211" s="13" t="s">
        <v>21</v>
      </c>
      <c r="I211" s="14" t="s">
        <v>22</v>
      </c>
      <c r="J211" s="13" t="s">
        <v>23</v>
      </c>
      <c r="K211" s="11" t="s">
        <v>24</v>
      </c>
      <c r="L211" s="13" t="s">
        <v>25</v>
      </c>
      <c r="M211" s="15" t="s">
        <v>26</v>
      </c>
      <c r="N211" s="13"/>
      <c r="O211" s="16" t="s">
        <v>27</v>
      </c>
      <c r="P211" s="17" t="s">
        <v>292</v>
      </c>
      <c r="Q211" s="18" t="s">
        <v>587</v>
      </c>
      <c r="R211" s="13"/>
      <c r="S211" s="13"/>
      <c r="T211" s="13" t="s">
        <v>55</v>
      </c>
      <c r="U211" s="16" t="s">
        <v>588</v>
      </c>
      <c r="V211" s="16"/>
      <c r="W211" s="13"/>
      <c r="X211" s="13" t="str">
        <f aca="false">VLOOKUP(B211,'Terraform Analyzer Goals in CRA'!F:K,6, 0)</f>
        <v>X - Cannot be implemented</v>
      </c>
    </row>
    <row r="212" s="1" customFormat="true" ht="17" hidden="false" customHeight="false" outlineLevel="0" collapsed="false">
      <c r="A212" s="10" t="n">
        <v>211</v>
      </c>
      <c r="B212" s="11" t="n">
        <v>3000716</v>
      </c>
      <c r="C212" s="20" t="s">
        <v>609</v>
      </c>
      <c r="D212" s="11"/>
      <c r="E212" s="13"/>
      <c r="F212" s="13"/>
      <c r="G212" s="13"/>
      <c r="H212" s="13" t="s">
        <v>21</v>
      </c>
      <c r="I212" s="14" t="s">
        <v>22</v>
      </c>
      <c r="J212" s="13" t="s">
        <v>23</v>
      </c>
      <c r="K212" s="11" t="s">
        <v>24</v>
      </c>
      <c r="L212" s="13" t="s">
        <v>25</v>
      </c>
      <c r="M212" s="15" t="s">
        <v>26</v>
      </c>
      <c r="N212" s="13"/>
      <c r="O212" s="16" t="s">
        <v>27</v>
      </c>
      <c r="P212" s="17" t="s">
        <v>292</v>
      </c>
      <c r="Q212" s="18" t="s">
        <v>587</v>
      </c>
      <c r="R212" s="13"/>
      <c r="S212" s="13"/>
      <c r="T212" s="13" t="s">
        <v>55</v>
      </c>
      <c r="U212" s="16" t="s">
        <v>588</v>
      </c>
      <c r="V212" s="16"/>
      <c r="W212" s="13"/>
      <c r="X212" s="13" t="str">
        <f aca="false">VLOOKUP(B212,'Terraform Analyzer Goals in CRA'!F:K,6, 0)</f>
        <v>X - Cannot be implemented</v>
      </c>
    </row>
    <row r="213" s="1" customFormat="true" ht="17" hidden="false" customHeight="false" outlineLevel="0" collapsed="false">
      <c r="A213" s="10" t="n">
        <v>212</v>
      </c>
      <c r="B213" s="11" t="n">
        <v>3000717</v>
      </c>
      <c r="C213" s="20" t="s">
        <v>610</v>
      </c>
      <c r="D213" s="11"/>
      <c r="E213" s="13"/>
      <c r="F213" s="13"/>
      <c r="G213" s="13"/>
      <c r="H213" s="13" t="s">
        <v>21</v>
      </c>
      <c r="I213" s="14" t="s">
        <v>22</v>
      </c>
      <c r="J213" s="13" t="s">
        <v>23</v>
      </c>
      <c r="K213" s="11" t="s">
        <v>24</v>
      </c>
      <c r="L213" s="13" t="s">
        <v>25</v>
      </c>
      <c r="M213" s="15" t="s">
        <v>26</v>
      </c>
      <c r="N213" s="13"/>
      <c r="O213" s="16" t="s">
        <v>27</v>
      </c>
      <c r="P213" s="17" t="s">
        <v>292</v>
      </c>
      <c r="Q213" s="18" t="s">
        <v>587</v>
      </c>
      <c r="R213" s="13"/>
      <c r="S213" s="13"/>
      <c r="T213" s="13" t="s">
        <v>55</v>
      </c>
      <c r="U213" s="16" t="s">
        <v>588</v>
      </c>
      <c r="V213" s="44"/>
      <c r="W213" s="13"/>
      <c r="X213" s="13" t="str">
        <f aca="false">VLOOKUP(B213,'Terraform Analyzer Goals in CRA'!F:K,6, 0)</f>
        <v>X - Cannot be implemented</v>
      </c>
    </row>
    <row r="214" s="1" customFormat="true" ht="17" hidden="false" customHeight="false" outlineLevel="0" collapsed="false">
      <c r="A214" s="10" t="n">
        <v>213</v>
      </c>
      <c r="B214" s="11" t="n">
        <v>3000718</v>
      </c>
      <c r="C214" s="12" t="s">
        <v>611</v>
      </c>
      <c r="D214" s="11"/>
      <c r="E214" s="13"/>
      <c r="F214" s="13"/>
      <c r="G214" s="13"/>
      <c r="H214" s="13" t="s">
        <v>21</v>
      </c>
      <c r="I214" s="14" t="s">
        <v>22</v>
      </c>
      <c r="J214" s="13" t="s">
        <v>23</v>
      </c>
      <c r="K214" s="11" t="s">
        <v>24</v>
      </c>
      <c r="L214" s="13" t="s">
        <v>25</v>
      </c>
      <c r="M214" s="15" t="s">
        <v>26</v>
      </c>
      <c r="N214" s="13"/>
      <c r="O214" s="16" t="s">
        <v>27</v>
      </c>
      <c r="P214" s="17" t="s">
        <v>292</v>
      </c>
      <c r="Q214" s="18" t="s">
        <v>587</v>
      </c>
      <c r="R214" s="13"/>
      <c r="S214" s="13"/>
      <c r="T214" s="13" t="s">
        <v>55</v>
      </c>
      <c r="U214" s="16" t="s">
        <v>588</v>
      </c>
      <c r="V214" s="44"/>
      <c r="W214" s="14"/>
      <c r="X214" s="13" t="str">
        <f aca="false">VLOOKUP(B214,'Terraform Analyzer Goals in CRA'!F:K,6, 0)</f>
        <v>X - Cannot be implemented</v>
      </c>
    </row>
    <row r="215" s="1" customFormat="true" ht="17" hidden="false" customHeight="false" outlineLevel="0" collapsed="false">
      <c r="A215" s="10" t="n">
        <v>214</v>
      </c>
      <c r="B215" s="11" t="n">
        <v>3000719</v>
      </c>
      <c r="C215" s="12" t="s">
        <v>612</v>
      </c>
      <c r="D215" s="11"/>
      <c r="E215" s="13"/>
      <c r="F215" s="13"/>
      <c r="G215" s="13"/>
      <c r="H215" s="13" t="s">
        <v>21</v>
      </c>
      <c r="I215" s="14" t="s">
        <v>22</v>
      </c>
      <c r="J215" s="13" t="s">
        <v>23</v>
      </c>
      <c r="K215" s="11" t="s">
        <v>24</v>
      </c>
      <c r="L215" s="13" t="s">
        <v>25</v>
      </c>
      <c r="M215" s="15" t="s">
        <v>26</v>
      </c>
      <c r="N215" s="13"/>
      <c r="O215" s="16" t="s">
        <v>27</v>
      </c>
      <c r="P215" s="17" t="s">
        <v>292</v>
      </c>
      <c r="Q215" s="18" t="s">
        <v>587</v>
      </c>
      <c r="R215" s="13"/>
      <c r="S215" s="13"/>
      <c r="T215" s="13" t="s">
        <v>55</v>
      </c>
      <c r="U215" s="16" t="s">
        <v>588</v>
      </c>
      <c r="V215" s="13"/>
      <c r="W215" s="13"/>
      <c r="X215" s="13" t="str">
        <f aca="false">VLOOKUP(B215,'Terraform Analyzer Goals in CRA'!F:K,6, 0)</f>
        <v>X - Cannot be implemented</v>
      </c>
    </row>
    <row r="216" s="1" customFormat="true" ht="17" hidden="false" customHeight="false" outlineLevel="0" collapsed="false">
      <c r="A216" s="10" t="n">
        <v>215</v>
      </c>
      <c r="B216" s="11" t="n">
        <v>3000720</v>
      </c>
      <c r="C216" s="12" t="s">
        <v>613</v>
      </c>
      <c r="D216" s="11"/>
      <c r="E216" s="13"/>
      <c r="F216" s="13"/>
      <c r="G216" s="13"/>
      <c r="H216" s="13" t="s">
        <v>21</v>
      </c>
      <c r="I216" s="14" t="s">
        <v>22</v>
      </c>
      <c r="J216" s="13" t="s">
        <v>23</v>
      </c>
      <c r="K216" s="11" t="s">
        <v>24</v>
      </c>
      <c r="L216" s="13" t="s">
        <v>25</v>
      </c>
      <c r="M216" s="15" t="s">
        <v>26</v>
      </c>
      <c r="N216" s="13"/>
      <c r="O216" s="16" t="s">
        <v>27</v>
      </c>
      <c r="P216" s="17" t="s">
        <v>292</v>
      </c>
      <c r="Q216" s="18" t="s">
        <v>587</v>
      </c>
      <c r="R216" s="13"/>
      <c r="S216" s="13"/>
      <c r="T216" s="13" t="s">
        <v>55</v>
      </c>
      <c r="U216" s="16" t="s">
        <v>588</v>
      </c>
      <c r="V216" s="13"/>
      <c r="W216" s="13"/>
      <c r="X216" s="13" t="str">
        <f aca="false">VLOOKUP(B216,'Terraform Analyzer Goals in CRA'!F:K,6, 0)</f>
        <v>X - Cannot be implemented</v>
      </c>
    </row>
    <row r="217" s="1" customFormat="true" ht="17" hidden="false" customHeight="false" outlineLevel="0" collapsed="false">
      <c r="A217" s="10" t="n">
        <v>216</v>
      </c>
      <c r="B217" s="11" t="n">
        <v>3000721</v>
      </c>
      <c r="C217" s="12" t="s">
        <v>614</v>
      </c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7" t="s">
        <v>615</v>
      </c>
      <c r="Q217" s="18" t="s">
        <v>587</v>
      </c>
      <c r="R217" s="13"/>
      <c r="S217" s="13"/>
      <c r="T217" s="13" t="s">
        <v>55</v>
      </c>
      <c r="U217" s="16" t="s">
        <v>588</v>
      </c>
      <c r="V217" s="13"/>
      <c r="W217" s="13"/>
      <c r="X217" s="13" t="str">
        <f aca="false">VLOOKUP(B217,'Terraform Analyzer Goals in CRA'!F:K,6, 0)</f>
        <v>X - Cannot be implemented</v>
      </c>
    </row>
    <row r="218" s="1" customFormat="true" ht="34" hidden="false" customHeight="false" outlineLevel="0" collapsed="false">
      <c r="A218" s="10" t="n">
        <v>217</v>
      </c>
      <c r="B218" s="11" t="n">
        <v>3000722</v>
      </c>
      <c r="C218" s="12" t="s">
        <v>616</v>
      </c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7" t="s">
        <v>617</v>
      </c>
      <c r="Q218" s="18" t="s">
        <v>587</v>
      </c>
      <c r="R218" s="13"/>
      <c r="S218" s="13"/>
      <c r="T218" s="13" t="s">
        <v>55</v>
      </c>
      <c r="U218" s="16" t="s">
        <v>588</v>
      </c>
      <c r="V218" s="13"/>
      <c r="W218" s="13"/>
      <c r="X218" s="13" t="str">
        <f aca="false">VLOOKUP(B218,'Terraform Analyzer Goals in CRA'!F:K,6, 0)</f>
        <v>X - Cannot be implemented</v>
      </c>
    </row>
    <row r="219" s="1" customFormat="true" ht="17" hidden="false" customHeight="false" outlineLevel="0" collapsed="false">
      <c r="A219" s="10" t="n">
        <v>218</v>
      </c>
      <c r="B219" s="11" t="n">
        <v>3000723</v>
      </c>
      <c r="C219" s="12" t="s">
        <v>618</v>
      </c>
      <c r="D219" s="11"/>
      <c r="E219" s="13"/>
      <c r="F219" s="13"/>
      <c r="G219" s="13"/>
      <c r="H219" s="1" t="s">
        <v>71</v>
      </c>
      <c r="I219" s="11" t="s">
        <v>72</v>
      </c>
      <c r="J219" s="13" t="s">
        <v>73</v>
      </c>
      <c r="K219" s="13" t="s">
        <v>74</v>
      </c>
      <c r="L219" s="13"/>
      <c r="M219" s="13"/>
      <c r="N219" s="13"/>
      <c r="O219" s="13"/>
      <c r="P219" s="17" t="s">
        <v>292</v>
      </c>
      <c r="Q219" s="18" t="s">
        <v>587</v>
      </c>
      <c r="R219" s="13"/>
      <c r="S219" s="13"/>
      <c r="T219" s="13" t="s">
        <v>55</v>
      </c>
      <c r="U219" s="16" t="s">
        <v>588</v>
      </c>
      <c r="V219" s="13"/>
      <c r="W219" s="13"/>
      <c r="X219" s="13" t="str">
        <f aca="false">VLOOKUP(B219,'Terraform Analyzer Goals in CRA'!F:K,6, 0)</f>
        <v>X - Cannot be implemented</v>
      </c>
    </row>
    <row r="220" s="1" customFormat="true" ht="34" hidden="false" customHeight="false" outlineLevel="0" collapsed="false">
      <c r="A220" s="10" t="n">
        <v>219</v>
      </c>
      <c r="B220" s="11" t="n">
        <v>3000724</v>
      </c>
      <c r="C220" s="12" t="s">
        <v>619</v>
      </c>
      <c r="D220" s="11"/>
      <c r="E220" s="13"/>
      <c r="F220" s="13"/>
      <c r="G220" s="13"/>
      <c r="H220" s="13" t="s">
        <v>61</v>
      </c>
      <c r="I220" s="11" t="s">
        <v>62</v>
      </c>
      <c r="J220" s="13" t="s">
        <v>63</v>
      </c>
      <c r="K220" s="13" t="s">
        <v>64</v>
      </c>
      <c r="L220" s="13"/>
      <c r="M220" s="13"/>
      <c r="N220" s="13"/>
      <c r="O220" s="13" t="s">
        <v>270</v>
      </c>
      <c r="P220" s="17" t="s">
        <v>166</v>
      </c>
      <c r="Q220" s="18" t="s">
        <v>587</v>
      </c>
      <c r="R220" s="13"/>
      <c r="S220" s="13"/>
      <c r="T220" s="13" t="s">
        <v>55</v>
      </c>
      <c r="U220" s="16" t="s">
        <v>588</v>
      </c>
      <c r="V220" s="16" t="s">
        <v>620</v>
      </c>
      <c r="W220" s="13" t="s">
        <v>621</v>
      </c>
      <c r="X220" s="13" t="str">
        <f aca="false">VLOOKUP(B220,'Terraform Analyzer Goals in CRA'!F:K,6, 0)</f>
        <v>X - Cannot be implemented</v>
      </c>
    </row>
    <row r="221" s="1" customFormat="true" ht="34" hidden="false" customHeight="false" outlineLevel="0" collapsed="false">
      <c r="A221" s="10" t="n">
        <v>220</v>
      </c>
      <c r="B221" s="11" t="n">
        <v>3000801</v>
      </c>
      <c r="C221" s="12" t="s">
        <v>622</v>
      </c>
      <c r="D221" s="11"/>
      <c r="E221" s="13"/>
      <c r="F221" s="13"/>
      <c r="G221" s="13"/>
      <c r="H221" s="13" t="s">
        <v>173</v>
      </c>
      <c r="I221" s="13" t="s">
        <v>453</v>
      </c>
      <c r="J221" s="13" t="s">
        <v>454</v>
      </c>
      <c r="K221" s="13" t="s">
        <v>455</v>
      </c>
      <c r="L221" s="13" t="s">
        <v>456</v>
      </c>
      <c r="M221" s="13" t="s">
        <v>491</v>
      </c>
      <c r="N221" s="13"/>
      <c r="O221" s="13"/>
      <c r="P221" s="17" t="s">
        <v>489</v>
      </c>
      <c r="Q221" s="18" t="s">
        <v>623</v>
      </c>
      <c r="R221" s="13"/>
      <c r="S221" s="13"/>
      <c r="T221" s="13" t="s">
        <v>20</v>
      </c>
      <c r="U221" s="16" t="s">
        <v>624</v>
      </c>
      <c r="V221" s="13"/>
      <c r="W221" s="13"/>
      <c r="X221" s="13" t="e">
        <f aca="false">VLOOKUP(B221,'Terraform Analyzer Goals in CRA'!F:K,6, 0)</f>
        <v>#N/A</v>
      </c>
    </row>
    <row r="222" s="1" customFormat="true" ht="17" hidden="false" customHeight="false" outlineLevel="0" collapsed="false">
      <c r="A222" s="10" t="n">
        <v>221</v>
      </c>
      <c r="B222" s="11" t="n">
        <v>3000802</v>
      </c>
      <c r="C222" s="12" t="s">
        <v>625</v>
      </c>
      <c r="D222" s="11"/>
      <c r="E222" s="13"/>
      <c r="F222" s="13"/>
      <c r="G222" s="13"/>
      <c r="H222" s="11" t="s">
        <v>112</v>
      </c>
      <c r="I222" s="32" t="s">
        <v>173</v>
      </c>
      <c r="J222" s="32" t="s">
        <v>99</v>
      </c>
      <c r="K222" s="32" t="s">
        <v>100</v>
      </c>
      <c r="L222" s="32" t="s">
        <v>101</v>
      </c>
      <c r="M222" s="13"/>
      <c r="N222" s="13"/>
      <c r="O222" s="13"/>
      <c r="P222" s="17" t="s">
        <v>626</v>
      </c>
      <c r="Q222" s="18" t="s">
        <v>627</v>
      </c>
      <c r="R222" s="13"/>
      <c r="S222" s="13"/>
      <c r="T222" s="13" t="s">
        <v>20</v>
      </c>
      <c r="U222" s="16" t="s">
        <v>624</v>
      </c>
      <c r="V222" s="13"/>
      <c r="W222" s="13"/>
      <c r="X222" s="13" t="str">
        <f aca="false">VLOOKUP(B222,'Terraform Analyzer Goals in CRA'!F:K,6, 0)</f>
        <v>0 - Pending</v>
      </c>
    </row>
    <row r="223" s="1" customFormat="true" ht="17" hidden="false" customHeight="false" outlineLevel="0" collapsed="false">
      <c r="A223" s="10" t="n">
        <v>222</v>
      </c>
      <c r="B223" s="11" t="n">
        <v>3000803</v>
      </c>
      <c r="C223" s="12" t="s">
        <v>628</v>
      </c>
      <c r="D223" s="11"/>
      <c r="E223" s="13"/>
      <c r="F223" s="13"/>
      <c r="G223" s="13"/>
      <c r="H223" s="13" t="s">
        <v>112</v>
      </c>
      <c r="I223" s="13" t="s">
        <v>136</v>
      </c>
      <c r="J223" s="13"/>
      <c r="K223" s="13"/>
      <c r="L223" s="13"/>
      <c r="M223" s="13"/>
      <c r="N223" s="13"/>
      <c r="O223" s="13"/>
      <c r="P223" s="17" t="s">
        <v>629</v>
      </c>
      <c r="Q223" s="18" t="s">
        <v>630</v>
      </c>
      <c r="R223" s="13"/>
      <c r="S223" s="13"/>
      <c r="T223" s="13" t="s">
        <v>20</v>
      </c>
      <c r="U223" s="16" t="s">
        <v>624</v>
      </c>
      <c r="V223" s="13"/>
      <c r="W223" s="13"/>
      <c r="X223" s="13" t="str">
        <f aca="false">VLOOKUP(B223,'Terraform Analyzer Goals in CRA'!F:K,6, 0)</f>
        <v>X - Cannot be implemented</v>
      </c>
    </row>
    <row r="224" s="1" customFormat="true" ht="17" hidden="false" customHeight="false" outlineLevel="0" collapsed="false">
      <c r="A224" s="10" t="n">
        <v>223</v>
      </c>
      <c r="B224" s="11" t="n">
        <v>3000804</v>
      </c>
      <c r="C224" s="12" t="s">
        <v>631</v>
      </c>
      <c r="D224" s="11"/>
      <c r="E224" s="13"/>
      <c r="F224" s="13"/>
      <c r="G224" s="13"/>
      <c r="H224" s="13" t="s">
        <v>322</v>
      </c>
      <c r="I224" s="13"/>
      <c r="J224" s="13"/>
      <c r="K224" s="13"/>
      <c r="L224" s="13"/>
      <c r="M224" s="13"/>
      <c r="N224" s="13"/>
      <c r="O224" s="13" t="s">
        <v>632</v>
      </c>
      <c r="P224" s="17" t="s">
        <v>337</v>
      </c>
      <c r="Q224" s="13"/>
      <c r="R224" s="13"/>
      <c r="S224" s="13"/>
      <c r="T224" s="13" t="s">
        <v>20</v>
      </c>
      <c r="U224" s="16" t="s">
        <v>624</v>
      </c>
      <c r="V224" s="13"/>
      <c r="W224" s="13"/>
      <c r="X224" s="13" t="str">
        <f aca="false">VLOOKUP(B224,'Terraform Analyzer Goals in CRA'!F:K,6, 0)</f>
        <v>X - Cannot be implemented</v>
      </c>
    </row>
    <row r="225" s="1" customFormat="true" ht="17" hidden="false" customHeight="false" outlineLevel="0" collapsed="false">
      <c r="A225" s="10" t="n">
        <v>224</v>
      </c>
      <c r="B225" s="11" t="n">
        <v>3000805</v>
      </c>
      <c r="C225" s="12" t="s">
        <v>633</v>
      </c>
      <c r="D225" s="11"/>
      <c r="E225" s="13"/>
      <c r="F225" s="13"/>
      <c r="G225" s="13"/>
      <c r="H225" s="1" t="s">
        <v>342</v>
      </c>
      <c r="I225" s="11" t="s">
        <v>343</v>
      </c>
      <c r="J225" s="11" t="s">
        <v>322</v>
      </c>
      <c r="K225" s="13"/>
      <c r="L225" s="13"/>
      <c r="M225" s="13"/>
      <c r="N225" s="13"/>
      <c r="O225" s="13"/>
      <c r="P225" s="17" t="s">
        <v>398</v>
      </c>
      <c r="Q225" s="13"/>
      <c r="R225" s="13"/>
      <c r="S225" s="13"/>
      <c r="T225" s="13" t="s">
        <v>20</v>
      </c>
      <c r="U225" s="16" t="s">
        <v>624</v>
      </c>
      <c r="V225" s="13"/>
      <c r="W225" s="13"/>
      <c r="X225" s="13" t="str">
        <f aca="false">VLOOKUP(B225,'Terraform Analyzer Goals in CRA'!F:K,6, 0)</f>
        <v>X - Cannot be implemented</v>
      </c>
    </row>
    <row r="226" s="1" customFormat="true" ht="17" hidden="false" customHeight="false" outlineLevel="0" collapsed="false">
      <c r="A226" s="10" t="n">
        <v>225</v>
      </c>
      <c r="B226" s="11" t="n">
        <v>3000435</v>
      </c>
      <c r="C226" s="12" t="s">
        <v>634</v>
      </c>
      <c r="D226" s="11"/>
      <c r="E226" s="13"/>
      <c r="F226" s="13"/>
      <c r="G226" s="13"/>
      <c r="H226" s="13" t="s">
        <v>154</v>
      </c>
      <c r="I226" s="13" t="s">
        <v>155</v>
      </c>
      <c r="J226" s="13"/>
      <c r="K226" s="13"/>
      <c r="L226" s="13"/>
      <c r="M226" s="13"/>
      <c r="N226" s="13"/>
      <c r="O226" s="13"/>
      <c r="P226" s="17" t="s">
        <v>635</v>
      </c>
      <c r="Q226" s="18" t="s">
        <v>636</v>
      </c>
      <c r="R226" s="13"/>
      <c r="S226" s="13"/>
      <c r="T226" s="13" t="s">
        <v>20</v>
      </c>
      <c r="U226" s="16"/>
      <c r="V226" s="13"/>
      <c r="W226" s="13"/>
      <c r="X226" s="13" t="str">
        <f aca="false">VLOOKUP(B226,'Terraform Analyzer Goals in CRA'!F:K,6, 0)</f>
        <v>0 - Pending</v>
      </c>
    </row>
    <row r="227" s="1" customFormat="true" ht="34" hidden="false" customHeight="false" outlineLevel="0" collapsed="false">
      <c r="A227" s="10" t="n">
        <v>226</v>
      </c>
      <c r="B227" s="11" t="n">
        <v>3000436</v>
      </c>
      <c r="C227" s="12" t="s">
        <v>637</v>
      </c>
      <c r="D227" s="11"/>
      <c r="E227" s="13"/>
      <c r="F227" s="13"/>
      <c r="G227" s="13"/>
      <c r="H227" s="13" t="s">
        <v>154</v>
      </c>
      <c r="I227" s="13" t="s">
        <v>155</v>
      </c>
      <c r="J227" s="13"/>
      <c r="K227" s="13"/>
      <c r="L227" s="13"/>
      <c r="M227" s="13"/>
      <c r="N227" s="13"/>
      <c r="O227" s="13"/>
      <c r="P227" s="17" t="s">
        <v>635</v>
      </c>
      <c r="Q227" s="13"/>
      <c r="R227" s="13"/>
      <c r="S227" s="13"/>
      <c r="T227" s="13" t="s">
        <v>20</v>
      </c>
      <c r="U227" s="16" t="s">
        <v>161</v>
      </c>
      <c r="V227" s="13"/>
      <c r="W227" s="13"/>
      <c r="X227" s="13" t="str">
        <f aca="false">VLOOKUP(B227,'Terraform Analyzer Goals in CRA'!F:K,6, 0)</f>
        <v>0 - Pending</v>
      </c>
    </row>
    <row r="228" s="1" customFormat="true" ht="34" hidden="false" customHeight="false" outlineLevel="0" collapsed="false">
      <c r="A228" s="10" t="n">
        <v>227</v>
      </c>
      <c r="B228" s="11" t="n">
        <v>3000437</v>
      </c>
      <c r="C228" s="12" t="s">
        <v>638</v>
      </c>
      <c r="D228" s="11"/>
      <c r="E228" s="13"/>
      <c r="F228" s="13"/>
      <c r="G228" s="13"/>
      <c r="H228" s="13" t="s">
        <v>154</v>
      </c>
      <c r="I228" s="13" t="s">
        <v>155</v>
      </c>
      <c r="J228" s="13"/>
      <c r="K228" s="13"/>
      <c r="L228" s="13"/>
      <c r="M228" s="13"/>
      <c r="N228" s="13"/>
      <c r="O228" s="13"/>
      <c r="P228" s="17" t="s">
        <v>635</v>
      </c>
      <c r="Q228" s="13"/>
      <c r="R228" s="13"/>
      <c r="S228" s="13"/>
      <c r="T228" s="13" t="s">
        <v>55</v>
      </c>
      <c r="U228" s="16"/>
      <c r="V228" s="13"/>
      <c r="W228" s="13"/>
      <c r="X228" s="13" t="e">
        <f aca="false">VLOOKUP(B228,'Terraform Analyzer Goals in CRA'!F:K,6, 0)</f>
        <v>#N/A</v>
      </c>
    </row>
    <row r="229" s="1" customFormat="true" ht="51" hidden="false" customHeight="false" outlineLevel="0" collapsed="false">
      <c r="A229" s="10" t="n">
        <v>228</v>
      </c>
      <c r="B229" s="11" t="n">
        <v>3000438</v>
      </c>
      <c r="C229" s="12" t="s">
        <v>639</v>
      </c>
      <c r="D229" s="11"/>
      <c r="E229" s="13"/>
      <c r="F229" s="13"/>
      <c r="G229" s="13"/>
      <c r="H229" s="13" t="s">
        <v>154</v>
      </c>
      <c r="I229" s="13" t="s">
        <v>155</v>
      </c>
      <c r="J229" s="13"/>
      <c r="K229" s="13"/>
      <c r="L229" s="13"/>
      <c r="M229" s="13"/>
      <c r="N229" s="13"/>
      <c r="O229" s="13"/>
      <c r="P229" s="17" t="s">
        <v>640</v>
      </c>
      <c r="Q229" s="27" t="s">
        <v>641</v>
      </c>
      <c r="R229" s="13"/>
      <c r="S229" s="13"/>
      <c r="T229" s="13" t="s">
        <v>20</v>
      </c>
      <c r="U229" s="16"/>
      <c r="V229" s="13"/>
      <c r="W229" s="13"/>
      <c r="X229" s="13" t="e">
        <f aca="false">VLOOKUP(B229,'Terraform Analyzer Goals in CRA'!F:K,6, 0)</f>
        <v>#N/A</v>
      </c>
    </row>
    <row r="230" s="1" customFormat="true" ht="51" hidden="false" customHeight="false" outlineLevel="0" collapsed="false">
      <c r="A230" s="10" t="n">
        <v>229</v>
      </c>
      <c r="B230" s="11" t="n">
        <v>3000439</v>
      </c>
      <c r="C230" s="12" t="s">
        <v>642</v>
      </c>
      <c r="D230" s="11"/>
      <c r="E230" s="13"/>
      <c r="F230" s="13"/>
      <c r="G230" s="13"/>
      <c r="H230" s="13" t="s">
        <v>154</v>
      </c>
      <c r="I230" s="13" t="s">
        <v>155</v>
      </c>
      <c r="J230" s="13"/>
      <c r="K230" s="13"/>
      <c r="L230" s="13"/>
      <c r="M230" s="13"/>
      <c r="N230" s="13"/>
      <c r="O230" s="13"/>
      <c r="P230" s="17" t="s">
        <v>640</v>
      </c>
      <c r="Q230" s="27" t="s">
        <v>643</v>
      </c>
      <c r="R230" s="13"/>
      <c r="S230" s="13"/>
      <c r="T230" s="13" t="s">
        <v>20</v>
      </c>
      <c r="U230" s="16"/>
      <c r="V230" s="13"/>
      <c r="W230" s="13"/>
      <c r="X230" s="13" t="e">
        <f aca="false">VLOOKUP(B230,'Terraform Analyzer Goals in CRA'!F:K,6, 0)</f>
        <v>#N/A</v>
      </c>
    </row>
    <row r="231" s="1" customFormat="true" ht="51" hidden="false" customHeight="false" outlineLevel="0" collapsed="false">
      <c r="A231" s="10" t="n">
        <v>230</v>
      </c>
      <c r="B231" s="11" t="n">
        <v>3000440</v>
      </c>
      <c r="C231" s="12" t="s">
        <v>644</v>
      </c>
      <c r="D231" s="11"/>
      <c r="E231" s="13"/>
      <c r="F231" s="13"/>
      <c r="G231" s="13"/>
      <c r="H231" s="13" t="s">
        <v>154</v>
      </c>
      <c r="I231" s="13" t="s">
        <v>155</v>
      </c>
      <c r="J231" s="13"/>
      <c r="K231" s="13"/>
      <c r="L231" s="13"/>
      <c r="M231" s="13"/>
      <c r="N231" s="13"/>
      <c r="O231" s="13"/>
      <c r="P231" s="17" t="s">
        <v>640</v>
      </c>
      <c r="Q231" s="27" t="s">
        <v>643</v>
      </c>
      <c r="R231" s="13"/>
      <c r="S231" s="13"/>
      <c r="T231" s="13" t="s">
        <v>20</v>
      </c>
      <c r="U231" s="16"/>
      <c r="V231" s="13"/>
      <c r="W231" s="13"/>
      <c r="X231" s="13" t="e">
        <f aca="false">VLOOKUP(B231,'Terraform Analyzer Goals in CRA'!F:K,6, 0)</f>
        <v>#N/A</v>
      </c>
    </row>
    <row r="232" s="1" customFormat="true" ht="34" hidden="false" customHeight="false" outlineLevel="0" collapsed="false">
      <c r="A232" s="10" t="n">
        <v>231</v>
      </c>
      <c r="B232" s="11" t="n">
        <v>3000441</v>
      </c>
      <c r="C232" s="20" t="s">
        <v>645</v>
      </c>
      <c r="D232" s="11"/>
      <c r="E232" s="13"/>
      <c r="F232" s="13"/>
      <c r="G232" s="13"/>
      <c r="H232" s="11" t="s">
        <v>112</v>
      </c>
      <c r="I232" s="13" t="s">
        <v>173</v>
      </c>
      <c r="J232" s="13" t="s">
        <v>99</v>
      </c>
      <c r="K232" s="13" t="s">
        <v>100</v>
      </c>
      <c r="L232" s="13" t="s">
        <v>101</v>
      </c>
      <c r="M232" s="13"/>
      <c r="N232" s="13"/>
      <c r="O232" s="11" t="s">
        <v>646</v>
      </c>
      <c r="P232" s="17" t="s">
        <v>647</v>
      </c>
      <c r="Q232" s="13"/>
      <c r="R232" s="13"/>
      <c r="S232" s="13"/>
      <c r="T232" s="13" t="s">
        <v>55</v>
      </c>
      <c r="U232" s="16"/>
      <c r="V232" s="21" t="s">
        <v>389</v>
      </c>
      <c r="W232" s="13" t="n">
        <v>22</v>
      </c>
      <c r="X232" s="13" t="str">
        <f aca="false">VLOOKUP(B232,'Terraform Analyzer Goals in CRA'!F:K,6, 0)</f>
        <v>6-5 + Done</v>
      </c>
    </row>
    <row r="233" s="1" customFormat="true" ht="34" hidden="false" customHeight="false" outlineLevel="0" collapsed="false">
      <c r="A233" s="10" t="n">
        <v>232</v>
      </c>
      <c r="B233" s="11" t="n">
        <v>3000442</v>
      </c>
      <c r="C233" s="20" t="s">
        <v>648</v>
      </c>
      <c r="D233" s="11"/>
      <c r="E233" s="13"/>
      <c r="F233" s="13"/>
      <c r="G233" s="13"/>
      <c r="H233" s="11" t="s">
        <v>112</v>
      </c>
      <c r="I233" s="13" t="s">
        <v>173</v>
      </c>
      <c r="J233" s="13" t="s">
        <v>99</v>
      </c>
      <c r="K233" s="13" t="s">
        <v>100</v>
      </c>
      <c r="L233" s="13" t="s">
        <v>101</v>
      </c>
      <c r="M233" s="13"/>
      <c r="N233" s="13"/>
      <c r="O233" s="11" t="s">
        <v>649</v>
      </c>
      <c r="P233" s="17" t="s">
        <v>647</v>
      </c>
      <c r="Q233" s="13"/>
      <c r="R233" s="13"/>
      <c r="S233" s="13"/>
      <c r="T233" s="13" t="s">
        <v>55</v>
      </c>
      <c r="U233" s="16"/>
      <c r="V233" s="21" t="s">
        <v>392</v>
      </c>
      <c r="W233" s="13" t="n">
        <v>3389</v>
      </c>
      <c r="X233" s="13" t="str">
        <f aca="false">VLOOKUP(B233,'Terraform Analyzer Goals in CRA'!F:K,6, 0)</f>
        <v>6-5 + Done</v>
      </c>
    </row>
    <row r="234" s="46" customFormat="true" ht="51" hidden="false" customHeight="false" outlineLevel="0" collapsed="false">
      <c r="A234" s="45" t="n">
        <v>233</v>
      </c>
      <c r="B234" s="37" t="n">
        <v>3000031</v>
      </c>
      <c r="C234" s="20" t="s">
        <v>650</v>
      </c>
      <c r="D234" s="37"/>
      <c r="E234" s="14"/>
      <c r="F234" s="14"/>
      <c r="G234" s="14"/>
      <c r="H234" s="46" t="s">
        <v>342</v>
      </c>
      <c r="I234" s="37" t="s">
        <v>343</v>
      </c>
      <c r="J234" s="37" t="s">
        <v>322</v>
      </c>
      <c r="K234" s="14"/>
      <c r="L234" s="14"/>
      <c r="M234" s="14"/>
      <c r="N234" s="14"/>
      <c r="O234" s="14"/>
      <c r="P234" s="17" t="s">
        <v>651</v>
      </c>
      <c r="Q234" s="44" t="s">
        <v>652</v>
      </c>
      <c r="R234" s="14"/>
      <c r="S234" s="14"/>
      <c r="T234" s="14" t="s">
        <v>55</v>
      </c>
      <c r="U234" s="44"/>
      <c r="V234" s="13"/>
      <c r="W234" s="14"/>
      <c r="X234" s="13" t="n">
        <f aca="false">VLOOKUP(B234,'Terraform Analyzer Goals in CRA'!F:K,6, 0)</f>
        <v>0</v>
      </c>
    </row>
    <row r="235" s="46" customFormat="true" ht="68" hidden="false" customHeight="false" outlineLevel="0" collapsed="false">
      <c r="A235" s="45" t="n">
        <v>234</v>
      </c>
      <c r="B235" s="37" t="n">
        <v>3000038</v>
      </c>
      <c r="C235" s="20" t="s">
        <v>653</v>
      </c>
      <c r="D235" s="37"/>
      <c r="E235" s="14"/>
      <c r="F235" s="14"/>
      <c r="G235" s="14"/>
      <c r="H235" s="37" t="s">
        <v>104</v>
      </c>
      <c r="I235" s="14" t="s">
        <v>62</v>
      </c>
      <c r="J235" s="14" t="s">
        <v>85</v>
      </c>
      <c r="K235" s="14" t="s">
        <v>63</v>
      </c>
      <c r="L235" s="14"/>
      <c r="M235" s="14"/>
      <c r="N235" s="14"/>
      <c r="O235" s="14" t="s">
        <v>654</v>
      </c>
      <c r="P235" s="17" t="s">
        <v>63</v>
      </c>
      <c r="Q235" s="14" t="s">
        <v>655</v>
      </c>
      <c r="R235" s="14"/>
      <c r="S235" s="14"/>
      <c r="T235" s="14" t="s">
        <v>55</v>
      </c>
      <c r="U235" s="44"/>
      <c r="V235" s="47" t="s">
        <v>656</v>
      </c>
      <c r="W235" s="14" t="s">
        <v>110</v>
      </c>
      <c r="X235" s="13" t="e">
        <f aca="false">VLOOKUP(B235,'Terraform Analyzer Goals in CRA'!F:K,6, 0)</f>
        <v>#N/A</v>
      </c>
    </row>
    <row r="236" s="46" customFormat="true" ht="51" hidden="false" customHeight="false" outlineLevel="0" collapsed="false">
      <c r="A236" s="14"/>
      <c r="B236" s="37" t="n">
        <v>3000033</v>
      </c>
      <c r="C236" s="20" t="s">
        <v>657</v>
      </c>
      <c r="D236" s="37"/>
      <c r="E236" s="37"/>
      <c r="F236" s="37"/>
      <c r="G236" s="14"/>
      <c r="H236" s="37" t="s">
        <v>104</v>
      </c>
      <c r="I236" s="14" t="s">
        <v>62</v>
      </c>
      <c r="J236" s="14" t="s">
        <v>85</v>
      </c>
      <c r="K236" s="14" t="s">
        <v>63</v>
      </c>
      <c r="L236" s="14"/>
      <c r="M236" s="14"/>
      <c r="N236" s="14"/>
      <c r="O236" s="14" t="s">
        <v>658</v>
      </c>
      <c r="P236" s="17" t="s">
        <v>62</v>
      </c>
      <c r="Q236" s="48" t="s">
        <v>659</v>
      </c>
      <c r="R236" s="14"/>
      <c r="S236" s="14"/>
      <c r="T236" s="14" t="s">
        <v>55</v>
      </c>
      <c r="U236" s="44"/>
      <c r="V236" s="49" t="s">
        <v>660</v>
      </c>
      <c r="W236" s="14" t="s">
        <v>145</v>
      </c>
      <c r="X236" s="13" t="str">
        <f aca="false">VLOOKUP(B236,'Terraform Analyzer Goals in CRA'!F:K,6, 0)</f>
        <v>6-5 + Done</v>
      </c>
    </row>
    <row r="237" s="46" customFormat="true" ht="68" hidden="false" customHeight="false" outlineLevel="0" collapsed="false">
      <c r="A237" s="14"/>
      <c r="B237" s="37" t="n">
        <v>3000034</v>
      </c>
      <c r="C237" s="20" t="s">
        <v>661</v>
      </c>
      <c r="D237" s="37"/>
      <c r="E237" s="37"/>
      <c r="F237" s="37"/>
      <c r="G237" s="14"/>
      <c r="H237" s="37" t="s">
        <v>104</v>
      </c>
      <c r="I237" s="14" t="s">
        <v>62</v>
      </c>
      <c r="J237" s="14" t="s">
        <v>85</v>
      </c>
      <c r="K237" s="14" t="s">
        <v>63</v>
      </c>
      <c r="L237" s="14"/>
      <c r="M237" s="14"/>
      <c r="N237" s="14"/>
      <c r="O237" s="14" t="s">
        <v>658</v>
      </c>
      <c r="P237" s="17" t="s">
        <v>62</v>
      </c>
      <c r="Q237" s="48" t="s">
        <v>662</v>
      </c>
      <c r="R237" s="14"/>
      <c r="S237" s="14"/>
      <c r="T237" s="14" t="s">
        <v>55</v>
      </c>
      <c r="U237" s="44"/>
      <c r="V237" s="49" t="s">
        <v>663</v>
      </c>
      <c r="W237" s="14" t="s">
        <v>145</v>
      </c>
      <c r="X237" s="13" t="str">
        <f aca="false">VLOOKUP(B237,'Terraform Analyzer Goals in CRA'!F:K,6, 0)</f>
        <v>6-5 + Done</v>
      </c>
    </row>
    <row r="238" s="46" customFormat="true" ht="17" hidden="false" customHeight="false" outlineLevel="0" collapsed="false">
      <c r="A238" s="14"/>
      <c r="B238" s="37" t="n">
        <v>3000035</v>
      </c>
      <c r="C238" s="20" t="s">
        <v>664</v>
      </c>
      <c r="D238" s="37"/>
      <c r="E238" s="37"/>
      <c r="F238" s="37"/>
      <c r="G238" s="14"/>
      <c r="H238" s="11" t="s">
        <v>51</v>
      </c>
      <c r="I238" s="13" t="s">
        <v>21</v>
      </c>
      <c r="J238" s="11" t="s">
        <v>62</v>
      </c>
      <c r="K238" s="11" t="s">
        <v>85</v>
      </c>
      <c r="L238" s="13" t="s">
        <v>63</v>
      </c>
      <c r="M238" s="13" t="s">
        <v>86</v>
      </c>
      <c r="N238" s="14"/>
      <c r="O238" s="14" t="s">
        <v>52</v>
      </c>
      <c r="P238" s="17" t="s">
        <v>63</v>
      </c>
      <c r="Q238" s="50" t="s">
        <v>665</v>
      </c>
      <c r="R238" s="14"/>
      <c r="S238" s="14"/>
      <c r="T238" s="14" t="s">
        <v>55</v>
      </c>
      <c r="U238" s="44"/>
      <c r="V238" s="13"/>
      <c r="W238" s="14"/>
      <c r="X238" s="13" t="str">
        <f aca="false">VLOOKUP(B238,'Terraform Analyzer Goals in CRA'!F:K,6, 0)</f>
        <v>6-5 + Done</v>
      </c>
    </row>
    <row r="239" s="46" customFormat="true" ht="17" hidden="false" customHeight="false" outlineLevel="0" collapsed="false">
      <c r="A239" s="14"/>
      <c r="B239" s="37" t="n">
        <v>3000036</v>
      </c>
      <c r="C239" s="20" t="s">
        <v>666</v>
      </c>
      <c r="D239" s="37"/>
      <c r="E239" s="37"/>
      <c r="F239" s="37"/>
      <c r="G239" s="14"/>
      <c r="H239" s="14" t="s">
        <v>173</v>
      </c>
      <c r="I239" s="14"/>
      <c r="J239" s="14"/>
      <c r="K239" s="14"/>
      <c r="L239" s="14"/>
      <c r="M239" s="14"/>
      <c r="N239" s="14"/>
      <c r="O239" s="14"/>
      <c r="P239" s="17" t="s">
        <v>173</v>
      </c>
      <c r="Q239" s="44"/>
      <c r="R239" s="14"/>
      <c r="S239" s="14"/>
      <c r="T239" s="14" t="s">
        <v>20</v>
      </c>
      <c r="U239" s="44" t="s">
        <v>667</v>
      </c>
      <c r="V239" s="13"/>
      <c r="W239" s="14"/>
      <c r="X239" s="13" t="str">
        <f aca="false">VLOOKUP(B239,'Terraform Analyzer Goals in CRA'!F:K,6, 0)</f>
        <v>X - Cannot be implemented</v>
      </c>
    </row>
    <row r="240" s="46" customFormat="true" ht="17" hidden="false" customHeight="false" outlineLevel="0" collapsed="false">
      <c r="A240" s="14"/>
      <c r="B240" s="37" t="n">
        <v>3000037</v>
      </c>
      <c r="C240" s="20" t="s">
        <v>668</v>
      </c>
      <c r="D240" s="37"/>
      <c r="E240" s="37"/>
      <c r="F240" s="37"/>
      <c r="G240" s="14"/>
      <c r="H240" s="14" t="s">
        <v>173</v>
      </c>
      <c r="I240" s="14"/>
      <c r="J240" s="14"/>
      <c r="K240" s="14"/>
      <c r="L240" s="14"/>
      <c r="M240" s="14"/>
      <c r="N240" s="14"/>
      <c r="O240" s="14"/>
      <c r="P240" s="17" t="s">
        <v>173</v>
      </c>
      <c r="Q240" s="14"/>
      <c r="R240" s="14"/>
      <c r="S240" s="14"/>
      <c r="T240" s="14" t="s">
        <v>20</v>
      </c>
      <c r="U240" s="44"/>
      <c r="V240" s="13"/>
      <c r="W240" s="14"/>
      <c r="X240" s="13" t="str">
        <f aca="false">VLOOKUP(B240,'Terraform Analyzer Goals in CRA'!F:K,6, 0)</f>
        <v>X - Cannot be implemented</v>
      </c>
    </row>
    <row r="241" s="46" customFormat="true" ht="68" hidden="false" customHeight="false" outlineLevel="0" collapsed="false">
      <c r="A241" s="14"/>
      <c r="B241" s="37" t="n">
        <v>3000111</v>
      </c>
      <c r="C241" s="20" t="s">
        <v>669</v>
      </c>
      <c r="D241" s="37"/>
      <c r="E241" s="37"/>
      <c r="F241" s="37"/>
      <c r="G241" s="14"/>
      <c r="H241" s="37" t="s">
        <v>104</v>
      </c>
      <c r="I241" s="14" t="s">
        <v>62</v>
      </c>
      <c r="J241" s="14" t="s">
        <v>85</v>
      </c>
      <c r="K241" s="14" t="s">
        <v>63</v>
      </c>
      <c r="L241" s="14"/>
      <c r="M241" s="14"/>
      <c r="N241" s="14"/>
      <c r="O241" s="14"/>
      <c r="P241" s="17" t="s">
        <v>62</v>
      </c>
      <c r="Q241" s="44" t="s">
        <v>670</v>
      </c>
      <c r="R241" s="14"/>
      <c r="S241" s="14"/>
      <c r="T241" s="14" t="s">
        <v>20</v>
      </c>
      <c r="U241" s="51" t="s">
        <v>187</v>
      </c>
      <c r="V241" s="21" t="s">
        <v>671</v>
      </c>
      <c r="W241" s="14" t="s">
        <v>145</v>
      </c>
      <c r="X241" s="13" t="str">
        <f aca="false">VLOOKUP(B241,'Terraform Analyzer Goals in CRA'!F:K,6, 0)</f>
        <v>6-5 + Done</v>
      </c>
    </row>
    <row r="242" s="46" customFormat="true" ht="85" hidden="false" customHeight="false" outlineLevel="0" collapsed="false">
      <c r="A242" s="14"/>
      <c r="B242" s="37" t="n">
        <v>3000112</v>
      </c>
      <c r="C242" s="20" t="s">
        <v>672</v>
      </c>
      <c r="D242" s="37"/>
      <c r="E242" s="37"/>
      <c r="F242" s="37"/>
      <c r="G242" s="14"/>
      <c r="H242" s="37" t="s">
        <v>104</v>
      </c>
      <c r="I242" s="14" t="s">
        <v>62</v>
      </c>
      <c r="J242" s="14" t="s">
        <v>85</v>
      </c>
      <c r="K242" s="14" t="s">
        <v>63</v>
      </c>
      <c r="L242" s="14"/>
      <c r="M242" s="14"/>
      <c r="N242" s="14"/>
      <c r="O242" s="14"/>
      <c r="P242" s="17" t="s">
        <v>62</v>
      </c>
      <c r="Q242" s="48" t="s">
        <v>662</v>
      </c>
      <c r="R242" s="14"/>
      <c r="S242" s="14"/>
      <c r="T242" s="14" t="s">
        <v>20</v>
      </c>
      <c r="U242" s="51" t="s">
        <v>187</v>
      </c>
      <c r="V242" s="21" t="s">
        <v>673</v>
      </c>
      <c r="W242" s="14" t="s">
        <v>145</v>
      </c>
      <c r="X242" s="13" t="str">
        <f aca="false">VLOOKUP(B242,'Terraform Analyzer Goals in CRA'!F:K,6, 0)</f>
        <v>6-5 + Done</v>
      </c>
    </row>
    <row r="243" s="46" customFormat="true" ht="17" hidden="false" customHeight="false" outlineLevel="0" collapsed="false">
      <c r="A243" s="14"/>
      <c r="B243" s="37" t="n">
        <v>3000113</v>
      </c>
      <c r="C243" s="20" t="s">
        <v>674</v>
      </c>
      <c r="D243" s="37"/>
      <c r="E243" s="37"/>
      <c r="F243" s="37"/>
      <c r="G243" s="14"/>
      <c r="H243" s="11" t="s">
        <v>51</v>
      </c>
      <c r="I243" s="13" t="s">
        <v>21</v>
      </c>
      <c r="J243" s="11" t="s">
        <v>62</v>
      </c>
      <c r="K243" s="11" t="s">
        <v>85</v>
      </c>
      <c r="L243" s="13" t="s">
        <v>63</v>
      </c>
      <c r="M243" s="13" t="s">
        <v>86</v>
      </c>
      <c r="N243" s="14"/>
      <c r="O243" s="14" t="s">
        <v>52</v>
      </c>
      <c r="P243" s="17" t="s">
        <v>63</v>
      </c>
      <c r="Q243" s="50" t="s">
        <v>665</v>
      </c>
      <c r="R243" s="14"/>
      <c r="S243" s="14"/>
      <c r="T243" s="14" t="s">
        <v>20</v>
      </c>
      <c r="U243" s="51" t="s">
        <v>187</v>
      </c>
      <c r="V243" s="13"/>
      <c r="W243" s="14"/>
      <c r="X243" s="13" t="str">
        <f aca="false">VLOOKUP(B243,'Terraform Analyzer Goals in CRA'!F:K,6, 0)</f>
        <v>6-5 + Done</v>
      </c>
    </row>
    <row r="244" s="46" customFormat="true" ht="51" hidden="false" customHeight="false" outlineLevel="0" collapsed="false">
      <c r="A244" s="14"/>
      <c r="B244" s="37" t="n">
        <v>3000114</v>
      </c>
      <c r="C244" s="20" t="s">
        <v>675</v>
      </c>
      <c r="D244" s="37"/>
      <c r="E244" s="37"/>
      <c r="F244" s="37"/>
      <c r="G244" s="14"/>
      <c r="H244" s="37" t="s">
        <v>322</v>
      </c>
      <c r="I244" s="14" t="s">
        <v>343</v>
      </c>
      <c r="J244" s="14"/>
      <c r="K244" s="14"/>
      <c r="L244" s="14"/>
      <c r="M244" s="14"/>
      <c r="N244" s="14"/>
      <c r="O244" s="14"/>
      <c r="P244" s="17" t="s">
        <v>337</v>
      </c>
      <c r="Q244" s="44" t="s">
        <v>676</v>
      </c>
      <c r="R244" s="14"/>
      <c r="S244" s="14"/>
      <c r="T244" s="14" t="s">
        <v>55</v>
      </c>
      <c r="U244" s="44"/>
      <c r="V244" s="13"/>
      <c r="W244" s="14"/>
      <c r="X244" s="13" t="str">
        <f aca="false">VLOOKUP(B244,'Terraform Analyzer Goals in CRA'!F:K,6, 0)</f>
        <v>6-5 + Done</v>
      </c>
    </row>
    <row r="245" s="46" customFormat="true" ht="51" hidden="false" customHeight="false" outlineLevel="0" collapsed="false">
      <c r="A245" s="14"/>
      <c r="B245" s="37" t="n">
        <v>3000115</v>
      </c>
      <c r="C245" s="20" t="s">
        <v>677</v>
      </c>
      <c r="D245" s="37"/>
      <c r="E245" s="37"/>
      <c r="F245" s="37"/>
      <c r="G245" s="14"/>
      <c r="H245" s="14" t="s">
        <v>678</v>
      </c>
      <c r="I245" s="14"/>
      <c r="J245" s="14"/>
      <c r="K245" s="14"/>
      <c r="L245" s="14"/>
      <c r="M245" s="14"/>
      <c r="N245" s="14"/>
      <c r="O245" s="14"/>
      <c r="P245" s="17" t="s">
        <v>678</v>
      </c>
      <c r="Q245" s="44" t="s">
        <v>679</v>
      </c>
      <c r="R245" s="14"/>
      <c r="S245" s="14"/>
      <c r="T245" s="14" t="s">
        <v>55</v>
      </c>
      <c r="U245" s="44" t="s">
        <v>680</v>
      </c>
      <c r="V245" s="13"/>
      <c r="W245" s="14"/>
      <c r="X245" s="13" t="str">
        <f aca="false">VLOOKUP(B245,'Terraform Analyzer Goals in CRA'!F:K,6, 0)</f>
        <v>6-5 + Done</v>
      </c>
    </row>
    <row r="246" s="46" customFormat="true" ht="17" hidden="false" customHeight="false" outlineLevel="0" collapsed="false">
      <c r="A246" s="14"/>
      <c r="B246" s="37" t="n">
        <v>3000116</v>
      </c>
      <c r="C246" s="20" t="s">
        <v>681</v>
      </c>
      <c r="D246" s="37"/>
      <c r="E246" s="37"/>
      <c r="F246" s="37"/>
      <c r="G246" s="14"/>
      <c r="H246" s="14" t="s">
        <v>682</v>
      </c>
      <c r="I246" s="14"/>
      <c r="J246" s="14"/>
      <c r="K246" s="14"/>
      <c r="L246" s="14"/>
      <c r="M246" s="14"/>
      <c r="N246" s="14"/>
      <c r="O246" s="14"/>
      <c r="P246" s="17" t="s">
        <v>683</v>
      </c>
      <c r="Q246" s="44" t="s">
        <v>684</v>
      </c>
      <c r="R246" s="14"/>
      <c r="S246" s="14"/>
      <c r="T246" s="14" t="s">
        <v>55</v>
      </c>
      <c r="U246" s="44"/>
      <c r="V246" s="13"/>
      <c r="W246" s="14"/>
      <c r="X246" s="13" t="str">
        <f aca="false">VLOOKUP(B246,'Terraform Analyzer Goals in CRA'!F:K,6, 0)</f>
        <v>6-5 + Done</v>
      </c>
    </row>
    <row r="247" s="46" customFormat="true" ht="68" hidden="false" customHeight="false" outlineLevel="0" collapsed="false">
      <c r="A247" s="14"/>
      <c r="B247" s="37" t="n">
        <v>3000256</v>
      </c>
      <c r="C247" s="20" t="s">
        <v>685</v>
      </c>
      <c r="D247" s="37"/>
      <c r="E247" s="37"/>
      <c r="F247" s="37"/>
      <c r="G247" s="14"/>
      <c r="H247" s="37" t="s">
        <v>104</v>
      </c>
      <c r="I247" s="14" t="s">
        <v>62</v>
      </c>
      <c r="J247" s="14" t="s">
        <v>85</v>
      </c>
      <c r="K247" s="14" t="s">
        <v>63</v>
      </c>
      <c r="L247" s="14"/>
      <c r="M247" s="14"/>
      <c r="N247" s="14"/>
      <c r="O247" s="14"/>
      <c r="P247" s="17" t="s">
        <v>62</v>
      </c>
      <c r="Q247" s="44" t="s">
        <v>686</v>
      </c>
      <c r="R247" s="14"/>
      <c r="S247" s="14"/>
      <c r="T247" s="14" t="s">
        <v>20</v>
      </c>
      <c r="U247" s="51" t="s">
        <v>187</v>
      </c>
      <c r="V247" s="21" t="s">
        <v>687</v>
      </c>
      <c r="W247" s="14" t="s">
        <v>145</v>
      </c>
      <c r="X247" s="13" t="str">
        <f aca="false">VLOOKUP(B247,'Terraform Analyzer Goals in CRA'!F:K,6, 0)</f>
        <v>6-5 + Done</v>
      </c>
    </row>
    <row r="248" s="46" customFormat="true" ht="85" hidden="false" customHeight="false" outlineLevel="0" collapsed="false">
      <c r="A248" s="14"/>
      <c r="B248" s="37" t="n">
        <v>3000257</v>
      </c>
      <c r="C248" s="20" t="s">
        <v>688</v>
      </c>
      <c r="D248" s="37"/>
      <c r="E248" s="37"/>
      <c r="F248" s="37"/>
      <c r="G248" s="14"/>
      <c r="H248" s="37" t="s">
        <v>104</v>
      </c>
      <c r="I248" s="14" t="s">
        <v>62</v>
      </c>
      <c r="J248" s="14" t="s">
        <v>85</v>
      </c>
      <c r="K248" s="14" t="s">
        <v>63</v>
      </c>
      <c r="L248" s="14"/>
      <c r="M248" s="14"/>
      <c r="N248" s="14"/>
      <c r="O248" s="14"/>
      <c r="P248" s="17" t="s">
        <v>62</v>
      </c>
      <c r="Q248" s="48" t="s">
        <v>662</v>
      </c>
      <c r="R248" s="14"/>
      <c r="S248" s="14"/>
      <c r="T248" s="14" t="s">
        <v>20</v>
      </c>
      <c r="U248" s="51" t="s">
        <v>187</v>
      </c>
      <c r="V248" s="21" t="s">
        <v>689</v>
      </c>
      <c r="W248" s="14" t="s">
        <v>145</v>
      </c>
      <c r="X248" s="13" t="str">
        <f aca="false">VLOOKUP(B248,'Terraform Analyzer Goals in CRA'!F:K,6, 0)</f>
        <v>6-5 + Done</v>
      </c>
    </row>
    <row r="249" s="46" customFormat="true" ht="68" hidden="false" customHeight="false" outlineLevel="0" collapsed="false">
      <c r="A249" s="14"/>
      <c r="B249" s="37" t="n">
        <v>3000258</v>
      </c>
      <c r="C249" s="20" t="s">
        <v>690</v>
      </c>
      <c r="D249" s="37"/>
      <c r="E249" s="37"/>
      <c r="F249" s="37"/>
      <c r="G249" s="14"/>
      <c r="H249" s="37" t="s">
        <v>104</v>
      </c>
      <c r="I249" s="14" t="s">
        <v>62</v>
      </c>
      <c r="J249" s="14" t="s">
        <v>85</v>
      </c>
      <c r="K249" s="14" t="s">
        <v>63</v>
      </c>
      <c r="L249" s="14"/>
      <c r="M249" s="14"/>
      <c r="N249" s="14"/>
      <c r="O249" s="14"/>
      <c r="P249" s="17" t="s">
        <v>62</v>
      </c>
      <c r="Q249" s="44" t="s">
        <v>686</v>
      </c>
      <c r="R249" s="14"/>
      <c r="S249" s="14"/>
      <c r="T249" s="14" t="s">
        <v>20</v>
      </c>
      <c r="U249" s="51" t="s">
        <v>187</v>
      </c>
      <c r="V249" s="21" t="s">
        <v>691</v>
      </c>
      <c r="W249" s="32" t="s">
        <v>145</v>
      </c>
      <c r="X249" s="13" t="str">
        <f aca="false">VLOOKUP(B249,'Terraform Analyzer Goals in CRA'!F:K,6, 0)</f>
        <v>6-5 + Done</v>
      </c>
    </row>
    <row r="250" s="46" customFormat="true" ht="85" hidden="false" customHeight="false" outlineLevel="0" collapsed="false">
      <c r="A250" s="14"/>
      <c r="B250" s="37" t="n">
        <v>3000259</v>
      </c>
      <c r="C250" s="20" t="s">
        <v>692</v>
      </c>
      <c r="D250" s="37"/>
      <c r="E250" s="37"/>
      <c r="F250" s="37"/>
      <c r="G250" s="14"/>
      <c r="H250" s="37" t="s">
        <v>104</v>
      </c>
      <c r="I250" s="14" t="s">
        <v>62</v>
      </c>
      <c r="J250" s="14" t="s">
        <v>85</v>
      </c>
      <c r="K250" s="14" t="s">
        <v>63</v>
      </c>
      <c r="L250" s="14"/>
      <c r="M250" s="14"/>
      <c r="N250" s="14"/>
      <c r="O250" s="14"/>
      <c r="P250" s="17" t="s">
        <v>62</v>
      </c>
      <c r="Q250" s="48" t="s">
        <v>662</v>
      </c>
      <c r="R250" s="14"/>
      <c r="S250" s="14"/>
      <c r="T250" s="14" t="s">
        <v>20</v>
      </c>
      <c r="U250" s="51" t="s">
        <v>187</v>
      </c>
      <c r="V250" s="21" t="s">
        <v>693</v>
      </c>
      <c r="W250" s="32" t="s">
        <v>145</v>
      </c>
      <c r="X250" s="13" t="str">
        <f aca="false">VLOOKUP(B250,'Terraform Analyzer Goals in CRA'!F:K,6, 0)</f>
        <v>6-5 + Done</v>
      </c>
    </row>
    <row r="251" s="46" customFormat="true" ht="85" hidden="false" customHeight="false" outlineLevel="0" collapsed="false">
      <c r="A251" s="14"/>
      <c r="B251" s="37" t="n">
        <v>3000260</v>
      </c>
      <c r="C251" s="20" t="s">
        <v>694</v>
      </c>
      <c r="D251" s="37"/>
      <c r="E251" s="37"/>
      <c r="F251" s="37"/>
      <c r="G251" s="14"/>
      <c r="H251" s="37" t="s">
        <v>104</v>
      </c>
      <c r="I251" s="14" t="s">
        <v>62</v>
      </c>
      <c r="J251" s="14" t="s">
        <v>85</v>
      </c>
      <c r="K251" s="14" t="s">
        <v>63</v>
      </c>
      <c r="L251" s="14"/>
      <c r="M251" s="14"/>
      <c r="N251" s="14"/>
      <c r="O251" s="14"/>
      <c r="P251" s="17" t="s">
        <v>62</v>
      </c>
      <c r="Q251" s="44" t="s">
        <v>695</v>
      </c>
      <c r="R251" s="14"/>
      <c r="S251" s="14"/>
      <c r="T251" s="14" t="s">
        <v>20</v>
      </c>
      <c r="U251" s="51" t="s">
        <v>187</v>
      </c>
      <c r="V251" s="21" t="s">
        <v>696</v>
      </c>
      <c r="W251" s="14" t="s">
        <v>145</v>
      </c>
      <c r="X251" s="13" t="str">
        <f aca="false">VLOOKUP(B251,'Terraform Analyzer Goals in CRA'!F:K,6, 0)</f>
        <v>6-5 + Done</v>
      </c>
    </row>
    <row r="252" s="46" customFormat="true" ht="85" hidden="false" customHeight="false" outlineLevel="0" collapsed="false">
      <c r="A252" s="14"/>
      <c r="B252" s="37" t="n">
        <v>3000261</v>
      </c>
      <c r="C252" s="20" t="s">
        <v>697</v>
      </c>
      <c r="D252" s="37"/>
      <c r="E252" s="37"/>
      <c r="F252" s="37"/>
      <c r="G252" s="14"/>
      <c r="H252" s="37" t="s">
        <v>104</v>
      </c>
      <c r="I252" s="14" t="s">
        <v>62</v>
      </c>
      <c r="J252" s="14" t="s">
        <v>85</v>
      </c>
      <c r="K252" s="14" t="s">
        <v>63</v>
      </c>
      <c r="L252" s="14"/>
      <c r="M252" s="14"/>
      <c r="N252" s="14"/>
      <c r="O252" s="14"/>
      <c r="P252" s="17" t="s">
        <v>62</v>
      </c>
      <c r="Q252" s="48" t="s">
        <v>698</v>
      </c>
      <c r="R252" s="14"/>
      <c r="S252" s="14"/>
      <c r="T252" s="14" t="s">
        <v>20</v>
      </c>
      <c r="U252" s="51" t="s">
        <v>187</v>
      </c>
      <c r="V252" s="21" t="s">
        <v>699</v>
      </c>
      <c r="W252" s="14" t="s">
        <v>145</v>
      </c>
      <c r="X252" s="13" t="str">
        <f aca="false">VLOOKUP(B252,'Terraform Analyzer Goals in CRA'!F:K,6, 0)</f>
        <v>6-5 + Done</v>
      </c>
    </row>
    <row r="253" s="46" customFormat="true" ht="68" hidden="false" customHeight="false" outlineLevel="0" collapsed="false">
      <c r="A253" s="14"/>
      <c r="B253" s="37" t="n">
        <v>3000262</v>
      </c>
      <c r="C253" s="20" t="s">
        <v>700</v>
      </c>
      <c r="D253" s="37"/>
      <c r="E253" s="37"/>
      <c r="F253" s="37"/>
      <c r="G253" s="14"/>
      <c r="H253" s="37" t="s">
        <v>104</v>
      </c>
      <c r="I253" s="14" t="s">
        <v>62</v>
      </c>
      <c r="J253" s="14" t="s">
        <v>85</v>
      </c>
      <c r="K253" s="14" t="s">
        <v>63</v>
      </c>
      <c r="L253" s="14"/>
      <c r="M253" s="14"/>
      <c r="N253" s="14"/>
      <c r="O253" s="14"/>
      <c r="P253" s="17" t="s">
        <v>62</v>
      </c>
      <c r="Q253" s="44" t="s">
        <v>686</v>
      </c>
      <c r="R253" s="14"/>
      <c r="S253" s="14"/>
      <c r="T253" s="14" t="s">
        <v>20</v>
      </c>
      <c r="U253" s="51" t="s">
        <v>187</v>
      </c>
      <c r="V253" s="21" t="s">
        <v>701</v>
      </c>
      <c r="W253" s="14" t="s">
        <v>145</v>
      </c>
      <c r="X253" s="13" t="str">
        <f aca="false">VLOOKUP(B253,'Terraform Analyzer Goals in CRA'!F:K,6, 0)</f>
        <v>6-5 + Done</v>
      </c>
    </row>
    <row r="254" s="46" customFormat="true" ht="68" hidden="false" customHeight="false" outlineLevel="0" collapsed="false">
      <c r="A254" s="14"/>
      <c r="B254" s="37" t="n">
        <v>3000263</v>
      </c>
      <c r="C254" s="20" t="s">
        <v>702</v>
      </c>
      <c r="D254" s="37"/>
      <c r="E254" s="37"/>
      <c r="F254" s="37"/>
      <c r="G254" s="14"/>
      <c r="H254" s="37" t="s">
        <v>104</v>
      </c>
      <c r="I254" s="14" t="s">
        <v>62</v>
      </c>
      <c r="J254" s="14" t="s">
        <v>85</v>
      </c>
      <c r="K254" s="14" t="s">
        <v>63</v>
      </c>
      <c r="L254" s="14"/>
      <c r="M254" s="14"/>
      <c r="N254" s="14"/>
      <c r="O254" s="14"/>
      <c r="P254" s="17" t="s">
        <v>62</v>
      </c>
      <c r="Q254" s="48" t="s">
        <v>662</v>
      </c>
      <c r="R254" s="14"/>
      <c r="S254" s="14"/>
      <c r="T254" s="14" t="s">
        <v>20</v>
      </c>
      <c r="U254" s="51" t="s">
        <v>187</v>
      </c>
      <c r="V254" s="21" t="s">
        <v>703</v>
      </c>
      <c r="W254" s="14" t="s">
        <v>145</v>
      </c>
      <c r="X254" s="13" t="str">
        <f aca="false">VLOOKUP(B254,'Terraform Analyzer Goals in CRA'!F:K,6, 0)</f>
        <v>6-5 + Done</v>
      </c>
    </row>
    <row r="255" s="46" customFormat="true" ht="85" hidden="false" customHeight="false" outlineLevel="0" collapsed="false">
      <c r="A255" s="14"/>
      <c r="B255" s="37" t="n">
        <v>3000264</v>
      </c>
      <c r="C255" s="20" t="s">
        <v>704</v>
      </c>
      <c r="D255" s="37"/>
      <c r="E255" s="37"/>
      <c r="F255" s="37"/>
      <c r="G255" s="14"/>
      <c r="H255" s="37" t="s">
        <v>104</v>
      </c>
      <c r="I255" s="14" t="s">
        <v>62</v>
      </c>
      <c r="J255" s="14" t="s">
        <v>85</v>
      </c>
      <c r="K255" s="14" t="s">
        <v>63</v>
      </c>
      <c r="L255" s="14"/>
      <c r="M255" s="14"/>
      <c r="N255" s="14"/>
      <c r="O255" s="14"/>
      <c r="P255" s="17" t="s">
        <v>62</v>
      </c>
      <c r="Q255" s="44" t="s">
        <v>705</v>
      </c>
      <c r="R255" s="14"/>
      <c r="S255" s="14"/>
      <c r="T255" s="14" t="s">
        <v>20</v>
      </c>
      <c r="U255" s="51" t="s">
        <v>187</v>
      </c>
      <c r="V255" s="21" t="s">
        <v>706</v>
      </c>
      <c r="W255" s="14" t="s">
        <v>145</v>
      </c>
      <c r="X255" s="13" t="str">
        <f aca="false">VLOOKUP(B255,'Terraform Analyzer Goals in CRA'!F:K,6, 0)</f>
        <v>6-5 + Done</v>
      </c>
    </row>
    <row r="256" s="46" customFormat="true" ht="85" hidden="false" customHeight="false" outlineLevel="0" collapsed="false">
      <c r="A256" s="14"/>
      <c r="B256" s="37" t="n">
        <v>3000265</v>
      </c>
      <c r="C256" s="20" t="s">
        <v>707</v>
      </c>
      <c r="D256" s="37"/>
      <c r="E256" s="37"/>
      <c r="F256" s="37"/>
      <c r="G256" s="14"/>
      <c r="H256" s="37" t="s">
        <v>104</v>
      </c>
      <c r="I256" s="14" t="s">
        <v>62</v>
      </c>
      <c r="J256" s="14" t="s">
        <v>85</v>
      </c>
      <c r="K256" s="14" t="s">
        <v>63</v>
      </c>
      <c r="L256" s="14"/>
      <c r="M256" s="14"/>
      <c r="N256" s="14"/>
      <c r="O256" s="14"/>
      <c r="P256" s="17" t="s">
        <v>19</v>
      </c>
      <c r="Q256" s="48" t="s">
        <v>708</v>
      </c>
      <c r="R256" s="14"/>
      <c r="S256" s="14"/>
      <c r="T256" s="14" t="s">
        <v>20</v>
      </c>
      <c r="U256" s="51" t="s">
        <v>187</v>
      </c>
      <c r="V256" s="21" t="s">
        <v>709</v>
      </c>
      <c r="W256" s="14" t="s">
        <v>145</v>
      </c>
      <c r="X256" s="13" t="str">
        <f aca="false">VLOOKUP(B256,'Terraform Analyzer Goals in CRA'!F:K,6, 0)</f>
        <v>6-5 + Done</v>
      </c>
    </row>
    <row r="257" s="46" customFormat="true" ht="68" hidden="false" customHeight="false" outlineLevel="0" collapsed="false">
      <c r="A257" s="14"/>
      <c r="B257" s="37" t="n">
        <v>3000266</v>
      </c>
      <c r="C257" s="20" t="s">
        <v>710</v>
      </c>
      <c r="D257" s="37"/>
      <c r="E257" s="37"/>
      <c r="F257" s="37"/>
      <c r="G257" s="14"/>
      <c r="H257" s="37" t="s">
        <v>104</v>
      </c>
      <c r="I257" s="14" t="s">
        <v>62</v>
      </c>
      <c r="J257" s="14" t="s">
        <v>85</v>
      </c>
      <c r="K257" s="14" t="s">
        <v>63</v>
      </c>
      <c r="L257" s="14"/>
      <c r="M257" s="14"/>
      <c r="N257" s="14"/>
      <c r="O257" s="14"/>
      <c r="P257" s="17" t="s">
        <v>19</v>
      </c>
      <c r="Q257" s="44" t="s">
        <v>711</v>
      </c>
      <c r="R257" s="14"/>
      <c r="S257" s="14"/>
      <c r="T257" s="14" t="s">
        <v>20</v>
      </c>
      <c r="U257" s="51" t="s">
        <v>187</v>
      </c>
      <c r="V257" s="21" t="s">
        <v>712</v>
      </c>
      <c r="W257" s="14" t="s">
        <v>145</v>
      </c>
      <c r="X257" s="13" t="str">
        <f aca="false">VLOOKUP(B257,'Terraform Analyzer Goals in CRA'!F:K,6, 0)</f>
        <v>6-5 + Done</v>
      </c>
    </row>
    <row r="258" s="46" customFormat="true" ht="68" hidden="false" customHeight="false" outlineLevel="0" collapsed="false">
      <c r="A258" s="14"/>
      <c r="B258" s="37" t="n">
        <v>3000267</v>
      </c>
      <c r="C258" s="20" t="s">
        <v>713</v>
      </c>
      <c r="D258" s="37"/>
      <c r="E258" s="37"/>
      <c r="F258" s="37"/>
      <c r="G258" s="14"/>
      <c r="H258" s="37" t="s">
        <v>104</v>
      </c>
      <c r="I258" s="14" t="s">
        <v>62</v>
      </c>
      <c r="J258" s="14" t="s">
        <v>85</v>
      </c>
      <c r="K258" s="14" t="s">
        <v>63</v>
      </c>
      <c r="L258" s="14"/>
      <c r="M258" s="14"/>
      <c r="N258" s="14"/>
      <c r="O258" s="14"/>
      <c r="P258" s="17" t="s">
        <v>19</v>
      </c>
      <c r="Q258" s="48" t="s">
        <v>714</v>
      </c>
      <c r="R258" s="14"/>
      <c r="S258" s="14"/>
      <c r="T258" s="14" t="s">
        <v>20</v>
      </c>
      <c r="U258" s="51" t="s">
        <v>187</v>
      </c>
      <c r="V258" s="21" t="s">
        <v>715</v>
      </c>
      <c r="W258" s="14" t="s">
        <v>145</v>
      </c>
      <c r="X258" s="13" t="str">
        <f aca="false">VLOOKUP(B258,'Terraform Analyzer Goals in CRA'!F:K,6, 0)</f>
        <v>6-5 + Done</v>
      </c>
    </row>
    <row r="259" s="46" customFormat="true" ht="68" hidden="false" customHeight="false" outlineLevel="0" collapsed="false">
      <c r="A259" s="14"/>
      <c r="B259" s="37" t="n">
        <v>3000268</v>
      </c>
      <c r="C259" s="20" t="s">
        <v>716</v>
      </c>
      <c r="D259" s="37"/>
      <c r="E259" s="37"/>
      <c r="F259" s="37"/>
      <c r="G259" s="14"/>
      <c r="H259" s="37" t="s">
        <v>104</v>
      </c>
      <c r="I259" s="14" t="s">
        <v>62</v>
      </c>
      <c r="J259" s="14" t="s">
        <v>85</v>
      </c>
      <c r="K259" s="14" t="s">
        <v>63</v>
      </c>
      <c r="L259" s="14"/>
      <c r="M259" s="14"/>
      <c r="N259" s="14"/>
      <c r="O259" s="14"/>
      <c r="P259" s="17" t="s">
        <v>19</v>
      </c>
      <c r="Q259" s="44" t="s">
        <v>686</v>
      </c>
      <c r="R259" s="14"/>
      <c r="S259" s="14"/>
      <c r="T259" s="14" t="s">
        <v>20</v>
      </c>
      <c r="U259" s="44"/>
      <c r="V259" s="21" t="s">
        <v>717</v>
      </c>
      <c r="W259" s="14" t="s">
        <v>145</v>
      </c>
      <c r="X259" s="13" t="str">
        <f aca="false">VLOOKUP(B259,'Terraform Analyzer Goals in CRA'!F:K,6, 0)</f>
        <v>6-5 + Done</v>
      </c>
    </row>
    <row r="260" s="46" customFormat="true" ht="85" hidden="false" customHeight="false" outlineLevel="0" collapsed="false">
      <c r="A260" s="14"/>
      <c r="B260" s="37" t="n">
        <v>3000269</v>
      </c>
      <c r="C260" s="20" t="s">
        <v>718</v>
      </c>
      <c r="D260" s="37"/>
      <c r="E260" s="37"/>
      <c r="F260" s="37"/>
      <c r="G260" s="14"/>
      <c r="H260" s="37" t="s">
        <v>104</v>
      </c>
      <c r="I260" s="14" t="s">
        <v>62</v>
      </c>
      <c r="J260" s="14" t="s">
        <v>85</v>
      </c>
      <c r="K260" s="14" t="s">
        <v>63</v>
      </c>
      <c r="L260" s="14"/>
      <c r="M260" s="14"/>
      <c r="N260" s="14"/>
      <c r="O260" s="14"/>
      <c r="P260" s="17" t="s">
        <v>19</v>
      </c>
      <c r="Q260" s="48" t="s">
        <v>662</v>
      </c>
      <c r="R260" s="14"/>
      <c r="S260" s="14"/>
      <c r="T260" s="14" t="s">
        <v>20</v>
      </c>
      <c r="U260" s="44"/>
      <c r="V260" s="21" t="s">
        <v>719</v>
      </c>
      <c r="W260" s="14" t="s">
        <v>145</v>
      </c>
      <c r="X260" s="13" t="str">
        <f aca="false">VLOOKUP(B260,'Terraform Analyzer Goals in CRA'!F:K,6, 0)</f>
        <v>6-5 + Done</v>
      </c>
    </row>
    <row r="261" s="46" customFormat="true" ht="102" hidden="false" customHeight="false" outlineLevel="0" collapsed="false">
      <c r="A261" s="14"/>
      <c r="B261" s="37" t="n">
        <v>3000270</v>
      </c>
      <c r="C261" s="20" t="s">
        <v>720</v>
      </c>
      <c r="D261" s="37"/>
      <c r="E261" s="37"/>
      <c r="F261" s="37"/>
      <c r="G261" s="14"/>
      <c r="H261" s="37" t="s">
        <v>104</v>
      </c>
      <c r="I261" s="14" t="s">
        <v>62</v>
      </c>
      <c r="J261" s="14" t="s">
        <v>85</v>
      </c>
      <c r="K261" s="14" t="s">
        <v>63</v>
      </c>
      <c r="L261" s="14"/>
      <c r="M261" s="14"/>
      <c r="N261" s="14"/>
      <c r="O261" s="14"/>
      <c r="P261" s="17" t="s">
        <v>19</v>
      </c>
      <c r="Q261" s="44" t="s">
        <v>721</v>
      </c>
      <c r="R261" s="14"/>
      <c r="S261" s="14"/>
      <c r="T261" s="14" t="s">
        <v>20</v>
      </c>
      <c r="U261" s="51" t="s">
        <v>187</v>
      </c>
      <c r="V261" s="21" t="s">
        <v>722</v>
      </c>
      <c r="W261" s="14" t="s">
        <v>145</v>
      </c>
      <c r="X261" s="13" t="str">
        <f aca="false">VLOOKUP(B261,'Terraform Analyzer Goals in CRA'!F:K,6, 0)</f>
        <v>6-5 + Done</v>
      </c>
    </row>
    <row r="262" s="46" customFormat="true" ht="102" hidden="false" customHeight="false" outlineLevel="0" collapsed="false">
      <c r="A262" s="14"/>
      <c r="B262" s="37" t="n">
        <v>3000271</v>
      </c>
      <c r="C262" s="20" t="s">
        <v>723</v>
      </c>
      <c r="D262" s="37"/>
      <c r="E262" s="37"/>
      <c r="F262" s="37"/>
      <c r="G262" s="14"/>
      <c r="H262" s="37" t="s">
        <v>104</v>
      </c>
      <c r="I262" s="14" t="s">
        <v>62</v>
      </c>
      <c r="J262" s="14" t="s">
        <v>85</v>
      </c>
      <c r="K262" s="14" t="s">
        <v>63</v>
      </c>
      <c r="L262" s="14"/>
      <c r="M262" s="14"/>
      <c r="N262" s="14"/>
      <c r="O262" s="14"/>
      <c r="P262" s="17" t="s">
        <v>19</v>
      </c>
      <c r="Q262" s="48" t="s">
        <v>724</v>
      </c>
      <c r="R262" s="14"/>
      <c r="S262" s="14"/>
      <c r="T262" s="14" t="s">
        <v>20</v>
      </c>
      <c r="U262" s="51" t="s">
        <v>187</v>
      </c>
      <c r="V262" s="21" t="s">
        <v>725</v>
      </c>
      <c r="W262" s="14" t="s">
        <v>145</v>
      </c>
      <c r="X262" s="13" t="str">
        <f aca="false">VLOOKUP(B262,'Terraform Analyzer Goals in CRA'!F:K,6, 0)</f>
        <v>6-5 + Done</v>
      </c>
    </row>
    <row r="263" s="46" customFormat="true" ht="17" hidden="false" customHeight="false" outlineLevel="0" collapsed="false">
      <c r="A263" s="14"/>
      <c r="B263" s="37" t="n">
        <v>3000272</v>
      </c>
      <c r="C263" s="20" t="s">
        <v>726</v>
      </c>
      <c r="D263" s="37"/>
      <c r="E263" s="37"/>
      <c r="F263" s="37"/>
      <c r="G263" s="14"/>
      <c r="H263" s="11" t="s">
        <v>51</v>
      </c>
      <c r="I263" s="13" t="s">
        <v>21</v>
      </c>
      <c r="J263" s="11" t="s">
        <v>62</v>
      </c>
      <c r="K263" s="11" t="s">
        <v>85</v>
      </c>
      <c r="L263" s="13" t="s">
        <v>63</v>
      </c>
      <c r="M263" s="13" t="s">
        <v>86</v>
      </c>
      <c r="N263" s="14"/>
      <c r="O263" s="14" t="s">
        <v>727</v>
      </c>
      <c r="P263" s="17" t="s">
        <v>19</v>
      </c>
      <c r="Q263" s="44" t="s">
        <v>728</v>
      </c>
      <c r="R263" s="14"/>
      <c r="S263" s="14"/>
      <c r="T263" s="14" t="s">
        <v>20</v>
      </c>
      <c r="U263" s="51" t="s">
        <v>187</v>
      </c>
      <c r="V263" s="13"/>
      <c r="W263" s="14"/>
      <c r="X263" s="13" t="str">
        <f aca="false">VLOOKUP(B263,'Terraform Analyzer Goals in CRA'!F:K,6, 0)</f>
        <v>6-5 + Done</v>
      </c>
    </row>
    <row r="264" s="46" customFormat="true" ht="17" hidden="false" customHeight="false" outlineLevel="0" collapsed="false">
      <c r="A264" s="14"/>
      <c r="B264" s="37" t="n">
        <v>3000273</v>
      </c>
      <c r="C264" s="20" t="s">
        <v>729</v>
      </c>
      <c r="D264" s="37"/>
      <c r="E264" s="37"/>
      <c r="F264" s="37"/>
      <c r="G264" s="14"/>
      <c r="H264" s="11" t="s">
        <v>51</v>
      </c>
      <c r="I264" s="13" t="s">
        <v>21</v>
      </c>
      <c r="J264" s="11" t="s">
        <v>62</v>
      </c>
      <c r="K264" s="11" t="s">
        <v>85</v>
      </c>
      <c r="L264" s="13" t="s">
        <v>63</v>
      </c>
      <c r="M264" s="13" t="s">
        <v>86</v>
      </c>
      <c r="N264" s="14"/>
      <c r="O264" s="14" t="s">
        <v>730</v>
      </c>
      <c r="P264" s="17" t="s">
        <v>19</v>
      </c>
      <c r="Q264" s="44" t="s">
        <v>728</v>
      </c>
      <c r="R264" s="14"/>
      <c r="S264" s="14"/>
      <c r="T264" s="14" t="s">
        <v>20</v>
      </c>
      <c r="U264" s="51" t="s">
        <v>187</v>
      </c>
      <c r="V264" s="13"/>
      <c r="W264" s="14"/>
      <c r="X264" s="13" t="str">
        <f aca="false">VLOOKUP(B264,'Terraform Analyzer Goals in CRA'!F:K,6, 0)</f>
        <v>6-5 + Done</v>
      </c>
    </row>
    <row r="265" s="46" customFormat="true" ht="17" hidden="false" customHeight="false" outlineLevel="0" collapsed="false">
      <c r="A265" s="14"/>
      <c r="B265" s="37" t="n">
        <v>3000274</v>
      </c>
      <c r="C265" s="20" t="s">
        <v>731</v>
      </c>
      <c r="D265" s="37"/>
      <c r="E265" s="37"/>
      <c r="F265" s="37"/>
      <c r="G265" s="14"/>
      <c r="H265" s="11" t="s">
        <v>51</v>
      </c>
      <c r="I265" s="13" t="s">
        <v>21</v>
      </c>
      <c r="J265" s="11" t="s">
        <v>62</v>
      </c>
      <c r="K265" s="11" t="s">
        <v>85</v>
      </c>
      <c r="L265" s="13" t="s">
        <v>63</v>
      </c>
      <c r="M265" s="13" t="s">
        <v>86</v>
      </c>
      <c r="N265" s="14"/>
      <c r="O265" s="14" t="s">
        <v>732</v>
      </c>
      <c r="P265" s="17" t="s">
        <v>19</v>
      </c>
      <c r="Q265" s="44" t="s">
        <v>728</v>
      </c>
      <c r="R265" s="14"/>
      <c r="S265" s="14"/>
      <c r="T265" s="14" t="s">
        <v>20</v>
      </c>
      <c r="U265" s="51" t="s">
        <v>187</v>
      </c>
      <c r="V265" s="13"/>
      <c r="W265" s="14"/>
      <c r="X265" s="13" t="str">
        <f aca="false">VLOOKUP(B265,'Terraform Analyzer Goals in CRA'!F:K,6, 0)</f>
        <v>6-5 + Done</v>
      </c>
    </row>
    <row r="266" s="46" customFormat="true" ht="17" hidden="false" customHeight="false" outlineLevel="0" collapsed="false">
      <c r="A266" s="14"/>
      <c r="B266" s="37" t="n">
        <v>3000275</v>
      </c>
      <c r="C266" s="20" t="s">
        <v>733</v>
      </c>
      <c r="D266" s="37"/>
      <c r="E266" s="37"/>
      <c r="F266" s="37"/>
      <c r="G266" s="14"/>
      <c r="H266" s="11" t="s">
        <v>51</v>
      </c>
      <c r="I266" s="13" t="s">
        <v>21</v>
      </c>
      <c r="J266" s="11" t="s">
        <v>62</v>
      </c>
      <c r="K266" s="11" t="s">
        <v>85</v>
      </c>
      <c r="L266" s="13" t="s">
        <v>63</v>
      </c>
      <c r="M266" s="13" t="s">
        <v>86</v>
      </c>
      <c r="N266" s="14"/>
      <c r="O266" s="14" t="s">
        <v>734</v>
      </c>
      <c r="P266" s="17" t="s">
        <v>19</v>
      </c>
      <c r="Q266" s="44" t="s">
        <v>728</v>
      </c>
      <c r="R266" s="14"/>
      <c r="S266" s="14"/>
      <c r="T266" s="14" t="s">
        <v>20</v>
      </c>
      <c r="U266" s="51" t="s">
        <v>187</v>
      </c>
      <c r="V266" s="13"/>
      <c r="W266" s="14"/>
      <c r="X266" s="13" t="str">
        <f aca="false">VLOOKUP(B266,'Terraform Analyzer Goals in CRA'!F:K,6, 0)</f>
        <v>6-5 + Done</v>
      </c>
    </row>
    <row r="267" s="46" customFormat="true" ht="17" hidden="false" customHeight="false" outlineLevel="0" collapsed="false">
      <c r="A267" s="14"/>
      <c r="B267" s="37" t="n">
        <v>3000276</v>
      </c>
      <c r="C267" s="20" t="s">
        <v>735</v>
      </c>
      <c r="D267" s="37"/>
      <c r="E267" s="37"/>
      <c r="F267" s="37"/>
      <c r="G267" s="14"/>
      <c r="H267" s="11" t="s">
        <v>51</v>
      </c>
      <c r="I267" s="13" t="s">
        <v>21</v>
      </c>
      <c r="J267" s="11" t="s">
        <v>62</v>
      </c>
      <c r="K267" s="11" t="s">
        <v>85</v>
      </c>
      <c r="L267" s="13" t="s">
        <v>63</v>
      </c>
      <c r="M267" s="13" t="s">
        <v>86</v>
      </c>
      <c r="N267" s="14"/>
      <c r="O267" s="14" t="s">
        <v>736</v>
      </c>
      <c r="P267" s="17" t="s">
        <v>19</v>
      </c>
      <c r="Q267" s="44" t="s">
        <v>728</v>
      </c>
      <c r="R267" s="14"/>
      <c r="S267" s="14"/>
      <c r="T267" s="14" t="s">
        <v>20</v>
      </c>
      <c r="U267" s="51" t="s">
        <v>187</v>
      </c>
      <c r="V267" s="13"/>
      <c r="W267" s="14"/>
      <c r="X267" s="13" t="str">
        <f aca="false">VLOOKUP(B267,'Terraform Analyzer Goals in CRA'!F:K,6, 0)</f>
        <v>6-5 + Done</v>
      </c>
    </row>
    <row r="268" s="46" customFormat="true" ht="51" hidden="false" customHeight="false" outlineLevel="0" collapsed="false">
      <c r="A268" s="14"/>
      <c r="B268" s="37" t="n">
        <v>3000277</v>
      </c>
      <c r="C268" s="20" t="s">
        <v>737</v>
      </c>
      <c r="D268" s="37"/>
      <c r="E268" s="37"/>
      <c r="F268" s="37"/>
      <c r="G268" s="14"/>
      <c r="H268" s="11" t="s">
        <v>51</v>
      </c>
      <c r="I268" s="13" t="s">
        <v>21</v>
      </c>
      <c r="J268" s="11" t="s">
        <v>62</v>
      </c>
      <c r="K268" s="11" t="s">
        <v>85</v>
      </c>
      <c r="L268" s="13" t="s">
        <v>63</v>
      </c>
      <c r="M268" s="13" t="s">
        <v>86</v>
      </c>
      <c r="N268" s="14"/>
      <c r="O268" s="14" t="s">
        <v>738</v>
      </c>
      <c r="P268" s="17" t="s">
        <v>19</v>
      </c>
      <c r="Q268" s="44" t="s">
        <v>739</v>
      </c>
      <c r="R268" s="14"/>
      <c r="S268" s="14"/>
      <c r="T268" s="14" t="s">
        <v>20</v>
      </c>
      <c r="U268" s="51" t="s">
        <v>187</v>
      </c>
      <c r="V268" s="13"/>
      <c r="W268" s="14"/>
      <c r="X268" s="13" t="str">
        <f aca="false">VLOOKUP(B268,'Terraform Analyzer Goals in CRA'!F:K,6, 0)</f>
        <v>6-5 + Done</v>
      </c>
    </row>
    <row r="269" s="46" customFormat="true" ht="17" hidden="false" customHeight="false" outlineLevel="0" collapsed="false">
      <c r="A269" s="14"/>
      <c r="B269" s="37" t="n">
        <v>3000278</v>
      </c>
      <c r="C269" s="20" t="s">
        <v>740</v>
      </c>
      <c r="D269" s="37"/>
      <c r="E269" s="37"/>
      <c r="F269" s="37"/>
      <c r="G269" s="14"/>
      <c r="H269" s="11" t="s">
        <v>51</v>
      </c>
      <c r="I269" s="13" t="s">
        <v>21</v>
      </c>
      <c r="J269" s="11" t="s">
        <v>62</v>
      </c>
      <c r="K269" s="11" t="s">
        <v>85</v>
      </c>
      <c r="L269" s="13" t="s">
        <v>63</v>
      </c>
      <c r="M269" s="13" t="s">
        <v>86</v>
      </c>
      <c r="N269" s="14"/>
      <c r="O269" s="14" t="s">
        <v>741</v>
      </c>
      <c r="P269" s="17" t="s">
        <v>19</v>
      </c>
      <c r="Q269" s="44" t="s">
        <v>728</v>
      </c>
      <c r="R269" s="14"/>
      <c r="S269" s="14"/>
      <c r="T269" s="14" t="s">
        <v>20</v>
      </c>
      <c r="U269" s="44"/>
      <c r="V269" s="13"/>
      <c r="W269" s="14"/>
      <c r="X269" s="13" t="str">
        <f aca="false">VLOOKUP(B269,'Terraform Analyzer Goals in CRA'!F:K,6, 0)</f>
        <v>6-5 + Done</v>
      </c>
    </row>
    <row r="270" s="46" customFormat="true" ht="17" hidden="false" customHeight="false" outlineLevel="0" collapsed="false">
      <c r="A270" s="14"/>
      <c r="B270" s="37" t="n">
        <v>3000279</v>
      </c>
      <c r="C270" s="20" t="s">
        <v>742</v>
      </c>
      <c r="D270" s="37"/>
      <c r="E270" s="37"/>
      <c r="F270" s="37"/>
      <c r="G270" s="14"/>
      <c r="H270" s="11" t="s">
        <v>51</v>
      </c>
      <c r="I270" s="13" t="s">
        <v>21</v>
      </c>
      <c r="J270" s="11" t="s">
        <v>62</v>
      </c>
      <c r="K270" s="11" t="s">
        <v>85</v>
      </c>
      <c r="L270" s="13" t="s">
        <v>63</v>
      </c>
      <c r="M270" s="13" t="s">
        <v>86</v>
      </c>
      <c r="N270" s="14"/>
      <c r="O270" s="14" t="s">
        <v>743</v>
      </c>
      <c r="P270" s="17" t="s">
        <v>19</v>
      </c>
      <c r="Q270" s="44" t="s">
        <v>728</v>
      </c>
      <c r="R270" s="14"/>
      <c r="S270" s="14"/>
      <c r="T270" s="14" t="s">
        <v>20</v>
      </c>
      <c r="U270" s="51" t="s">
        <v>187</v>
      </c>
      <c r="V270" s="13"/>
      <c r="W270" s="14"/>
      <c r="X270" s="13" t="str">
        <f aca="false">VLOOKUP(B270,'Terraform Analyzer Goals in CRA'!F:K,6, 0)</f>
        <v>6-5 + Done</v>
      </c>
    </row>
    <row r="271" s="46" customFormat="true" ht="68" hidden="false" customHeight="false" outlineLevel="0" collapsed="false">
      <c r="A271" s="14"/>
      <c r="B271" s="37" t="n">
        <v>3000315</v>
      </c>
      <c r="C271" s="20" t="s">
        <v>744</v>
      </c>
      <c r="D271" s="37"/>
      <c r="E271" s="37"/>
      <c r="F271" s="37"/>
      <c r="G271" s="14"/>
      <c r="H271" s="37" t="s">
        <v>104</v>
      </c>
      <c r="I271" s="14" t="s">
        <v>745</v>
      </c>
      <c r="J271" s="14" t="s">
        <v>85</v>
      </c>
      <c r="K271" s="14" t="s">
        <v>746</v>
      </c>
      <c r="L271" s="14"/>
      <c r="M271" s="14"/>
      <c r="N271" s="14"/>
      <c r="O271" s="14"/>
      <c r="P271" s="35" t="s">
        <v>104</v>
      </c>
      <c r="Q271" s="14" t="s">
        <v>747</v>
      </c>
      <c r="R271" s="14"/>
      <c r="S271" s="14"/>
      <c r="T271" s="52" t="s">
        <v>20</v>
      </c>
      <c r="U271" s="44" t="s">
        <v>748</v>
      </c>
      <c r="V271" s="21" t="s">
        <v>749</v>
      </c>
      <c r="W271" s="14" t="s">
        <v>145</v>
      </c>
      <c r="X271" s="13" t="str">
        <f aca="false">VLOOKUP(B271,'Terraform Analyzer Goals in CRA'!F:K,6, 0)</f>
        <v>6-5 + Done</v>
      </c>
    </row>
    <row r="272" s="46" customFormat="true" ht="68" hidden="false" customHeight="false" outlineLevel="0" collapsed="false">
      <c r="A272" s="14"/>
      <c r="B272" s="37" t="n">
        <v>3000316</v>
      </c>
      <c r="C272" s="20" t="s">
        <v>750</v>
      </c>
      <c r="D272" s="37"/>
      <c r="E272" s="37"/>
      <c r="F272" s="37"/>
      <c r="G272" s="14"/>
      <c r="H272" s="37" t="s">
        <v>104</v>
      </c>
      <c r="I272" s="14" t="s">
        <v>745</v>
      </c>
      <c r="J272" s="14" t="s">
        <v>85</v>
      </c>
      <c r="K272" s="14" t="s">
        <v>746</v>
      </c>
      <c r="L272" s="14"/>
      <c r="M272" s="14"/>
      <c r="N272" s="14"/>
      <c r="O272" s="14"/>
      <c r="P272" s="35" t="s">
        <v>104</v>
      </c>
      <c r="Q272" s="44" t="s">
        <v>751</v>
      </c>
      <c r="R272" s="14"/>
      <c r="S272" s="14"/>
      <c r="T272" s="52" t="s">
        <v>20</v>
      </c>
      <c r="U272" s="44" t="s">
        <v>752</v>
      </c>
      <c r="V272" s="21" t="s">
        <v>749</v>
      </c>
      <c r="W272" s="14" t="s">
        <v>145</v>
      </c>
      <c r="X272" s="13" t="str">
        <f aca="false">VLOOKUP(B272,'Terraform Analyzer Goals in CRA'!F:K,6, 0)</f>
        <v>6-5 + Done</v>
      </c>
    </row>
    <row r="273" s="46" customFormat="true" ht="68" hidden="false" customHeight="false" outlineLevel="0" collapsed="false">
      <c r="A273" s="14"/>
      <c r="B273" s="37" t="n">
        <v>3000317</v>
      </c>
      <c r="C273" s="20" t="s">
        <v>753</v>
      </c>
      <c r="D273" s="37"/>
      <c r="E273" s="37"/>
      <c r="F273" s="37"/>
      <c r="G273" s="14"/>
      <c r="H273" s="37" t="s">
        <v>104</v>
      </c>
      <c r="I273" s="14" t="s">
        <v>745</v>
      </c>
      <c r="J273" s="14" t="s">
        <v>85</v>
      </c>
      <c r="K273" s="14" t="s">
        <v>746</v>
      </c>
      <c r="L273" s="14"/>
      <c r="M273" s="14"/>
      <c r="N273" s="14"/>
      <c r="O273" s="14"/>
      <c r="P273" s="17" t="s">
        <v>19</v>
      </c>
      <c r="Q273" s="44" t="s">
        <v>686</v>
      </c>
      <c r="R273" s="14"/>
      <c r="S273" s="14"/>
      <c r="T273" s="52" t="s">
        <v>20</v>
      </c>
      <c r="U273" s="44" t="s">
        <v>754</v>
      </c>
      <c r="V273" s="21" t="s">
        <v>755</v>
      </c>
      <c r="W273" s="14" t="s">
        <v>145</v>
      </c>
      <c r="X273" s="13" t="str">
        <f aca="false">VLOOKUP(B273,'Terraform Analyzer Goals in CRA'!F:K,6, 0)</f>
        <v>6-5 + Done</v>
      </c>
    </row>
    <row r="274" s="46" customFormat="true" ht="68" hidden="false" customHeight="false" outlineLevel="0" collapsed="false">
      <c r="A274" s="14"/>
      <c r="B274" s="37" t="n">
        <v>3000318</v>
      </c>
      <c r="C274" s="20" t="s">
        <v>756</v>
      </c>
      <c r="D274" s="37"/>
      <c r="E274" s="37"/>
      <c r="F274" s="37"/>
      <c r="G274" s="14"/>
      <c r="H274" s="37" t="s">
        <v>104</v>
      </c>
      <c r="I274" s="14" t="s">
        <v>745</v>
      </c>
      <c r="J274" s="14" t="s">
        <v>85</v>
      </c>
      <c r="K274" s="14" t="s">
        <v>746</v>
      </c>
      <c r="L274" s="14"/>
      <c r="M274" s="14"/>
      <c r="N274" s="14"/>
      <c r="O274" s="14"/>
      <c r="P274" s="17" t="s">
        <v>19</v>
      </c>
      <c r="Q274" s="44" t="s">
        <v>751</v>
      </c>
      <c r="R274" s="14"/>
      <c r="S274" s="14"/>
      <c r="T274" s="52" t="s">
        <v>20</v>
      </c>
      <c r="U274" s="44" t="s">
        <v>754</v>
      </c>
      <c r="V274" s="21" t="s">
        <v>757</v>
      </c>
      <c r="W274" s="14" t="s">
        <v>145</v>
      </c>
      <c r="X274" s="13" t="str">
        <f aca="false">VLOOKUP(B274,'Terraform Analyzer Goals in CRA'!F:K,6, 0)</f>
        <v>6-5 + Done</v>
      </c>
    </row>
    <row r="275" s="46" customFormat="true" ht="17" hidden="false" customHeight="false" outlineLevel="0" collapsed="false">
      <c r="A275" s="14"/>
      <c r="B275" s="37" t="n">
        <v>3000319</v>
      </c>
      <c r="C275" s="20" t="s">
        <v>758</v>
      </c>
      <c r="D275" s="37"/>
      <c r="E275" s="37"/>
      <c r="F275" s="37"/>
      <c r="G275" s="14"/>
      <c r="H275" s="11" t="s">
        <v>51</v>
      </c>
      <c r="I275" s="13" t="s">
        <v>21</v>
      </c>
      <c r="J275" s="11" t="s">
        <v>62</v>
      </c>
      <c r="K275" s="11" t="s">
        <v>85</v>
      </c>
      <c r="L275" s="13" t="s">
        <v>63</v>
      </c>
      <c r="M275" s="13" t="s">
        <v>86</v>
      </c>
      <c r="N275" s="14"/>
      <c r="O275" s="14"/>
      <c r="P275" s="17" t="s">
        <v>19</v>
      </c>
      <c r="Q275" s="44" t="s">
        <v>728</v>
      </c>
      <c r="R275" s="14"/>
      <c r="S275" s="14"/>
      <c r="T275" s="52" t="s">
        <v>20</v>
      </c>
      <c r="U275" s="44" t="s">
        <v>759</v>
      </c>
      <c r="V275" s="13"/>
      <c r="W275" s="14"/>
      <c r="X275" s="13" t="str">
        <f aca="false">VLOOKUP(B275,'Terraform Analyzer Goals in CRA'!F:K,6, 0)</f>
        <v>6-5 + Done</v>
      </c>
    </row>
    <row r="276" s="46" customFormat="true" ht="17" hidden="false" customHeight="false" outlineLevel="0" collapsed="false">
      <c r="A276" s="14"/>
      <c r="B276" s="37" t="n">
        <v>3000320</v>
      </c>
      <c r="C276" s="20" t="s">
        <v>760</v>
      </c>
      <c r="D276" s="37"/>
      <c r="E276" s="37"/>
      <c r="F276" s="37"/>
      <c r="G276" s="14"/>
      <c r="H276" s="11" t="s">
        <v>51</v>
      </c>
      <c r="I276" s="13" t="s">
        <v>21</v>
      </c>
      <c r="J276" s="11" t="s">
        <v>62</v>
      </c>
      <c r="K276" s="11" t="s">
        <v>85</v>
      </c>
      <c r="L276" s="13" t="s">
        <v>63</v>
      </c>
      <c r="M276" s="13" t="s">
        <v>86</v>
      </c>
      <c r="N276" s="14"/>
      <c r="O276" s="14"/>
      <c r="P276" s="17" t="s">
        <v>19</v>
      </c>
      <c r="Q276" s="44" t="s">
        <v>728</v>
      </c>
      <c r="R276" s="14"/>
      <c r="S276" s="14"/>
      <c r="T276" s="52" t="s">
        <v>20</v>
      </c>
      <c r="U276" s="44" t="s">
        <v>761</v>
      </c>
      <c r="V276" s="13"/>
      <c r="W276" s="14"/>
      <c r="X276" s="13" t="str">
        <f aca="false">VLOOKUP(B276,'Terraform Analyzer Goals in CRA'!F:K,6, 0)</f>
        <v>6-5 + Done</v>
      </c>
    </row>
    <row r="277" s="46" customFormat="true" ht="51" hidden="false" customHeight="false" outlineLevel="0" collapsed="false">
      <c r="A277" s="14"/>
      <c r="B277" s="37" t="n">
        <v>3000463</v>
      </c>
      <c r="C277" s="20" t="s">
        <v>762</v>
      </c>
      <c r="D277" s="37"/>
      <c r="E277" s="37"/>
      <c r="F277" s="37"/>
      <c r="G277" s="14"/>
      <c r="H277" s="11" t="s">
        <v>604</v>
      </c>
      <c r="I277" s="13"/>
      <c r="J277" s="11"/>
      <c r="K277" s="11"/>
      <c r="L277" s="13"/>
      <c r="M277" s="13"/>
      <c r="N277" s="14"/>
      <c r="O277" s="14"/>
      <c r="P277" s="17" t="s">
        <v>763</v>
      </c>
      <c r="Q277" s="44" t="s">
        <v>764</v>
      </c>
      <c r="R277" s="14"/>
      <c r="S277" s="14"/>
      <c r="T277" s="14" t="s">
        <v>55</v>
      </c>
      <c r="U277" s="44"/>
      <c r="V277" s="13"/>
      <c r="W277" s="14"/>
      <c r="X277" s="13" t="str">
        <f aca="false">VLOOKUP(B277,'Terraform Analyzer Goals in CRA'!F:K,6, 0)</f>
        <v>0 - Pending</v>
      </c>
    </row>
    <row r="278" s="46" customFormat="true" ht="34" hidden="false" customHeight="false" outlineLevel="0" collapsed="false">
      <c r="A278" s="14"/>
      <c r="B278" s="37" t="n">
        <v>3000464</v>
      </c>
      <c r="C278" s="20" t="s">
        <v>765</v>
      </c>
      <c r="D278" s="37"/>
      <c r="E278" s="37"/>
      <c r="F278" s="37"/>
      <c r="G278" s="14"/>
      <c r="H278" s="11" t="s">
        <v>604</v>
      </c>
      <c r="I278" s="13"/>
      <c r="J278" s="11"/>
      <c r="K278" s="11"/>
      <c r="L278" s="13"/>
      <c r="M278" s="13"/>
      <c r="N278" s="14"/>
      <c r="O278" s="14"/>
      <c r="P278" s="17" t="s">
        <v>763</v>
      </c>
      <c r="Q278" s="44" t="s">
        <v>766</v>
      </c>
      <c r="R278" s="14"/>
      <c r="S278" s="14"/>
      <c r="T278" s="14" t="s">
        <v>55</v>
      </c>
      <c r="U278" s="44"/>
      <c r="V278" s="13"/>
      <c r="W278" s="14"/>
      <c r="X278" s="13" t="str">
        <f aca="false">VLOOKUP(B278,'Terraform Analyzer Goals in CRA'!F:K,6, 0)</f>
        <v>5-4 + Pending Review</v>
      </c>
    </row>
    <row r="279" s="46" customFormat="true" ht="34" hidden="false" customHeight="false" outlineLevel="0" collapsed="false">
      <c r="A279" s="14"/>
      <c r="B279" s="37" t="n">
        <v>3000465</v>
      </c>
      <c r="C279" s="20" t="s">
        <v>767</v>
      </c>
      <c r="D279" s="37"/>
      <c r="E279" s="37"/>
      <c r="F279" s="37"/>
      <c r="G279" s="14"/>
      <c r="H279" s="11" t="s">
        <v>604</v>
      </c>
      <c r="I279" s="13"/>
      <c r="J279" s="11"/>
      <c r="K279" s="11"/>
      <c r="L279" s="13"/>
      <c r="M279" s="13"/>
      <c r="N279" s="14"/>
      <c r="O279" s="14"/>
      <c r="P279" s="17" t="s">
        <v>763</v>
      </c>
      <c r="Q279" s="14" t="s">
        <v>768</v>
      </c>
      <c r="R279" s="14"/>
      <c r="S279" s="14"/>
      <c r="T279" s="14" t="s">
        <v>55</v>
      </c>
      <c r="U279" s="44"/>
      <c r="V279" s="13"/>
      <c r="W279" s="14"/>
      <c r="X279" s="13" t="str">
        <f aca="false">VLOOKUP(B279,'Terraform Analyzer Goals in CRA'!F:K,6, 0)</f>
        <v>X - Cannot be implemented</v>
      </c>
    </row>
    <row r="280" s="46" customFormat="true" ht="51" hidden="false" customHeight="false" outlineLevel="0" collapsed="false">
      <c r="A280" s="14"/>
      <c r="B280" s="37" t="n">
        <v>3000466</v>
      </c>
      <c r="C280" s="20" t="s">
        <v>769</v>
      </c>
      <c r="D280" s="37"/>
      <c r="E280" s="37"/>
      <c r="F280" s="37"/>
      <c r="G280" s="14"/>
      <c r="H280" s="11" t="s">
        <v>321</v>
      </c>
      <c r="I280" s="13" t="s">
        <v>322</v>
      </c>
      <c r="J280" s="14"/>
      <c r="K280" s="14"/>
      <c r="L280" s="14"/>
      <c r="M280" s="14"/>
      <c r="N280" s="14"/>
      <c r="O280" s="14"/>
      <c r="P280" s="17" t="s">
        <v>763</v>
      </c>
      <c r="Q280" s="44" t="s">
        <v>770</v>
      </c>
      <c r="R280" s="14"/>
      <c r="S280" s="14"/>
      <c r="T280" s="14" t="s">
        <v>55</v>
      </c>
      <c r="U280" s="44"/>
      <c r="V280" s="13"/>
      <c r="W280" s="14"/>
      <c r="X280" s="13" t="str">
        <f aca="false">VLOOKUP(B280,'Terraform Analyzer Goals in CRA'!F:K,6, 0)</f>
        <v>X - Cannot be implemented</v>
      </c>
    </row>
    <row r="281" s="46" customFormat="true" ht="17" hidden="false" customHeight="false" outlineLevel="0" collapsed="false">
      <c r="A281" s="14"/>
      <c r="B281" s="37" t="n">
        <v>3000467</v>
      </c>
      <c r="C281" s="20" t="s">
        <v>771</v>
      </c>
      <c r="D281" s="37"/>
      <c r="E281" s="37"/>
      <c r="F281" s="37"/>
      <c r="G281" s="14"/>
      <c r="H281" s="37" t="s">
        <v>112</v>
      </c>
      <c r="I281" s="53" t="s">
        <v>173</v>
      </c>
      <c r="J281" s="53" t="s">
        <v>99</v>
      </c>
      <c r="K281" s="53" t="s">
        <v>100</v>
      </c>
      <c r="L281" s="53" t="s">
        <v>101</v>
      </c>
      <c r="M281" s="14"/>
      <c r="N281" s="14"/>
      <c r="O281" s="14"/>
      <c r="P281" s="17" t="s">
        <v>99</v>
      </c>
      <c r="Q281" s="14" t="s">
        <v>772</v>
      </c>
      <c r="R281" s="14"/>
      <c r="S281" s="14"/>
      <c r="T281" s="14" t="s">
        <v>55</v>
      </c>
      <c r="U281" s="44"/>
      <c r="V281" s="13"/>
      <c r="W281" s="14"/>
      <c r="X281" s="13" t="str">
        <f aca="false">VLOOKUP(B281,'Terraform Analyzer Goals in CRA'!F:K,6, 0)</f>
        <v>6-5 + Done</v>
      </c>
    </row>
    <row r="282" s="46" customFormat="true" ht="34" hidden="false" customHeight="false" outlineLevel="0" collapsed="false">
      <c r="A282" s="14"/>
      <c r="B282" s="37" t="n">
        <v>3000468</v>
      </c>
      <c r="C282" s="20" t="s">
        <v>773</v>
      </c>
      <c r="D282" s="37"/>
      <c r="E282" s="37"/>
      <c r="F282" s="37"/>
      <c r="G282" s="14"/>
      <c r="H282" s="37" t="s">
        <v>112</v>
      </c>
      <c r="I282" s="53" t="s">
        <v>173</v>
      </c>
      <c r="J282" s="53" t="s">
        <v>99</v>
      </c>
      <c r="K282" s="53" t="s">
        <v>100</v>
      </c>
      <c r="L282" s="53" t="s">
        <v>101</v>
      </c>
      <c r="M282" s="14"/>
      <c r="N282" s="14"/>
      <c r="O282" s="14"/>
      <c r="P282" s="17" t="s">
        <v>99</v>
      </c>
      <c r="Q282" s="14" t="s">
        <v>772</v>
      </c>
      <c r="R282" s="14"/>
      <c r="S282" s="14"/>
      <c r="T282" s="14" t="s">
        <v>55</v>
      </c>
      <c r="U282" s="44"/>
      <c r="V282" s="13"/>
      <c r="W282" s="14"/>
      <c r="X282" s="13" t="str">
        <f aca="false">VLOOKUP(B282,'Terraform Analyzer Goals in CRA'!F:K,6, 0)</f>
        <v>X - Cannot be implemented</v>
      </c>
    </row>
    <row r="283" s="46" customFormat="true" ht="34" hidden="false" customHeight="false" outlineLevel="0" collapsed="false">
      <c r="A283" s="14"/>
      <c r="B283" s="37" t="n">
        <v>3000469</v>
      </c>
      <c r="C283" s="20" t="s">
        <v>774</v>
      </c>
      <c r="D283" s="37"/>
      <c r="E283" s="37"/>
      <c r="F283" s="37"/>
      <c r="G283" s="14"/>
      <c r="H283" s="37" t="s">
        <v>112</v>
      </c>
      <c r="I283" s="53" t="s">
        <v>173</v>
      </c>
      <c r="J283" s="53" t="s">
        <v>99</v>
      </c>
      <c r="K283" s="53" t="s">
        <v>100</v>
      </c>
      <c r="L283" s="53" t="s">
        <v>101</v>
      </c>
      <c r="M283" s="14"/>
      <c r="N283" s="14"/>
      <c r="O283" s="14"/>
      <c r="P283" s="17" t="s">
        <v>99</v>
      </c>
      <c r="Q283" s="14" t="s">
        <v>775</v>
      </c>
      <c r="R283" s="14"/>
      <c r="S283" s="14"/>
      <c r="T283" s="14" t="s">
        <v>55</v>
      </c>
      <c r="U283" s="44"/>
      <c r="V283" s="13"/>
      <c r="W283" s="14"/>
      <c r="X283" s="13" t="str">
        <f aca="false">VLOOKUP(B283,'Terraform Analyzer Goals in CRA'!F:K,6, 0)</f>
        <v>6-5 + Done</v>
      </c>
    </row>
    <row r="284" s="46" customFormat="true" ht="68" hidden="false" customHeight="false" outlineLevel="0" collapsed="false">
      <c r="A284" s="14"/>
      <c r="B284" s="37" t="n">
        <v>3000631</v>
      </c>
      <c r="C284" s="20" t="s">
        <v>776</v>
      </c>
      <c r="D284" s="37"/>
      <c r="E284" s="37"/>
      <c r="F284" s="37"/>
      <c r="G284" s="14"/>
      <c r="H284" s="37" t="s">
        <v>104</v>
      </c>
      <c r="I284" s="14" t="s">
        <v>62</v>
      </c>
      <c r="J284" s="14" t="s">
        <v>85</v>
      </c>
      <c r="K284" s="14" t="s">
        <v>63</v>
      </c>
      <c r="L284" s="14"/>
      <c r="M284" s="14"/>
      <c r="N284" s="14"/>
      <c r="O284" s="14"/>
      <c r="P284" s="17" t="s">
        <v>113</v>
      </c>
      <c r="Q284" s="44" t="s">
        <v>686</v>
      </c>
      <c r="R284" s="14"/>
      <c r="S284" s="14"/>
      <c r="T284" s="14" t="s">
        <v>20</v>
      </c>
      <c r="U284" s="51" t="s">
        <v>187</v>
      </c>
      <c r="V284" s="21" t="s">
        <v>777</v>
      </c>
      <c r="W284" s="14" t="s">
        <v>145</v>
      </c>
      <c r="X284" s="13" t="str">
        <f aca="false">VLOOKUP(B284,'Terraform Analyzer Goals in CRA'!F:K,6, 0)</f>
        <v>? - Needs to be investigated</v>
      </c>
    </row>
    <row r="285" s="46" customFormat="true" ht="85" hidden="false" customHeight="false" outlineLevel="0" collapsed="false">
      <c r="A285" s="14"/>
      <c r="B285" s="37" t="n">
        <v>3000632</v>
      </c>
      <c r="C285" s="20" t="s">
        <v>778</v>
      </c>
      <c r="D285" s="37"/>
      <c r="E285" s="37"/>
      <c r="F285" s="37"/>
      <c r="G285" s="14"/>
      <c r="H285" s="37" t="s">
        <v>104</v>
      </c>
      <c r="I285" s="14" t="s">
        <v>62</v>
      </c>
      <c r="J285" s="14" t="s">
        <v>85</v>
      </c>
      <c r="K285" s="14" t="s">
        <v>63</v>
      </c>
      <c r="L285" s="14"/>
      <c r="M285" s="14"/>
      <c r="N285" s="14"/>
      <c r="O285" s="14"/>
      <c r="P285" s="17" t="s">
        <v>113</v>
      </c>
      <c r="Q285" s="44" t="s">
        <v>751</v>
      </c>
      <c r="R285" s="14"/>
      <c r="S285" s="14"/>
      <c r="T285" s="14" t="s">
        <v>20</v>
      </c>
      <c r="U285" s="51" t="s">
        <v>187</v>
      </c>
      <c r="V285" s="21" t="s">
        <v>779</v>
      </c>
      <c r="W285" s="14" t="s">
        <v>145</v>
      </c>
      <c r="X285" s="13" t="str">
        <f aca="false">VLOOKUP(B285,'Terraform Analyzer Goals in CRA'!F:K,6, 0)</f>
        <v>? - Needs to be investigated</v>
      </c>
    </row>
    <row r="286" s="46" customFormat="true" ht="68" hidden="false" customHeight="false" outlineLevel="0" collapsed="false">
      <c r="A286" s="14"/>
      <c r="B286" s="37" t="n">
        <v>3000633</v>
      </c>
      <c r="C286" s="20" t="s">
        <v>780</v>
      </c>
      <c r="D286" s="37"/>
      <c r="E286" s="37"/>
      <c r="F286" s="37"/>
      <c r="G286" s="14"/>
      <c r="H286" s="37" t="s">
        <v>104</v>
      </c>
      <c r="I286" s="14" t="s">
        <v>62</v>
      </c>
      <c r="J286" s="14" t="s">
        <v>85</v>
      </c>
      <c r="K286" s="14" t="s">
        <v>63</v>
      </c>
      <c r="L286" s="14"/>
      <c r="M286" s="14"/>
      <c r="N286" s="14"/>
      <c r="O286" s="14"/>
      <c r="P286" s="17" t="s">
        <v>113</v>
      </c>
      <c r="Q286" s="44" t="s">
        <v>686</v>
      </c>
      <c r="R286" s="14"/>
      <c r="S286" s="14"/>
      <c r="T286" s="14" t="s">
        <v>20</v>
      </c>
      <c r="U286" s="51" t="s">
        <v>187</v>
      </c>
      <c r="V286" s="21" t="s">
        <v>781</v>
      </c>
      <c r="W286" s="14" t="s">
        <v>145</v>
      </c>
      <c r="X286" s="13" t="str">
        <f aca="false">VLOOKUP(B286,'Terraform Analyzer Goals in CRA'!F:K,6, 0)</f>
        <v>? - Needs to be investigated</v>
      </c>
    </row>
    <row r="287" s="46" customFormat="true" ht="68" hidden="false" customHeight="false" outlineLevel="0" collapsed="false">
      <c r="A287" s="14"/>
      <c r="B287" s="37" t="n">
        <v>3000634</v>
      </c>
      <c r="C287" s="20" t="s">
        <v>782</v>
      </c>
      <c r="D287" s="37"/>
      <c r="E287" s="37"/>
      <c r="F287" s="37"/>
      <c r="G287" s="14"/>
      <c r="H287" s="37" t="s">
        <v>104</v>
      </c>
      <c r="I287" s="14" t="s">
        <v>62</v>
      </c>
      <c r="J287" s="14" t="s">
        <v>85</v>
      </c>
      <c r="K287" s="14" t="s">
        <v>63</v>
      </c>
      <c r="L287" s="14"/>
      <c r="M287" s="14"/>
      <c r="N287" s="14"/>
      <c r="O287" s="14"/>
      <c r="P287" s="17" t="s">
        <v>113</v>
      </c>
      <c r="Q287" s="44" t="s">
        <v>751</v>
      </c>
      <c r="R287" s="14"/>
      <c r="S287" s="14"/>
      <c r="T287" s="14" t="s">
        <v>20</v>
      </c>
      <c r="U287" s="51" t="s">
        <v>187</v>
      </c>
      <c r="V287" s="21" t="s">
        <v>783</v>
      </c>
      <c r="W287" s="14" t="s">
        <v>145</v>
      </c>
      <c r="X287" s="13" t="str">
        <f aca="false">VLOOKUP(B287,'Terraform Analyzer Goals in CRA'!F:K,6, 0)</f>
        <v>? - Needs to be investigated</v>
      </c>
    </row>
    <row r="288" s="46" customFormat="true" ht="68" hidden="false" customHeight="false" outlineLevel="0" collapsed="false">
      <c r="A288" s="14"/>
      <c r="B288" s="37" t="n">
        <v>3000635</v>
      </c>
      <c r="C288" s="20" t="s">
        <v>784</v>
      </c>
      <c r="D288" s="37"/>
      <c r="E288" s="37"/>
      <c r="F288" s="37"/>
      <c r="G288" s="14"/>
      <c r="H288" s="37" t="s">
        <v>104</v>
      </c>
      <c r="I288" s="14" t="s">
        <v>62</v>
      </c>
      <c r="J288" s="14" t="s">
        <v>85</v>
      </c>
      <c r="K288" s="14" t="s">
        <v>63</v>
      </c>
      <c r="L288" s="14"/>
      <c r="M288" s="14"/>
      <c r="N288" s="14"/>
      <c r="O288" s="14"/>
      <c r="P288" s="17" t="s">
        <v>113</v>
      </c>
      <c r="Q288" s="44" t="s">
        <v>686</v>
      </c>
      <c r="R288" s="14"/>
      <c r="S288" s="14"/>
      <c r="T288" s="14" t="s">
        <v>55</v>
      </c>
      <c r="U288" s="44"/>
      <c r="V288" s="21" t="s">
        <v>785</v>
      </c>
      <c r="W288" s="14" t="s">
        <v>145</v>
      </c>
      <c r="X288" s="13" t="str">
        <f aca="false">VLOOKUP(B288,'Terraform Analyzer Goals in CRA'!F:K,6, 0)</f>
        <v>6-5 + Done</v>
      </c>
    </row>
    <row r="289" s="46" customFormat="true" ht="85" hidden="false" customHeight="false" outlineLevel="0" collapsed="false">
      <c r="A289" s="14"/>
      <c r="B289" s="37" t="n">
        <v>3000636</v>
      </c>
      <c r="C289" s="20" t="s">
        <v>786</v>
      </c>
      <c r="D289" s="37"/>
      <c r="E289" s="37"/>
      <c r="F289" s="37"/>
      <c r="G289" s="14"/>
      <c r="H289" s="37" t="s">
        <v>104</v>
      </c>
      <c r="I289" s="14" t="s">
        <v>62</v>
      </c>
      <c r="J289" s="14" t="s">
        <v>85</v>
      </c>
      <c r="K289" s="14" t="s">
        <v>63</v>
      </c>
      <c r="L289" s="14"/>
      <c r="M289" s="14"/>
      <c r="N289" s="14"/>
      <c r="O289" s="14"/>
      <c r="P289" s="17" t="s">
        <v>113</v>
      </c>
      <c r="Q289" s="44" t="s">
        <v>751</v>
      </c>
      <c r="R289" s="14"/>
      <c r="S289" s="14"/>
      <c r="T289" s="14" t="s">
        <v>55</v>
      </c>
      <c r="U289" s="44"/>
      <c r="V289" s="21" t="s">
        <v>787</v>
      </c>
      <c r="W289" s="14" t="s">
        <v>145</v>
      </c>
      <c r="X289" s="13" t="str">
        <f aca="false">VLOOKUP(B289,'Terraform Analyzer Goals in CRA'!F:K,6, 0)</f>
        <v>6-5 + Done</v>
      </c>
    </row>
    <row r="290" s="46" customFormat="true" ht="34" hidden="false" customHeight="false" outlineLevel="0" collapsed="false">
      <c r="A290" s="14"/>
      <c r="B290" s="37" t="n">
        <v>3000637</v>
      </c>
      <c r="C290" s="20" t="s">
        <v>788</v>
      </c>
      <c r="D290" s="37"/>
      <c r="E290" s="37"/>
      <c r="F290" s="37"/>
      <c r="G290" s="14"/>
      <c r="H290" s="11" t="s">
        <v>51</v>
      </c>
      <c r="I290" s="13" t="s">
        <v>21</v>
      </c>
      <c r="J290" s="11" t="s">
        <v>62</v>
      </c>
      <c r="K290" s="11" t="s">
        <v>85</v>
      </c>
      <c r="L290" s="13" t="s">
        <v>63</v>
      </c>
      <c r="M290" s="13" t="s">
        <v>86</v>
      </c>
      <c r="N290" s="14"/>
      <c r="O290" s="14"/>
      <c r="P290" s="17" t="s">
        <v>113</v>
      </c>
      <c r="Q290" s="44" t="s">
        <v>789</v>
      </c>
      <c r="R290" s="14"/>
      <c r="S290" s="14"/>
      <c r="T290" s="14" t="s">
        <v>20</v>
      </c>
      <c r="U290" s="51" t="s">
        <v>187</v>
      </c>
      <c r="V290" s="13"/>
      <c r="W290" s="14"/>
      <c r="X290" s="13" t="str">
        <f aca="false">VLOOKUP(B290,'Terraform Analyzer Goals in CRA'!F:K,6, 0)</f>
        <v>? - Needs to be investigated</v>
      </c>
    </row>
    <row r="291" s="46" customFormat="true" ht="34" hidden="false" customHeight="false" outlineLevel="0" collapsed="false">
      <c r="A291" s="14"/>
      <c r="B291" s="37" t="n">
        <v>3000638</v>
      </c>
      <c r="C291" s="20" t="s">
        <v>790</v>
      </c>
      <c r="D291" s="37"/>
      <c r="E291" s="37"/>
      <c r="F291" s="37"/>
      <c r="G291" s="14"/>
      <c r="H291" s="11" t="s">
        <v>51</v>
      </c>
      <c r="I291" s="13" t="s">
        <v>21</v>
      </c>
      <c r="J291" s="11" t="s">
        <v>62</v>
      </c>
      <c r="K291" s="11" t="s">
        <v>85</v>
      </c>
      <c r="L291" s="13" t="s">
        <v>63</v>
      </c>
      <c r="M291" s="13" t="s">
        <v>86</v>
      </c>
      <c r="N291" s="14"/>
      <c r="O291" s="14"/>
      <c r="P291" s="17" t="s">
        <v>113</v>
      </c>
      <c r="Q291" s="44" t="s">
        <v>791</v>
      </c>
      <c r="R291" s="14"/>
      <c r="S291" s="14"/>
      <c r="T291" s="14" t="s">
        <v>20</v>
      </c>
      <c r="U291" s="51" t="s">
        <v>187</v>
      </c>
      <c r="V291" s="13"/>
      <c r="W291" s="14"/>
      <c r="X291" s="13" t="str">
        <f aca="false">VLOOKUP(B291,'Terraform Analyzer Goals in CRA'!F:K,6, 0)</f>
        <v>? - Needs to be investigated</v>
      </c>
    </row>
    <row r="292" s="46" customFormat="true" ht="34" hidden="false" customHeight="false" outlineLevel="0" collapsed="false">
      <c r="A292" s="14"/>
      <c r="B292" s="37" t="n">
        <v>3000639</v>
      </c>
      <c r="C292" s="20" t="s">
        <v>792</v>
      </c>
      <c r="D292" s="37"/>
      <c r="E292" s="37"/>
      <c r="F292" s="37"/>
      <c r="G292" s="14"/>
      <c r="H292" s="11" t="s">
        <v>51</v>
      </c>
      <c r="I292" s="13" t="s">
        <v>21</v>
      </c>
      <c r="J292" s="11" t="s">
        <v>62</v>
      </c>
      <c r="K292" s="11" t="s">
        <v>85</v>
      </c>
      <c r="L292" s="13" t="s">
        <v>63</v>
      </c>
      <c r="M292" s="13" t="s">
        <v>86</v>
      </c>
      <c r="N292" s="14"/>
      <c r="O292" s="14"/>
      <c r="P292" s="17" t="s">
        <v>113</v>
      </c>
      <c r="Q292" s="44" t="s">
        <v>793</v>
      </c>
      <c r="R292" s="14"/>
      <c r="S292" s="14"/>
      <c r="T292" s="14" t="s">
        <v>55</v>
      </c>
      <c r="U292" s="44"/>
      <c r="V292" s="13"/>
      <c r="W292" s="14"/>
      <c r="X292" s="13" t="str">
        <f aca="false">VLOOKUP(B292,'Terraform Analyzer Goals in CRA'!F:K,6, 0)</f>
        <v>X - Cannot be implemented</v>
      </c>
    </row>
    <row r="295" customFormat="false" ht="16" hidden="false" customHeight="false" outlineLevel="0" collapsed="false">
      <c r="T295" s="54" t="s">
        <v>794</v>
      </c>
      <c r="W295" s="54" t="s">
        <v>795</v>
      </c>
      <c r="X295" s="3" t="n">
        <f aca="false">COUNTIF(X1:X292,"6-5 + Done")</f>
        <v>161</v>
      </c>
    </row>
    <row r="296" customFormat="false" ht="16" hidden="false" customHeight="false" outlineLevel="0" collapsed="false">
      <c r="T296" s="3" t="n">
        <f aca="false">COUNTIF(T1:T292,"Yes")</f>
        <v>129</v>
      </c>
      <c r="W296" s="54" t="s">
        <v>796</v>
      </c>
      <c r="X296" s="3" t="n">
        <f aca="false">COUNTIF(X1:X292,"X - Cannot be implemented")</f>
        <v>86</v>
      </c>
    </row>
    <row r="298" customFormat="false" ht="16" hidden="false" customHeight="false" outlineLevel="0" collapsed="false">
      <c r="W298" s="55" t="s">
        <v>797</v>
      </c>
      <c r="X298" s="55"/>
    </row>
    <row r="299" customFormat="false" ht="16" hidden="false" customHeight="false" outlineLevel="0" collapsed="false">
      <c r="W299" s="54" t="s">
        <v>798</v>
      </c>
      <c r="X299" s="3" t="n">
        <f aca="false">T296</f>
        <v>129</v>
      </c>
    </row>
    <row r="301" customFormat="false" ht="16" hidden="false" customHeight="false" outlineLevel="0" collapsed="false">
      <c r="W301" s="54" t="s">
        <v>799</v>
      </c>
      <c r="X301" s="3" t="n">
        <f aca="false">COUNTIFS(X1:X292, "6-5 + Done", T1:T292, "Yes")</f>
        <v>70</v>
      </c>
      <c r="Y301" s="56" t="s">
        <v>800</v>
      </c>
    </row>
    <row r="303" customFormat="false" ht="16" hidden="false" customHeight="false" outlineLevel="0" collapsed="false">
      <c r="W303" s="54" t="s">
        <v>801</v>
      </c>
      <c r="X303" s="3" t="n">
        <f aca="false">X299-X301</f>
        <v>59</v>
      </c>
    </row>
    <row r="304" customFormat="false" ht="16" hidden="false" customHeight="false" outlineLevel="0" collapsed="false">
      <c r="W304" s="54" t="s">
        <v>802</v>
      </c>
      <c r="X304" s="3" t="n">
        <f aca="false">COUNTIFS(X1:X292, "X - Cannot be implemented", T1:T292, "Yes")</f>
        <v>47</v>
      </c>
    </row>
    <row r="306" customFormat="false" ht="16" hidden="false" customHeight="false" outlineLevel="0" collapsed="false">
      <c r="W306" s="54" t="s">
        <v>803</v>
      </c>
      <c r="X306" s="3" t="n">
        <f aca="false">X303-X304</f>
        <v>12</v>
      </c>
    </row>
    <row r="307" customFormat="false" ht="16" hidden="false" customHeight="false" outlineLevel="0" collapsed="false">
      <c r="W307" s="54" t="s">
        <v>804</v>
      </c>
      <c r="X307" s="3" t="n">
        <f aca="false">COUNTIFS(X1:X292, "? - Needs to be investigated", T1:T292, "Yes")</f>
        <v>4</v>
      </c>
    </row>
    <row r="309" customFormat="false" ht="16" hidden="false" customHeight="false" outlineLevel="0" collapsed="false">
      <c r="W309" s="54" t="s">
        <v>805</v>
      </c>
      <c r="X309" s="3" t="n">
        <f aca="false">X306-X307</f>
        <v>8</v>
      </c>
    </row>
  </sheetData>
  <autoFilter ref="A1:P292"/>
  <mergeCells count="3">
    <mergeCell ref="D1:F1"/>
    <mergeCell ref="H1:N1"/>
    <mergeCell ref="W298:X29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09" activeCellId="0" sqref="A409"/>
    </sheetView>
  </sheetViews>
  <sheetFormatPr defaultColWidth="10.609375" defaultRowHeight="16" zeroHeight="false" outlineLevelRow="0" outlineLevelCol="0"/>
  <cols>
    <col collapsed="false" customWidth="true" hidden="false" outlineLevel="0" max="1" min="1" style="0" width="186.33"/>
    <col collapsed="false" customWidth="true" hidden="false" outlineLevel="0" max="2" min="2" style="0" width="34.66"/>
  </cols>
  <sheetData>
    <row r="1" customFormat="false" ht="34" hidden="false" customHeight="false" outlineLevel="0" collapsed="false">
      <c r="A1" s="57" t="s">
        <v>806</v>
      </c>
      <c r="B1" s="57" t="s">
        <v>807</v>
      </c>
    </row>
    <row r="2" customFormat="false" ht="16" hidden="false" customHeight="false" outlineLevel="0" collapsed="false">
      <c r="A2" s="58" t="s">
        <v>808</v>
      </c>
      <c r="B2" s="58" t="s">
        <v>809</v>
      </c>
    </row>
    <row r="3" customFormat="false" ht="16" hidden="false" customHeight="false" outlineLevel="0" collapsed="false">
      <c r="A3" s="58" t="s">
        <v>810</v>
      </c>
      <c r="B3" s="58" t="s">
        <v>811</v>
      </c>
    </row>
    <row r="4" customFormat="false" ht="16" hidden="false" customHeight="false" outlineLevel="0" collapsed="false">
      <c r="A4" s="58" t="s">
        <v>812</v>
      </c>
      <c r="B4" s="58" t="s">
        <v>813</v>
      </c>
    </row>
    <row r="5" customFormat="false" ht="16" hidden="false" customHeight="false" outlineLevel="0" collapsed="false">
      <c r="A5" s="58" t="s">
        <v>814</v>
      </c>
      <c r="B5" s="58" t="s">
        <v>813</v>
      </c>
    </row>
    <row r="6" customFormat="false" ht="16" hidden="false" customHeight="false" outlineLevel="0" collapsed="false">
      <c r="A6" s="58" t="s">
        <v>815</v>
      </c>
      <c r="B6" s="58" t="s">
        <v>813</v>
      </c>
    </row>
    <row r="7" customFormat="false" ht="16" hidden="false" customHeight="false" outlineLevel="0" collapsed="false">
      <c r="A7" s="58" t="s">
        <v>816</v>
      </c>
      <c r="B7" s="58" t="s">
        <v>813</v>
      </c>
    </row>
    <row r="8" customFormat="false" ht="16" hidden="false" customHeight="false" outlineLevel="0" collapsed="false">
      <c r="A8" s="58" t="s">
        <v>817</v>
      </c>
      <c r="B8" s="58" t="s">
        <v>813</v>
      </c>
    </row>
    <row r="9" customFormat="false" ht="16" hidden="false" customHeight="false" outlineLevel="0" collapsed="false">
      <c r="A9" s="58" t="s">
        <v>818</v>
      </c>
      <c r="B9" s="58" t="s">
        <v>813</v>
      </c>
    </row>
    <row r="10" customFormat="false" ht="16" hidden="false" customHeight="false" outlineLevel="0" collapsed="false">
      <c r="A10" s="58" t="s">
        <v>819</v>
      </c>
      <c r="B10" s="58" t="s">
        <v>813</v>
      </c>
    </row>
    <row r="11" customFormat="false" ht="16" hidden="false" customHeight="false" outlineLevel="0" collapsed="false">
      <c r="A11" s="58" t="s">
        <v>820</v>
      </c>
      <c r="B11" s="58" t="s">
        <v>813</v>
      </c>
    </row>
    <row r="12" customFormat="false" ht="16" hidden="false" customHeight="false" outlineLevel="0" collapsed="false">
      <c r="A12" s="58" t="s">
        <v>821</v>
      </c>
      <c r="B12" s="58" t="s">
        <v>813</v>
      </c>
    </row>
    <row r="13" customFormat="false" ht="16" hidden="false" customHeight="false" outlineLevel="0" collapsed="false">
      <c r="A13" s="58" t="s">
        <v>822</v>
      </c>
      <c r="B13" s="58" t="s">
        <v>813</v>
      </c>
    </row>
    <row r="14" customFormat="false" ht="16" hidden="false" customHeight="false" outlineLevel="0" collapsed="false">
      <c r="A14" s="58" t="s">
        <v>823</v>
      </c>
      <c r="B14" s="58" t="s">
        <v>813</v>
      </c>
    </row>
    <row r="15" customFormat="false" ht="16" hidden="false" customHeight="false" outlineLevel="0" collapsed="false">
      <c r="A15" s="58" t="s">
        <v>824</v>
      </c>
      <c r="B15" s="58" t="s">
        <v>813</v>
      </c>
    </row>
    <row r="16" customFormat="false" ht="16" hidden="false" customHeight="false" outlineLevel="0" collapsed="false">
      <c r="A16" s="58" t="s">
        <v>825</v>
      </c>
      <c r="B16" s="58" t="s">
        <v>813</v>
      </c>
    </row>
    <row r="17" customFormat="false" ht="16" hidden="false" customHeight="false" outlineLevel="0" collapsed="false">
      <c r="A17" s="58" t="s">
        <v>826</v>
      </c>
      <c r="B17" s="58" t="s">
        <v>827</v>
      </c>
    </row>
    <row r="18" customFormat="false" ht="16" hidden="false" customHeight="false" outlineLevel="0" collapsed="false">
      <c r="A18" s="58" t="s">
        <v>828</v>
      </c>
      <c r="B18" s="58" t="s">
        <v>829</v>
      </c>
    </row>
    <row r="19" customFormat="false" ht="16" hidden="false" customHeight="false" outlineLevel="0" collapsed="false">
      <c r="A19" s="58" t="s">
        <v>830</v>
      </c>
      <c r="B19" s="58" t="s">
        <v>829</v>
      </c>
    </row>
    <row r="20" customFormat="false" ht="16" hidden="false" customHeight="false" outlineLevel="0" collapsed="false">
      <c r="A20" s="58" t="s">
        <v>831</v>
      </c>
      <c r="B20" s="58" t="s">
        <v>832</v>
      </c>
    </row>
    <row r="21" customFormat="false" ht="16" hidden="false" customHeight="false" outlineLevel="0" collapsed="false">
      <c r="A21" s="58" t="s">
        <v>833</v>
      </c>
      <c r="B21" s="58" t="s">
        <v>834</v>
      </c>
    </row>
    <row r="22" customFormat="false" ht="16" hidden="false" customHeight="false" outlineLevel="0" collapsed="false">
      <c r="A22" s="58" t="s">
        <v>835</v>
      </c>
      <c r="B22" s="58" t="s">
        <v>813</v>
      </c>
    </row>
    <row r="23" customFormat="false" ht="16" hidden="false" customHeight="false" outlineLevel="0" collapsed="false">
      <c r="A23" s="58" t="s">
        <v>836</v>
      </c>
      <c r="B23" s="58" t="s">
        <v>837</v>
      </c>
    </row>
    <row r="24" customFormat="false" ht="16" hidden="false" customHeight="false" outlineLevel="0" collapsed="false">
      <c r="A24" s="58" t="s">
        <v>838</v>
      </c>
      <c r="B24" s="58" t="s">
        <v>837</v>
      </c>
    </row>
    <row r="25" customFormat="false" ht="16" hidden="false" customHeight="false" outlineLevel="0" collapsed="false">
      <c r="A25" s="58" t="s">
        <v>839</v>
      </c>
      <c r="B25" s="58" t="s">
        <v>811</v>
      </c>
    </row>
    <row r="26" customFormat="false" ht="16" hidden="false" customHeight="false" outlineLevel="0" collapsed="false">
      <c r="A26" s="58" t="s">
        <v>840</v>
      </c>
      <c r="B26" s="58" t="s">
        <v>841</v>
      </c>
    </row>
    <row r="27" customFormat="false" ht="16" hidden="false" customHeight="false" outlineLevel="0" collapsed="false">
      <c r="A27" s="58" t="s">
        <v>842</v>
      </c>
      <c r="B27" s="58" t="s">
        <v>843</v>
      </c>
    </row>
    <row r="28" customFormat="false" ht="16" hidden="false" customHeight="false" outlineLevel="0" collapsed="false">
      <c r="A28" s="58" t="s">
        <v>844</v>
      </c>
      <c r="B28" s="58" t="s">
        <v>843</v>
      </c>
    </row>
    <row r="29" customFormat="false" ht="16" hidden="false" customHeight="false" outlineLevel="0" collapsed="false">
      <c r="A29" s="58" t="s">
        <v>845</v>
      </c>
      <c r="B29" s="58" t="s">
        <v>809</v>
      </c>
    </row>
    <row r="30" customFormat="false" ht="16" hidden="false" customHeight="false" outlineLevel="0" collapsed="false">
      <c r="A30" s="58" t="s">
        <v>846</v>
      </c>
      <c r="B30" s="58" t="s">
        <v>841</v>
      </c>
    </row>
    <row r="31" customFormat="false" ht="16" hidden="false" customHeight="false" outlineLevel="0" collapsed="false">
      <c r="A31" s="58" t="s">
        <v>847</v>
      </c>
      <c r="B31" s="58" t="s">
        <v>848</v>
      </c>
    </row>
    <row r="32" customFormat="false" ht="16" hidden="false" customHeight="false" outlineLevel="0" collapsed="false">
      <c r="A32" s="58" t="s">
        <v>849</v>
      </c>
      <c r="B32" s="58" t="s">
        <v>848</v>
      </c>
    </row>
    <row r="33" customFormat="false" ht="16" hidden="false" customHeight="false" outlineLevel="0" collapsed="false">
      <c r="A33" s="58" t="s">
        <v>850</v>
      </c>
      <c r="B33" s="58" t="s">
        <v>848</v>
      </c>
    </row>
    <row r="34" customFormat="false" ht="16" hidden="false" customHeight="false" outlineLevel="0" collapsed="false">
      <c r="A34" s="58" t="s">
        <v>851</v>
      </c>
      <c r="B34" s="58" t="s">
        <v>837</v>
      </c>
    </row>
    <row r="35" customFormat="false" ht="16" hidden="false" customHeight="false" outlineLevel="0" collapsed="false">
      <c r="A35" s="58" t="s">
        <v>852</v>
      </c>
      <c r="B35" s="58" t="s">
        <v>813</v>
      </c>
    </row>
    <row r="36" customFormat="false" ht="16" hidden="false" customHeight="false" outlineLevel="0" collapsed="false">
      <c r="A36" s="58" t="s">
        <v>853</v>
      </c>
      <c r="B36" s="58" t="s">
        <v>809</v>
      </c>
    </row>
    <row r="37" customFormat="false" ht="16" hidden="false" customHeight="false" outlineLevel="0" collapsed="false">
      <c r="A37" s="58" t="s">
        <v>854</v>
      </c>
      <c r="B37" s="58" t="s">
        <v>813</v>
      </c>
    </row>
    <row r="38" customFormat="false" ht="16" hidden="false" customHeight="false" outlineLevel="0" collapsed="false">
      <c r="A38" s="58" t="s">
        <v>855</v>
      </c>
      <c r="B38" s="58" t="s">
        <v>848</v>
      </c>
    </row>
    <row r="39" customFormat="false" ht="16" hidden="false" customHeight="false" outlineLevel="0" collapsed="false">
      <c r="A39" s="58" t="s">
        <v>856</v>
      </c>
      <c r="B39" s="58" t="s">
        <v>813</v>
      </c>
    </row>
    <row r="40" customFormat="false" ht="16" hidden="false" customHeight="false" outlineLevel="0" collapsed="false">
      <c r="A40" s="58" t="s">
        <v>857</v>
      </c>
      <c r="B40" s="58" t="s">
        <v>827</v>
      </c>
    </row>
    <row r="41" customFormat="false" ht="16" hidden="false" customHeight="false" outlineLevel="0" collapsed="false">
      <c r="A41" s="58" t="s">
        <v>858</v>
      </c>
      <c r="B41" s="58" t="s">
        <v>859</v>
      </c>
    </row>
    <row r="42" customFormat="false" ht="16" hidden="false" customHeight="false" outlineLevel="0" collapsed="false">
      <c r="A42" s="58" t="s">
        <v>860</v>
      </c>
      <c r="B42" s="58" t="s">
        <v>861</v>
      </c>
    </row>
    <row r="43" customFormat="false" ht="16" hidden="false" customHeight="false" outlineLevel="0" collapsed="false">
      <c r="A43" s="58" t="s">
        <v>862</v>
      </c>
      <c r="B43" s="58" t="s">
        <v>809</v>
      </c>
    </row>
    <row r="44" customFormat="false" ht="16" hidden="false" customHeight="false" outlineLevel="0" collapsed="false">
      <c r="A44" s="58" t="s">
        <v>863</v>
      </c>
      <c r="B44" s="58" t="s">
        <v>864</v>
      </c>
    </row>
    <row r="45" customFormat="false" ht="16" hidden="false" customHeight="false" outlineLevel="0" collapsed="false">
      <c r="A45" s="58" t="s">
        <v>865</v>
      </c>
      <c r="B45" s="58" t="s">
        <v>864</v>
      </c>
    </row>
    <row r="46" customFormat="false" ht="16" hidden="false" customHeight="false" outlineLevel="0" collapsed="false">
      <c r="A46" s="58" t="s">
        <v>866</v>
      </c>
      <c r="B46" s="58" t="s">
        <v>809</v>
      </c>
    </row>
    <row r="47" customFormat="false" ht="16" hidden="false" customHeight="false" outlineLevel="0" collapsed="false">
      <c r="A47" s="58" t="s">
        <v>867</v>
      </c>
      <c r="B47" s="58" t="s">
        <v>813</v>
      </c>
    </row>
    <row r="48" customFormat="false" ht="16" hidden="false" customHeight="false" outlineLevel="0" collapsed="false">
      <c r="A48" s="58" t="s">
        <v>868</v>
      </c>
      <c r="B48" s="58" t="s">
        <v>813</v>
      </c>
    </row>
    <row r="49" customFormat="false" ht="16" hidden="false" customHeight="false" outlineLevel="0" collapsed="false">
      <c r="A49" s="58" t="s">
        <v>869</v>
      </c>
      <c r="B49" s="58" t="s">
        <v>813</v>
      </c>
    </row>
    <row r="50" customFormat="false" ht="16" hidden="false" customHeight="false" outlineLevel="0" collapsed="false">
      <c r="A50" s="58" t="s">
        <v>870</v>
      </c>
      <c r="B50" s="58" t="s">
        <v>871</v>
      </c>
    </row>
    <row r="51" customFormat="false" ht="16" hidden="false" customHeight="false" outlineLevel="0" collapsed="false">
      <c r="A51" s="58" t="s">
        <v>872</v>
      </c>
      <c r="B51" s="58" t="s">
        <v>871</v>
      </c>
    </row>
    <row r="52" customFormat="false" ht="16" hidden="false" customHeight="false" outlineLevel="0" collapsed="false">
      <c r="A52" s="58" t="s">
        <v>873</v>
      </c>
      <c r="B52" s="58" t="s">
        <v>871</v>
      </c>
    </row>
    <row r="53" customFormat="false" ht="16" hidden="false" customHeight="false" outlineLevel="0" collapsed="false">
      <c r="A53" s="58" t="s">
        <v>874</v>
      </c>
      <c r="B53" s="58" t="s">
        <v>871</v>
      </c>
    </row>
    <row r="54" customFormat="false" ht="16" hidden="false" customHeight="false" outlineLevel="0" collapsed="false">
      <c r="A54" s="58" t="s">
        <v>875</v>
      </c>
      <c r="B54" s="58" t="s">
        <v>871</v>
      </c>
    </row>
    <row r="55" customFormat="false" ht="16" hidden="false" customHeight="false" outlineLevel="0" collapsed="false">
      <c r="A55" s="58" t="s">
        <v>876</v>
      </c>
      <c r="B55" s="58" t="s">
        <v>871</v>
      </c>
    </row>
    <row r="56" customFormat="false" ht="16" hidden="false" customHeight="false" outlineLevel="0" collapsed="false">
      <c r="A56" s="58" t="s">
        <v>877</v>
      </c>
      <c r="B56" s="58" t="s">
        <v>871</v>
      </c>
    </row>
    <row r="57" customFormat="false" ht="16" hidden="false" customHeight="false" outlineLevel="0" collapsed="false">
      <c r="A57" s="58" t="s">
        <v>878</v>
      </c>
      <c r="B57" s="58" t="s">
        <v>871</v>
      </c>
    </row>
    <row r="58" customFormat="false" ht="16" hidden="false" customHeight="false" outlineLevel="0" collapsed="false">
      <c r="A58" s="58" t="s">
        <v>879</v>
      </c>
      <c r="B58" s="58" t="s">
        <v>871</v>
      </c>
    </row>
    <row r="59" customFormat="false" ht="16" hidden="false" customHeight="false" outlineLevel="0" collapsed="false">
      <c r="A59" s="58" t="s">
        <v>880</v>
      </c>
      <c r="B59" s="58" t="s">
        <v>871</v>
      </c>
    </row>
    <row r="60" customFormat="false" ht="16" hidden="false" customHeight="false" outlineLevel="0" collapsed="false">
      <c r="A60" s="58" t="s">
        <v>881</v>
      </c>
      <c r="B60" s="58" t="s">
        <v>871</v>
      </c>
    </row>
    <row r="61" customFormat="false" ht="16" hidden="false" customHeight="false" outlineLevel="0" collapsed="false">
      <c r="A61" s="58" t="s">
        <v>882</v>
      </c>
      <c r="B61" s="58" t="s">
        <v>871</v>
      </c>
    </row>
    <row r="62" customFormat="false" ht="16" hidden="false" customHeight="false" outlineLevel="0" collapsed="false">
      <c r="A62" s="58" t="s">
        <v>883</v>
      </c>
      <c r="B62" s="58" t="s">
        <v>871</v>
      </c>
    </row>
    <row r="63" customFormat="false" ht="16" hidden="false" customHeight="false" outlineLevel="0" collapsed="false">
      <c r="A63" s="58" t="s">
        <v>884</v>
      </c>
      <c r="B63" s="58" t="s">
        <v>871</v>
      </c>
    </row>
    <row r="64" customFormat="false" ht="16" hidden="false" customHeight="false" outlineLevel="0" collapsed="false">
      <c r="A64" s="58" t="s">
        <v>885</v>
      </c>
      <c r="B64" s="58" t="s">
        <v>871</v>
      </c>
    </row>
    <row r="65" customFormat="false" ht="16" hidden="false" customHeight="false" outlineLevel="0" collapsed="false">
      <c r="A65" s="58" t="s">
        <v>886</v>
      </c>
      <c r="B65" s="58" t="s">
        <v>871</v>
      </c>
    </row>
    <row r="66" customFormat="false" ht="16" hidden="false" customHeight="false" outlineLevel="0" collapsed="false">
      <c r="A66" s="58" t="s">
        <v>887</v>
      </c>
      <c r="B66" s="58" t="s">
        <v>871</v>
      </c>
    </row>
    <row r="67" customFormat="false" ht="16" hidden="false" customHeight="false" outlineLevel="0" collapsed="false">
      <c r="A67" s="58" t="s">
        <v>888</v>
      </c>
      <c r="B67" s="58" t="s">
        <v>871</v>
      </c>
    </row>
    <row r="68" customFormat="false" ht="16" hidden="false" customHeight="false" outlineLevel="0" collapsed="false">
      <c r="A68" s="58" t="s">
        <v>889</v>
      </c>
      <c r="B68" s="58" t="s">
        <v>871</v>
      </c>
    </row>
    <row r="69" customFormat="false" ht="16" hidden="false" customHeight="false" outlineLevel="0" collapsed="false">
      <c r="A69" s="58" t="s">
        <v>890</v>
      </c>
      <c r="B69" s="58" t="s">
        <v>871</v>
      </c>
    </row>
    <row r="70" customFormat="false" ht="16" hidden="false" customHeight="false" outlineLevel="0" collapsed="false">
      <c r="A70" s="58" t="s">
        <v>891</v>
      </c>
      <c r="B70" s="58" t="s">
        <v>871</v>
      </c>
    </row>
    <row r="71" customFormat="false" ht="16" hidden="false" customHeight="false" outlineLevel="0" collapsed="false">
      <c r="A71" s="58" t="s">
        <v>892</v>
      </c>
      <c r="B71" s="58" t="s">
        <v>871</v>
      </c>
    </row>
    <row r="72" customFormat="false" ht="16" hidden="false" customHeight="false" outlineLevel="0" collapsed="false">
      <c r="A72" s="58" t="s">
        <v>893</v>
      </c>
      <c r="B72" s="58" t="s">
        <v>871</v>
      </c>
    </row>
    <row r="73" customFormat="false" ht="16" hidden="false" customHeight="false" outlineLevel="0" collapsed="false">
      <c r="A73" s="58" t="s">
        <v>894</v>
      </c>
      <c r="B73" s="58" t="s">
        <v>871</v>
      </c>
    </row>
    <row r="74" customFormat="false" ht="16" hidden="false" customHeight="false" outlineLevel="0" collapsed="false">
      <c r="A74" s="58" t="s">
        <v>895</v>
      </c>
      <c r="B74" s="58" t="s">
        <v>871</v>
      </c>
    </row>
    <row r="75" customFormat="false" ht="16" hidden="false" customHeight="false" outlineLevel="0" collapsed="false">
      <c r="A75" s="58" t="s">
        <v>896</v>
      </c>
      <c r="B75" s="58" t="s">
        <v>871</v>
      </c>
    </row>
    <row r="76" customFormat="false" ht="16" hidden="false" customHeight="false" outlineLevel="0" collapsed="false">
      <c r="A76" s="58" t="s">
        <v>897</v>
      </c>
      <c r="B76" s="58" t="s">
        <v>871</v>
      </c>
    </row>
    <row r="77" customFormat="false" ht="16" hidden="false" customHeight="false" outlineLevel="0" collapsed="false">
      <c r="A77" s="58" t="s">
        <v>898</v>
      </c>
      <c r="B77" s="58" t="s">
        <v>871</v>
      </c>
    </row>
    <row r="78" customFormat="false" ht="16" hidden="false" customHeight="false" outlineLevel="0" collapsed="false">
      <c r="A78" s="58" t="s">
        <v>899</v>
      </c>
      <c r="B78" s="58" t="s">
        <v>871</v>
      </c>
    </row>
    <row r="79" customFormat="false" ht="16" hidden="false" customHeight="false" outlineLevel="0" collapsed="false">
      <c r="A79" s="58" t="s">
        <v>900</v>
      </c>
      <c r="B79" s="58" t="s">
        <v>871</v>
      </c>
    </row>
    <row r="80" customFormat="false" ht="16" hidden="false" customHeight="false" outlineLevel="0" collapsed="false">
      <c r="A80" s="58" t="s">
        <v>901</v>
      </c>
      <c r="B80" s="58" t="s">
        <v>871</v>
      </c>
    </row>
    <row r="81" customFormat="false" ht="16" hidden="false" customHeight="false" outlineLevel="0" collapsed="false">
      <c r="A81" s="58" t="s">
        <v>902</v>
      </c>
      <c r="B81" s="58" t="s">
        <v>871</v>
      </c>
    </row>
    <row r="82" customFormat="false" ht="16" hidden="false" customHeight="false" outlineLevel="0" collapsed="false">
      <c r="A82" s="58" t="s">
        <v>903</v>
      </c>
      <c r="B82" s="58" t="s">
        <v>871</v>
      </c>
    </row>
    <row r="83" customFormat="false" ht="16" hidden="false" customHeight="false" outlineLevel="0" collapsed="false">
      <c r="A83" s="58" t="s">
        <v>904</v>
      </c>
      <c r="B83" s="58" t="s">
        <v>905</v>
      </c>
    </row>
    <row r="84" customFormat="false" ht="16" hidden="false" customHeight="false" outlineLevel="0" collapsed="false">
      <c r="A84" s="58" t="s">
        <v>906</v>
      </c>
      <c r="B84" s="58" t="s">
        <v>905</v>
      </c>
    </row>
    <row r="85" customFormat="false" ht="16" hidden="false" customHeight="false" outlineLevel="0" collapsed="false">
      <c r="A85" s="58" t="s">
        <v>907</v>
      </c>
      <c r="B85" s="58" t="s">
        <v>905</v>
      </c>
    </row>
    <row r="86" customFormat="false" ht="16" hidden="false" customHeight="false" outlineLevel="0" collapsed="false">
      <c r="A86" s="58" t="s">
        <v>908</v>
      </c>
      <c r="B86" s="58" t="s">
        <v>909</v>
      </c>
    </row>
    <row r="87" customFormat="false" ht="16" hidden="false" customHeight="false" outlineLevel="0" collapsed="false">
      <c r="A87" s="58" t="s">
        <v>910</v>
      </c>
      <c r="B87" s="58" t="s">
        <v>911</v>
      </c>
    </row>
    <row r="88" customFormat="false" ht="16" hidden="false" customHeight="false" outlineLevel="0" collapsed="false">
      <c r="A88" s="58" t="s">
        <v>912</v>
      </c>
      <c r="B88" s="58" t="s">
        <v>911</v>
      </c>
    </row>
    <row r="89" customFormat="false" ht="16" hidden="false" customHeight="false" outlineLevel="0" collapsed="false">
      <c r="A89" s="58" t="s">
        <v>913</v>
      </c>
      <c r="B89" s="58" t="s">
        <v>832</v>
      </c>
    </row>
    <row r="90" customFormat="false" ht="16" hidden="false" customHeight="false" outlineLevel="0" collapsed="false">
      <c r="A90" s="58" t="s">
        <v>914</v>
      </c>
      <c r="B90" s="58" t="s">
        <v>832</v>
      </c>
    </row>
    <row r="91" customFormat="false" ht="16" hidden="false" customHeight="false" outlineLevel="0" collapsed="false">
      <c r="A91" s="58" t="s">
        <v>915</v>
      </c>
      <c r="B91" s="58" t="s">
        <v>905</v>
      </c>
    </row>
    <row r="92" customFormat="false" ht="16" hidden="false" customHeight="false" outlineLevel="0" collapsed="false">
      <c r="A92" s="58" t="s">
        <v>916</v>
      </c>
      <c r="B92" s="58" t="s">
        <v>905</v>
      </c>
    </row>
    <row r="93" customFormat="false" ht="16" hidden="false" customHeight="false" outlineLevel="0" collapsed="false">
      <c r="A93" s="58" t="s">
        <v>917</v>
      </c>
      <c r="B93" s="58" t="s">
        <v>905</v>
      </c>
    </row>
    <row r="94" customFormat="false" ht="16" hidden="false" customHeight="false" outlineLevel="0" collapsed="false">
      <c r="A94" s="58" t="s">
        <v>918</v>
      </c>
      <c r="B94" s="58" t="s">
        <v>909</v>
      </c>
    </row>
    <row r="95" customFormat="false" ht="16" hidden="false" customHeight="false" outlineLevel="0" collapsed="false">
      <c r="A95" s="58" t="s">
        <v>919</v>
      </c>
      <c r="B95" s="58" t="s">
        <v>911</v>
      </c>
    </row>
    <row r="96" customFormat="false" ht="16" hidden="false" customHeight="false" outlineLevel="0" collapsed="false">
      <c r="A96" s="58" t="s">
        <v>920</v>
      </c>
      <c r="B96" s="58" t="s">
        <v>911</v>
      </c>
    </row>
    <row r="97" customFormat="false" ht="16" hidden="false" customHeight="false" outlineLevel="0" collapsed="false">
      <c r="A97" s="58" t="s">
        <v>921</v>
      </c>
      <c r="B97" s="58" t="s">
        <v>832</v>
      </c>
    </row>
    <row r="98" customFormat="false" ht="16" hidden="false" customHeight="false" outlineLevel="0" collapsed="false">
      <c r="A98" s="58" t="s">
        <v>922</v>
      </c>
      <c r="B98" s="58" t="s">
        <v>832</v>
      </c>
    </row>
    <row r="99" customFormat="false" ht="16" hidden="false" customHeight="false" outlineLevel="0" collapsed="false">
      <c r="A99" s="58" t="s">
        <v>923</v>
      </c>
      <c r="B99" s="58" t="s">
        <v>905</v>
      </c>
    </row>
    <row r="100" customFormat="false" ht="16" hidden="false" customHeight="false" outlineLevel="0" collapsed="false">
      <c r="A100" s="58" t="s">
        <v>924</v>
      </c>
      <c r="B100" s="58" t="s">
        <v>905</v>
      </c>
    </row>
    <row r="101" customFormat="false" ht="16" hidden="false" customHeight="false" outlineLevel="0" collapsed="false">
      <c r="A101" s="58" t="s">
        <v>925</v>
      </c>
      <c r="B101" s="58" t="s">
        <v>905</v>
      </c>
    </row>
    <row r="102" customFormat="false" ht="16" hidden="false" customHeight="false" outlineLevel="0" collapsed="false">
      <c r="A102" s="58" t="s">
        <v>926</v>
      </c>
      <c r="B102" s="58" t="s">
        <v>909</v>
      </c>
    </row>
    <row r="103" customFormat="false" ht="16" hidden="false" customHeight="false" outlineLevel="0" collapsed="false">
      <c r="A103" s="58" t="s">
        <v>927</v>
      </c>
      <c r="B103" s="58" t="s">
        <v>905</v>
      </c>
    </row>
    <row r="104" customFormat="false" ht="16" hidden="false" customHeight="false" outlineLevel="0" collapsed="false">
      <c r="A104" s="58" t="s">
        <v>928</v>
      </c>
      <c r="B104" s="58" t="s">
        <v>905</v>
      </c>
    </row>
    <row r="105" customFormat="false" ht="16" hidden="false" customHeight="false" outlineLevel="0" collapsed="false">
      <c r="A105" s="58" t="s">
        <v>929</v>
      </c>
      <c r="B105" s="58" t="s">
        <v>911</v>
      </c>
    </row>
    <row r="106" customFormat="false" ht="16" hidden="false" customHeight="false" outlineLevel="0" collapsed="false">
      <c r="A106" s="58" t="s">
        <v>930</v>
      </c>
      <c r="B106" s="58" t="s">
        <v>911</v>
      </c>
    </row>
    <row r="107" customFormat="false" ht="16" hidden="false" customHeight="false" outlineLevel="0" collapsed="false">
      <c r="A107" s="58" t="s">
        <v>931</v>
      </c>
      <c r="B107" s="58" t="s">
        <v>832</v>
      </c>
    </row>
    <row r="108" customFormat="false" ht="16" hidden="false" customHeight="false" outlineLevel="0" collapsed="false">
      <c r="A108" s="58" t="s">
        <v>932</v>
      </c>
      <c r="B108" s="58" t="s">
        <v>832</v>
      </c>
    </row>
    <row r="109" customFormat="false" ht="16" hidden="false" customHeight="false" outlineLevel="0" collapsed="false">
      <c r="A109" s="58" t="s">
        <v>933</v>
      </c>
      <c r="B109" s="58" t="s">
        <v>832</v>
      </c>
    </row>
    <row r="110" customFormat="false" ht="16" hidden="false" customHeight="false" outlineLevel="0" collapsed="false">
      <c r="A110" s="58" t="s">
        <v>934</v>
      </c>
      <c r="B110" s="58" t="s">
        <v>832</v>
      </c>
    </row>
    <row r="111" customFormat="false" ht="16" hidden="false" customHeight="false" outlineLevel="0" collapsed="false">
      <c r="A111" s="58" t="s">
        <v>935</v>
      </c>
      <c r="B111" s="58" t="s">
        <v>832</v>
      </c>
    </row>
    <row r="112" customFormat="false" ht="16" hidden="false" customHeight="false" outlineLevel="0" collapsed="false">
      <c r="A112" s="58" t="s">
        <v>936</v>
      </c>
      <c r="B112" s="58" t="s">
        <v>832</v>
      </c>
    </row>
    <row r="113" customFormat="false" ht="16" hidden="false" customHeight="false" outlineLevel="0" collapsed="false">
      <c r="A113" s="58" t="s">
        <v>937</v>
      </c>
      <c r="B113" s="58" t="s">
        <v>832</v>
      </c>
    </row>
    <row r="114" customFormat="false" ht="16" hidden="false" customHeight="false" outlineLevel="0" collapsed="false">
      <c r="A114" s="58" t="s">
        <v>938</v>
      </c>
      <c r="B114" s="58" t="s">
        <v>832</v>
      </c>
    </row>
    <row r="115" customFormat="false" ht="16" hidden="false" customHeight="false" outlineLevel="0" collapsed="false">
      <c r="A115" s="58" t="s">
        <v>939</v>
      </c>
      <c r="B115" s="58" t="s">
        <v>832</v>
      </c>
    </row>
    <row r="116" customFormat="false" ht="16" hidden="false" customHeight="false" outlineLevel="0" collapsed="false">
      <c r="A116" s="58" t="s">
        <v>940</v>
      </c>
      <c r="B116" s="58" t="s">
        <v>832</v>
      </c>
    </row>
    <row r="117" customFormat="false" ht="16" hidden="false" customHeight="false" outlineLevel="0" collapsed="false">
      <c r="A117" s="58" t="s">
        <v>941</v>
      </c>
      <c r="B117" s="58" t="s">
        <v>832</v>
      </c>
    </row>
    <row r="118" customFormat="false" ht="16" hidden="false" customHeight="false" outlineLevel="0" collapsed="false">
      <c r="A118" s="58" t="s">
        <v>942</v>
      </c>
      <c r="B118" s="58" t="s">
        <v>832</v>
      </c>
    </row>
    <row r="119" customFormat="false" ht="16" hidden="false" customHeight="false" outlineLevel="0" collapsed="false">
      <c r="A119" s="58" t="s">
        <v>943</v>
      </c>
      <c r="B119" s="58" t="s">
        <v>832</v>
      </c>
    </row>
    <row r="120" customFormat="false" ht="16" hidden="false" customHeight="false" outlineLevel="0" collapsed="false">
      <c r="A120" s="58" t="s">
        <v>944</v>
      </c>
      <c r="B120" s="58" t="s">
        <v>832</v>
      </c>
    </row>
    <row r="121" customFormat="false" ht="16" hidden="false" customHeight="false" outlineLevel="0" collapsed="false">
      <c r="A121" s="58" t="s">
        <v>945</v>
      </c>
      <c r="B121" s="58" t="s">
        <v>832</v>
      </c>
    </row>
    <row r="122" customFormat="false" ht="16" hidden="false" customHeight="false" outlineLevel="0" collapsed="false">
      <c r="A122" s="58" t="s">
        <v>946</v>
      </c>
      <c r="B122" s="58" t="s">
        <v>832</v>
      </c>
    </row>
    <row r="123" customFormat="false" ht="16" hidden="false" customHeight="false" outlineLevel="0" collapsed="false">
      <c r="A123" s="58" t="s">
        <v>947</v>
      </c>
      <c r="B123" s="58" t="s">
        <v>832</v>
      </c>
    </row>
    <row r="124" customFormat="false" ht="16" hidden="false" customHeight="false" outlineLevel="0" collapsed="false">
      <c r="A124" s="58" t="s">
        <v>948</v>
      </c>
      <c r="B124" s="58" t="s">
        <v>832</v>
      </c>
    </row>
    <row r="125" customFormat="false" ht="16" hidden="false" customHeight="false" outlineLevel="0" collapsed="false">
      <c r="A125" s="58" t="s">
        <v>949</v>
      </c>
      <c r="B125" s="58" t="s">
        <v>832</v>
      </c>
    </row>
    <row r="126" customFormat="false" ht="16" hidden="false" customHeight="false" outlineLevel="0" collapsed="false">
      <c r="A126" s="58" t="s">
        <v>950</v>
      </c>
      <c r="B126" s="58" t="s">
        <v>832</v>
      </c>
    </row>
    <row r="127" customFormat="false" ht="16" hidden="false" customHeight="false" outlineLevel="0" collapsed="false">
      <c r="A127" s="58" t="s">
        <v>951</v>
      </c>
      <c r="B127" s="58" t="s">
        <v>837</v>
      </c>
    </row>
    <row r="128" customFormat="false" ht="16" hidden="false" customHeight="false" outlineLevel="0" collapsed="false">
      <c r="A128" s="58" t="s">
        <v>952</v>
      </c>
      <c r="B128" s="58" t="s">
        <v>837</v>
      </c>
    </row>
    <row r="129" customFormat="false" ht="16" hidden="false" customHeight="false" outlineLevel="0" collapsed="false">
      <c r="A129" s="58" t="s">
        <v>953</v>
      </c>
      <c r="B129" s="58" t="s">
        <v>813</v>
      </c>
    </row>
    <row r="130" customFormat="false" ht="16" hidden="false" customHeight="false" outlineLevel="0" collapsed="false">
      <c r="A130" s="58" t="s">
        <v>954</v>
      </c>
      <c r="B130" s="58" t="s">
        <v>837</v>
      </c>
    </row>
    <row r="131" customFormat="false" ht="16" hidden="false" customHeight="false" outlineLevel="0" collapsed="false">
      <c r="A131" s="58" t="s">
        <v>955</v>
      </c>
      <c r="B131" s="58" t="s">
        <v>837</v>
      </c>
    </row>
    <row r="132" customFormat="false" ht="16" hidden="false" customHeight="false" outlineLevel="0" collapsed="false">
      <c r="A132" s="58" t="s">
        <v>956</v>
      </c>
      <c r="B132" s="58" t="s">
        <v>809</v>
      </c>
    </row>
    <row r="133" customFormat="false" ht="16" hidden="false" customHeight="false" outlineLevel="0" collapsed="false">
      <c r="A133" s="58" t="s">
        <v>957</v>
      </c>
      <c r="B133" s="58" t="s">
        <v>813</v>
      </c>
    </row>
    <row r="134" customFormat="false" ht="16" hidden="false" customHeight="false" outlineLevel="0" collapsed="false">
      <c r="A134" s="58" t="s">
        <v>958</v>
      </c>
      <c r="B134" s="58" t="s">
        <v>809</v>
      </c>
    </row>
    <row r="135" customFormat="false" ht="16" hidden="false" customHeight="false" outlineLevel="0" collapsed="false">
      <c r="A135" s="58" t="s">
        <v>959</v>
      </c>
      <c r="B135" s="58" t="s">
        <v>809</v>
      </c>
    </row>
    <row r="136" customFormat="false" ht="16" hidden="false" customHeight="false" outlineLevel="0" collapsed="false">
      <c r="A136" s="58" t="s">
        <v>960</v>
      </c>
      <c r="B136" s="58" t="s">
        <v>809</v>
      </c>
    </row>
    <row r="137" customFormat="false" ht="16" hidden="false" customHeight="false" outlineLevel="0" collapsed="false">
      <c r="A137" s="58" t="s">
        <v>961</v>
      </c>
      <c r="B137" s="58" t="s">
        <v>813</v>
      </c>
    </row>
    <row r="138" customFormat="false" ht="16" hidden="false" customHeight="false" outlineLevel="0" collapsed="false">
      <c r="A138" s="58" t="s">
        <v>962</v>
      </c>
      <c r="B138" s="58" t="s">
        <v>871</v>
      </c>
    </row>
    <row r="139" customFormat="false" ht="16" hidden="false" customHeight="false" outlineLevel="0" collapsed="false">
      <c r="A139" s="58" t="s">
        <v>963</v>
      </c>
      <c r="B139" s="58" t="s">
        <v>871</v>
      </c>
    </row>
    <row r="140" customFormat="false" ht="16" hidden="false" customHeight="false" outlineLevel="0" collapsed="false">
      <c r="A140" s="58" t="s">
        <v>964</v>
      </c>
      <c r="B140" s="58" t="s">
        <v>871</v>
      </c>
    </row>
    <row r="141" customFormat="false" ht="16" hidden="false" customHeight="false" outlineLevel="0" collapsed="false">
      <c r="A141" s="58" t="s">
        <v>965</v>
      </c>
      <c r="B141" s="58" t="s">
        <v>966</v>
      </c>
    </row>
    <row r="142" customFormat="false" ht="16" hidden="false" customHeight="false" outlineLevel="0" collapsed="false">
      <c r="A142" s="58" t="s">
        <v>967</v>
      </c>
      <c r="B142" s="58" t="s">
        <v>968</v>
      </c>
    </row>
    <row r="143" customFormat="false" ht="16" hidden="false" customHeight="false" outlineLevel="0" collapsed="false">
      <c r="A143" s="58" t="s">
        <v>969</v>
      </c>
      <c r="B143" s="58" t="s">
        <v>905</v>
      </c>
    </row>
    <row r="144" customFormat="false" ht="16" hidden="false" customHeight="false" outlineLevel="0" collapsed="false">
      <c r="A144" s="58" t="s">
        <v>970</v>
      </c>
      <c r="B144" s="58" t="s">
        <v>905</v>
      </c>
    </row>
    <row r="145" customFormat="false" ht="16" hidden="false" customHeight="false" outlineLevel="0" collapsed="false">
      <c r="A145" s="58" t="s">
        <v>971</v>
      </c>
      <c r="B145" s="58" t="s">
        <v>809</v>
      </c>
    </row>
    <row r="146" customFormat="false" ht="16" hidden="false" customHeight="false" outlineLevel="0" collapsed="false">
      <c r="A146" s="58" t="s">
        <v>972</v>
      </c>
      <c r="B146" s="58" t="s">
        <v>905</v>
      </c>
    </row>
    <row r="147" customFormat="false" ht="16" hidden="false" customHeight="false" outlineLevel="0" collapsed="false">
      <c r="A147" s="58" t="s">
        <v>973</v>
      </c>
      <c r="B147" s="58" t="s">
        <v>905</v>
      </c>
    </row>
    <row r="148" customFormat="false" ht="16" hidden="false" customHeight="false" outlineLevel="0" collapsed="false">
      <c r="A148" s="58" t="s">
        <v>974</v>
      </c>
      <c r="B148" s="58" t="s">
        <v>975</v>
      </c>
    </row>
    <row r="149" customFormat="false" ht="16" hidden="false" customHeight="false" outlineLevel="0" collapsed="false">
      <c r="A149" s="58" t="s">
        <v>976</v>
      </c>
      <c r="B149" s="58" t="s">
        <v>905</v>
      </c>
    </row>
    <row r="150" customFormat="false" ht="16" hidden="false" customHeight="false" outlineLevel="0" collapsed="false">
      <c r="A150" s="58" t="s">
        <v>977</v>
      </c>
      <c r="B150" s="58" t="s">
        <v>837</v>
      </c>
    </row>
    <row r="151" customFormat="false" ht="16" hidden="false" customHeight="false" outlineLevel="0" collapsed="false">
      <c r="A151" s="58" t="s">
        <v>978</v>
      </c>
      <c r="B151" s="58" t="s">
        <v>841</v>
      </c>
    </row>
    <row r="152" customFormat="false" ht="16" hidden="false" customHeight="false" outlineLevel="0" collapsed="false">
      <c r="A152" s="58" t="s">
        <v>979</v>
      </c>
      <c r="B152" s="58" t="s">
        <v>905</v>
      </c>
    </row>
    <row r="153" customFormat="false" ht="16" hidden="false" customHeight="false" outlineLevel="0" collapsed="false">
      <c r="A153" s="58" t="s">
        <v>980</v>
      </c>
      <c r="B153" s="58" t="s">
        <v>905</v>
      </c>
    </row>
    <row r="154" customFormat="false" ht="16" hidden="false" customHeight="false" outlineLevel="0" collapsed="false">
      <c r="A154" s="58" t="s">
        <v>981</v>
      </c>
      <c r="B154" s="58" t="s">
        <v>911</v>
      </c>
    </row>
    <row r="155" customFormat="false" ht="16" hidden="false" customHeight="false" outlineLevel="0" collapsed="false">
      <c r="A155" s="58" t="s">
        <v>982</v>
      </c>
      <c r="B155" s="58" t="s">
        <v>837</v>
      </c>
    </row>
    <row r="156" customFormat="false" ht="16" hidden="false" customHeight="false" outlineLevel="0" collapsed="false">
      <c r="A156" s="58" t="s">
        <v>983</v>
      </c>
      <c r="B156" s="58" t="s">
        <v>871</v>
      </c>
    </row>
    <row r="157" customFormat="false" ht="16" hidden="false" customHeight="false" outlineLevel="0" collapsed="false">
      <c r="A157" s="58" t="s">
        <v>984</v>
      </c>
      <c r="B157" s="58" t="s">
        <v>848</v>
      </c>
    </row>
    <row r="158" customFormat="false" ht="16" hidden="false" customHeight="false" outlineLevel="0" collapsed="false">
      <c r="A158" s="58" t="s">
        <v>985</v>
      </c>
      <c r="B158" s="58" t="s">
        <v>871</v>
      </c>
    </row>
    <row r="159" customFormat="false" ht="16" hidden="false" customHeight="false" outlineLevel="0" collapsed="false">
      <c r="A159" s="58" t="s">
        <v>986</v>
      </c>
      <c r="B159" s="58" t="s">
        <v>871</v>
      </c>
    </row>
    <row r="160" customFormat="false" ht="16" hidden="false" customHeight="false" outlineLevel="0" collapsed="false">
      <c r="A160" s="58" t="s">
        <v>987</v>
      </c>
      <c r="B160" s="58" t="s">
        <v>871</v>
      </c>
    </row>
    <row r="161" customFormat="false" ht="16" hidden="false" customHeight="false" outlineLevel="0" collapsed="false">
      <c r="A161" s="58" t="s">
        <v>988</v>
      </c>
      <c r="B161" s="58" t="s">
        <v>989</v>
      </c>
    </row>
    <row r="162" customFormat="false" ht="16" hidden="false" customHeight="false" outlineLevel="0" collapsed="false">
      <c r="A162" s="58" t="s">
        <v>990</v>
      </c>
      <c r="B162" s="58" t="s">
        <v>871</v>
      </c>
    </row>
    <row r="163" customFormat="false" ht="16" hidden="false" customHeight="false" outlineLevel="0" collapsed="false">
      <c r="A163" s="58" t="s">
        <v>991</v>
      </c>
      <c r="B163" s="58" t="s">
        <v>813</v>
      </c>
    </row>
    <row r="164" customFormat="false" ht="16" hidden="false" customHeight="false" outlineLevel="0" collapsed="false">
      <c r="A164" s="58" t="s">
        <v>992</v>
      </c>
      <c r="B164" s="58" t="s">
        <v>848</v>
      </c>
    </row>
    <row r="165" customFormat="false" ht="16" hidden="false" customHeight="false" outlineLevel="0" collapsed="false">
      <c r="A165" s="58" t="s">
        <v>993</v>
      </c>
      <c r="B165" s="58" t="s">
        <v>905</v>
      </c>
    </row>
    <row r="166" customFormat="false" ht="16" hidden="false" customHeight="false" outlineLevel="0" collapsed="false">
      <c r="A166" s="58" t="s">
        <v>994</v>
      </c>
      <c r="B166" s="58" t="s">
        <v>871</v>
      </c>
    </row>
    <row r="167" customFormat="false" ht="16" hidden="false" customHeight="false" outlineLevel="0" collapsed="false">
      <c r="A167" s="58" t="s">
        <v>995</v>
      </c>
      <c r="B167" s="58" t="s">
        <v>837</v>
      </c>
    </row>
    <row r="168" customFormat="false" ht="16" hidden="false" customHeight="false" outlineLevel="0" collapsed="false">
      <c r="A168" s="58" t="s">
        <v>996</v>
      </c>
      <c r="B168" s="58" t="s">
        <v>997</v>
      </c>
    </row>
    <row r="169" customFormat="false" ht="16" hidden="false" customHeight="false" outlineLevel="0" collapsed="false">
      <c r="A169" s="58" t="s">
        <v>998</v>
      </c>
      <c r="B169" s="58" t="s">
        <v>989</v>
      </c>
    </row>
    <row r="170" customFormat="false" ht="16" hidden="false" customHeight="false" outlineLevel="0" collapsed="false">
      <c r="A170" s="58" t="s">
        <v>999</v>
      </c>
      <c r="B170" s="58" t="s">
        <v>1000</v>
      </c>
    </row>
    <row r="171" customFormat="false" ht="16" hidden="false" customHeight="false" outlineLevel="0" collapsed="false">
      <c r="A171" s="58" t="s">
        <v>1001</v>
      </c>
      <c r="B171" s="58" t="s">
        <v>837</v>
      </c>
    </row>
    <row r="172" customFormat="false" ht="16" hidden="false" customHeight="false" outlineLevel="0" collapsed="false">
      <c r="A172" s="58" t="s">
        <v>1002</v>
      </c>
      <c r="B172" s="58" t="s">
        <v>832</v>
      </c>
    </row>
    <row r="173" customFormat="false" ht="16" hidden="false" customHeight="false" outlineLevel="0" collapsed="false">
      <c r="A173" s="58" t="s">
        <v>1003</v>
      </c>
      <c r="B173" s="58" t="s">
        <v>809</v>
      </c>
    </row>
    <row r="174" customFormat="false" ht="16" hidden="false" customHeight="false" outlineLevel="0" collapsed="false">
      <c r="A174" s="58" t="s">
        <v>1004</v>
      </c>
      <c r="B174" s="58" t="s">
        <v>1005</v>
      </c>
    </row>
    <row r="175" customFormat="false" ht="16" hidden="false" customHeight="false" outlineLevel="0" collapsed="false">
      <c r="A175" s="58" t="s">
        <v>1006</v>
      </c>
      <c r="B175" s="58" t="s">
        <v>1005</v>
      </c>
    </row>
    <row r="176" customFormat="false" ht="16" hidden="false" customHeight="false" outlineLevel="0" collapsed="false">
      <c r="A176" s="58" t="s">
        <v>1007</v>
      </c>
      <c r="B176" s="58" t="s">
        <v>1005</v>
      </c>
    </row>
    <row r="177" customFormat="false" ht="16" hidden="false" customHeight="false" outlineLevel="0" collapsed="false">
      <c r="A177" s="58" t="s">
        <v>1008</v>
      </c>
      <c r="B177" s="58" t="s">
        <v>1005</v>
      </c>
    </row>
    <row r="178" customFormat="false" ht="16" hidden="false" customHeight="false" outlineLevel="0" collapsed="false">
      <c r="A178" s="58" t="s">
        <v>1009</v>
      </c>
      <c r="B178" s="58" t="s">
        <v>1005</v>
      </c>
    </row>
    <row r="179" customFormat="false" ht="16" hidden="false" customHeight="false" outlineLevel="0" collapsed="false">
      <c r="A179" s="58" t="s">
        <v>1010</v>
      </c>
      <c r="B179" s="58" t="s">
        <v>1011</v>
      </c>
    </row>
    <row r="180" customFormat="false" ht="16" hidden="false" customHeight="false" outlineLevel="0" collapsed="false">
      <c r="A180" s="58" t="s">
        <v>1012</v>
      </c>
      <c r="B180" s="58" t="s">
        <v>1011</v>
      </c>
    </row>
    <row r="181" customFormat="false" ht="16" hidden="false" customHeight="false" outlineLevel="0" collapsed="false">
      <c r="A181" s="58" t="s">
        <v>1013</v>
      </c>
      <c r="B181" s="58" t="s">
        <v>1011</v>
      </c>
    </row>
    <row r="182" customFormat="false" ht="16" hidden="false" customHeight="false" outlineLevel="0" collapsed="false">
      <c r="A182" s="58" t="s">
        <v>1014</v>
      </c>
      <c r="B182" s="58" t="s">
        <v>1011</v>
      </c>
    </row>
    <row r="183" customFormat="false" ht="16" hidden="false" customHeight="false" outlineLevel="0" collapsed="false">
      <c r="A183" s="58" t="s">
        <v>1015</v>
      </c>
      <c r="B183" s="58" t="s">
        <v>966</v>
      </c>
    </row>
    <row r="184" customFormat="false" ht="16" hidden="false" customHeight="false" outlineLevel="0" collapsed="false">
      <c r="A184" s="58" t="s">
        <v>1016</v>
      </c>
      <c r="B184" s="58" t="s">
        <v>1011</v>
      </c>
    </row>
    <row r="185" customFormat="false" ht="16" hidden="false" customHeight="false" outlineLevel="0" collapsed="false">
      <c r="A185" s="58" t="s">
        <v>1017</v>
      </c>
      <c r="B185" s="58" t="s">
        <v>1005</v>
      </c>
    </row>
    <row r="186" customFormat="false" ht="16" hidden="false" customHeight="false" outlineLevel="0" collapsed="false">
      <c r="A186" s="58" t="s">
        <v>1018</v>
      </c>
      <c r="B186" s="58" t="s">
        <v>1019</v>
      </c>
    </row>
    <row r="187" customFormat="false" ht="16" hidden="false" customHeight="false" outlineLevel="0" collapsed="false">
      <c r="A187" s="58" t="s">
        <v>1020</v>
      </c>
      <c r="B187" s="58" t="s">
        <v>1019</v>
      </c>
    </row>
    <row r="188" customFormat="false" ht="16" hidden="false" customHeight="false" outlineLevel="0" collapsed="false">
      <c r="A188" s="58" t="s">
        <v>1021</v>
      </c>
      <c r="B188" s="58" t="s">
        <v>871</v>
      </c>
    </row>
    <row r="189" customFormat="false" ht="16" hidden="false" customHeight="false" outlineLevel="0" collapsed="false">
      <c r="A189" s="58" t="s">
        <v>1022</v>
      </c>
      <c r="B189" s="58" t="s">
        <v>837</v>
      </c>
    </row>
    <row r="190" customFormat="false" ht="16" hidden="false" customHeight="false" outlineLevel="0" collapsed="false">
      <c r="A190" s="58" t="s">
        <v>1023</v>
      </c>
      <c r="B190" s="58" t="s">
        <v>905</v>
      </c>
    </row>
    <row r="191" customFormat="false" ht="16" hidden="false" customHeight="false" outlineLevel="0" collapsed="false">
      <c r="A191" s="58" t="s">
        <v>1024</v>
      </c>
      <c r="B191" s="58" t="s">
        <v>813</v>
      </c>
    </row>
    <row r="192" customFormat="false" ht="16" hidden="false" customHeight="false" outlineLevel="0" collapsed="false">
      <c r="A192" s="58" t="s">
        <v>1025</v>
      </c>
      <c r="B192" s="58" t="s">
        <v>1026</v>
      </c>
    </row>
    <row r="193" customFormat="false" ht="16" hidden="false" customHeight="false" outlineLevel="0" collapsed="false">
      <c r="A193" s="58" t="s">
        <v>1027</v>
      </c>
      <c r="B193" s="58" t="s">
        <v>813</v>
      </c>
    </row>
    <row r="194" customFormat="false" ht="16" hidden="false" customHeight="false" outlineLevel="0" collapsed="false">
      <c r="A194" s="58" t="s">
        <v>1028</v>
      </c>
      <c r="B194" s="58" t="s">
        <v>837</v>
      </c>
    </row>
    <row r="195" customFormat="false" ht="16" hidden="false" customHeight="false" outlineLevel="0" collapsed="false">
      <c r="A195" s="58" t="s">
        <v>1029</v>
      </c>
      <c r="B195" s="58" t="s">
        <v>871</v>
      </c>
    </row>
    <row r="196" customFormat="false" ht="16" hidden="false" customHeight="false" outlineLevel="0" collapsed="false">
      <c r="A196" s="58" t="s">
        <v>1030</v>
      </c>
      <c r="B196" s="58" t="s">
        <v>813</v>
      </c>
    </row>
    <row r="197" customFormat="false" ht="16" hidden="false" customHeight="false" outlineLevel="0" collapsed="false">
      <c r="A197" s="58" t="s">
        <v>1031</v>
      </c>
      <c r="B197" s="58" t="s">
        <v>871</v>
      </c>
    </row>
    <row r="198" customFormat="false" ht="16" hidden="false" customHeight="false" outlineLevel="0" collapsed="false">
      <c r="A198" s="58" t="s">
        <v>1032</v>
      </c>
      <c r="B198" s="58" t="s">
        <v>837</v>
      </c>
    </row>
    <row r="199" customFormat="false" ht="16" hidden="false" customHeight="false" outlineLevel="0" collapsed="false">
      <c r="A199" s="58" t="s">
        <v>1033</v>
      </c>
      <c r="B199" s="58" t="s">
        <v>837</v>
      </c>
    </row>
    <row r="200" customFormat="false" ht="16" hidden="false" customHeight="false" outlineLevel="0" collapsed="false">
      <c r="A200" s="58" t="s">
        <v>1034</v>
      </c>
      <c r="B200" s="58" t="s">
        <v>871</v>
      </c>
    </row>
    <row r="201" customFormat="false" ht="16" hidden="false" customHeight="false" outlineLevel="0" collapsed="false">
      <c r="A201" s="58" t="s">
        <v>1035</v>
      </c>
      <c r="B201" s="58" t="s">
        <v>813</v>
      </c>
    </row>
    <row r="202" customFormat="false" ht="16" hidden="false" customHeight="false" outlineLevel="0" collapsed="false">
      <c r="A202" s="58" t="s">
        <v>1036</v>
      </c>
      <c r="B202" s="58" t="s">
        <v>837</v>
      </c>
    </row>
    <row r="203" customFormat="false" ht="16" hidden="false" customHeight="false" outlineLevel="0" collapsed="false">
      <c r="A203" s="58" t="s">
        <v>1037</v>
      </c>
      <c r="B203" s="58" t="s">
        <v>837</v>
      </c>
    </row>
    <row r="204" customFormat="false" ht="16" hidden="false" customHeight="false" outlineLevel="0" collapsed="false">
      <c r="A204" s="58" t="s">
        <v>1038</v>
      </c>
      <c r="B204" s="58" t="s">
        <v>837</v>
      </c>
    </row>
    <row r="205" customFormat="false" ht="16" hidden="false" customHeight="false" outlineLevel="0" collapsed="false">
      <c r="A205" s="58" t="s">
        <v>1039</v>
      </c>
      <c r="B205" s="58" t="s">
        <v>837</v>
      </c>
    </row>
    <row r="206" customFormat="false" ht="16" hidden="false" customHeight="false" outlineLevel="0" collapsed="false">
      <c r="A206" s="58" t="s">
        <v>1040</v>
      </c>
      <c r="B206" s="58" t="s">
        <v>813</v>
      </c>
    </row>
    <row r="207" customFormat="false" ht="16" hidden="false" customHeight="false" outlineLevel="0" collapsed="false">
      <c r="A207" s="58" t="s">
        <v>1041</v>
      </c>
      <c r="B207" s="58" t="s">
        <v>813</v>
      </c>
    </row>
    <row r="208" customFormat="false" ht="16" hidden="false" customHeight="false" outlineLevel="0" collapsed="false">
      <c r="A208" s="58" t="s">
        <v>1042</v>
      </c>
      <c r="B208" s="58" t="s">
        <v>813</v>
      </c>
    </row>
    <row r="209" customFormat="false" ht="16" hidden="false" customHeight="false" outlineLevel="0" collapsed="false">
      <c r="A209" s="58" t="s">
        <v>1043</v>
      </c>
      <c r="B209" s="58" t="s">
        <v>813</v>
      </c>
    </row>
    <row r="210" customFormat="false" ht="16" hidden="false" customHeight="false" outlineLevel="0" collapsed="false">
      <c r="A210" s="58" t="s">
        <v>1044</v>
      </c>
      <c r="B210" s="58" t="s">
        <v>813</v>
      </c>
    </row>
    <row r="211" customFormat="false" ht="16" hidden="false" customHeight="false" outlineLevel="0" collapsed="false">
      <c r="A211" s="58" t="s">
        <v>1045</v>
      </c>
      <c r="B211" s="58" t="s">
        <v>813</v>
      </c>
    </row>
    <row r="212" customFormat="false" ht="16" hidden="false" customHeight="false" outlineLevel="0" collapsed="false">
      <c r="A212" s="58" t="s">
        <v>1046</v>
      </c>
      <c r="B212" s="58" t="s">
        <v>837</v>
      </c>
    </row>
    <row r="213" customFormat="false" ht="16" hidden="false" customHeight="false" outlineLevel="0" collapsed="false">
      <c r="A213" s="58" t="s">
        <v>1047</v>
      </c>
      <c r="B213" s="58" t="s">
        <v>837</v>
      </c>
    </row>
    <row r="214" customFormat="false" ht="16" hidden="false" customHeight="false" outlineLevel="0" collapsed="false">
      <c r="A214" s="58" t="s">
        <v>1048</v>
      </c>
      <c r="B214" s="58" t="s">
        <v>837</v>
      </c>
    </row>
    <row r="215" customFormat="false" ht="16" hidden="false" customHeight="false" outlineLevel="0" collapsed="false">
      <c r="A215" s="58" t="s">
        <v>1049</v>
      </c>
      <c r="B215" s="58" t="s">
        <v>837</v>
      </c>
    </row>
    <row r="216" customFormat="false" ht="16" hidden="false" customHeight="false" outlineLevel="0" collapsed="false">
      <c r="A216" s="58" t="s">
        <v>1050</v>
      </c>
      <c r="B216" s="58" t="s">
        <v>837</v>
      </c>
    </row>
    <row r="217" customFormat="false" ht="16" hidden="false" customHeight="false" outlineLevel="0" collapsed="false">
      <c r="A217" s="58" t="s">
        <v>1051</v>
      </c>
      <c r="B217" s="58" t="s">
        <v>837</v>
      </c>
    </row>
    <row r="218" customFormat="false" ht="16" hidden="false" customHeight="false" outlineLevel="0" collapsed="false">
      <c r="A218" s="58" t="s">
        <v>1052</v>
      </c>
      <c r="B218" s="58" t="s">
        <v>837</v>
      </c>
    </row>
    <row r="219" customFormat="false" ht="16" hidden="false" customHeight="false" outlineLevel="0" collapsed="false">
      <c r="A219" s="58" t="s">
        <v>1053</v>
      </c>
      <c r="B219" s="58" t="s">
        <v>1054</v>
      </c>
    </row>
    <row r="220" customFormat="false" ht="16" hidden="false" customHeight="false" outlineLevel="0" collapsed="false">
      <c r="A220" s="58" t="s">
        <v>1055</v>
      </c>
      <c r="B220" s="58" t="s">
        <v>1054</v>
      </c>
    </row>
    <row r="221" customFormat="false" ht="16" hidden="false" customHeight="false" outlineLevel="0" collapsed="false">
      <c r="A221" s="58" t="s">
        <v>1056</v>
      </c>
      <c r="B221" s="58" t="s">
        <v>1057</v>
      </c>
    </row>
    <row r="222" customFormat="false" ht="16" hidden="false" customHeight="false" outlineLevel="0" collapsed="false">
      <c r="A222" s="58" t="s">
        <v>1058</v>
      </c>
      <c r="B222" s="58" t="s">
        <v>1057</v>
      </c>
    </row>
    <row r="223" customFormat="false" ht="16" hidden="false" customHeight="false" outlineLevel="0" collapsed="false">
      <c r="A223" s="58" t="s">
        <v>1059</v>
      </c>
      <c r="B223" s="58" t="s">
        <v>1026</v>
      </c>
    </row>
    <row r="224" customFormat="false" ht="16" hidden="false" customHeight="false" outlineLevel="0" collapsed="false">
      <c r="A224" s="58" t="s">
        <v>1060</v>
      </c>
      <c r="B224" s="58" t="s">
        <v>813</v>
      </c>
    </row>
    <row r="225" customFormat="false" ht="16" hidden="false" customHeight="false" outlineLevel="0" collapsed="false">
      <c r="A225" s="58" t="s">
        <v>1061</v>
      </c>
      <c r="B225" s="58" t="s">
        <v>871</v>
      </c>
    </row>
    <row r="226" customFormat="false" ht="16" hidden="false" customHeight="false" outlineLevel="0" collapsed="false">
      <c r="A226" s="58" t="s">
        <v>1062</v>
      </c>
      <c r="B226" s="58" t="s">
        <v>837</v>
      </c>
    </row>
    <row r="227" customFormat="false" ht="16" hidden="false" customHeight="false" outlineLevel="0" collapsed="false">
      <c r="A227" s="58" t="s">
        <v>1063</v>
      </c>
      <c r="B227" s="58" t="s">
        <v>837</v>
      </c>
    </row>
    <row r="228" customFormat="false" ht="16" hidden="false" customHeight="false" outlineLevel="0" collapsed="false">
      <c r="A228" s="58" t="s">
        <v>1064</v>
      </c>
      <c r="B228" s="58" t="s">
        <v>813</v>
      </c>
    </row>
    <row r="229" customFormat="false" ht="16" hidden="false" customHeight="false" outlineLevel="0" collapsed="false">
      <c r="A229" s="58" t="s">
        <v>1065</v>
      </c>
      <c r="B229" s="58" t="s">
        <v>827</v>
      </c>
    </row>
    <row r="230" customFormat="false" ht="16" hidden="false" customHeight="false" outlineLevel="0" collapsed="false">
      <c r="A230" s="58" t="s">
        <v>1066</v>
      </c>
      <c r="B230" s="58" t="s">
        <v>1067</v>
      </c>
    </row>
    <row r="231" customFormat="false" ht="16" hidden="false" customHeight="false" outlineLevel="0" collapsed="false">
      <c r="A231" s="58" t="s">
        <v>1068</v>
      </c>
      <c r="B231" s="58" t="s">
        <v>1067</v>
      </c>
    </row>
    <row r="232" customFormat="false" ht="16" hidden="false" customHeight="false" outlineLevel="0" collapsed="false">
      <c r="A232" s="58" t="s">
        <v>1069</v>
      </c>
      <c r="B232" s="58" t="s">
        <v>1067</v>
      </c>
    </row>
    <row r="233" customFormat="false" ht="16" hidden="false" customHeight="false" outlineLevel="0" collapsed="false">
      <c r="A233" s="58" t="s">
        <v>1070</v>
      </c>
      <c r="B233" s="58" t="s">
        <v>1067</v>
      </c>
    </row>
    <row r="234" customFormat="false" ht="16" hidden="false" customHeight="false" outlineLevel="0" collapsed="false">
      <c r="A234" s="58" t="s">
        <v>1071</v>
      </c>
      <c r="B234" s="58" t="s">
        <v>837</v>
      </c>
    </row>
    <row r="235" customFormat="false" ht="16" hidden="false" customHeight="false" outlineLevel="0" collapsed="false">
      <c r="A235" s="58" t="s">
        <v>1072</v>
      </c>
      <c r="B235" s="58" t="s">
        <v>1073</v>
      </c>
    </row>
    <row r="236" customFormat="false" ht="16" hidden="false" customHeight="false" outlineLevel="0" collapsed="false">
      <c r="A236" s="58" t="s">
        <v>1074</v>
      </c>
      <c r="B236" s="58" t="s">
        <v>1075</v>
      </c>
    </row>
    <row r="237" customFormat="false" ht="16" hidden="false" customHeight="false" outlineLevel="0" collapsed="false">
      <c r="A237" s="58" t="s">
        <v>1076</v>
      </c>
      <c r="B237" s="58" t="s">
        <v>1075</v>
      </c>
    </row>
    <row r="238" customFormat="false" ht="16" hidden="false" customHeight="false" outlineLevel="0" collapsed="false">
      <c r="A238" s="58" t="s">
        <v>1077</v>
      </c>
      <c r="B238" s="58" t="s">
        <v>1075</v>
      </c>
    </row>
    <row r="239" customFormat="false" ht="16" hidden="false" customHeight="false" outlineLevel="0" collapsed="false">
      <c r="A239" s="58" t="s">
        <v>1078</v>
      </c>
      <c r="B239" s="58" t="s">
        <v>1075</v>
      </c>
    </row>
    <row r="240" customFormat="false" ht="16" hidden="false" customHeight="false" outlineLevel="0" collapsed="false">
      <c r="A240" s="58" t="s">
        <v>1079</v>
      </c>
      <c r="B240" s="58" t="s">
        <v>1075</v>
      </c>
    </row>
    <row r="241" customFormat="false" ht="16" hidden="false" customHeight="false" outlineLevel="0" collapsed="false">
      <c r="A241" s="58" t="s">
        <v>1080</v>
      </c>
      <c r="B241" s="58" t="s">
        <v>1075</v>
      </c>
    </row>
    <row r="242" customFormat="false" ht="16" hidden="false" customHeight="false" outlineLevel="0" collapsed="false">
      <c r="A242" s="58" t="s">
        <v>1081</v>
      </c>
      <c r="B242" s="58" t="s">
        <v>1075</v>
      </c>
    </row>
    <row r="243" customFormat="false" ht="16" hidden="false" customHeight="false" outlineLevel="0" collapsed="false">
      <c r="A243" s="58" t="s">
        <v>1082</v>
      </c>
      <c r="B243" s="58" t="s">
        <v>1075</v>
      </c>
    </row>
    <row r="244" customFormat="false" ht="16" hidden="false" customHeight="false" outlineLevel="0" collapsed="false">
      <c r="A244" s="58" t="s">
        <v>1083</v>
      </c>
      <c r="B244" s="58" t="s">
        <v>1073</v>
      </c>
    </row>
    <row r="245" customFormat="false" ht="16" hidden="false" customHeight="false" outlineLevel="0" collapsed="false">
      <c r="A245" s="58" t="s">
        <v>1084</v>
      </c>
      <c r="B245" s="58" t="s">
        <v>1073</v>
      </c>
    </row>
    <row r="246" customFormat="false" ht="16" hidden="false" customHeight="false" outlineLevel="0" collapsed="false">
      <c r="A246" s="58" t="s">
        <v>1085</v>
      </c>
      <c r="B246" s="58" t="s">
        <v>1073</v>
      </c>
    </row>
    <row r="247" customFormat="false" ht="16" hidden="false" customHeight="false" outlineLevel="0" collapsed="false">
      <c r="A247" s="58" t="s">
        <v>1086</v>
      </c>
      <c r="B247" s="58" t="s">
        <v>1073</v>
      </c>
    </row>
    <row r="248" customFormat="false" ht="16" hidden="false" customHeight="false" outlineLevel="0" collapsed="false">
      <c r="A248" s="58" t="s">
        <v>1087</v>
      </c>
      <c r="B248" s="58" t="s">
        <v>1075</v>
      </c>
    </row>
    <row r="249" customFormat="false" ht="16" hidden="false" customHeight="false" outlineLevel="0" collapsed="false">
      <c r="A249" s="58" t="s">
        <v>1088</v>
      </c>
      <c r="B249" s="58" t="s">
        <v>809</v>
      </c>
    </row>
    <row r="250" customFormat="false" ht="16" hidden="false" customHeight="false" outlineLevel="0" collapsed="false">
      <c r="A250" s="58" t="s">
        <v>1089</v>
      </c>
      <c r="B250" s="58" t="s">
        <v>809</v>
      </c>
    </row>
    <row r="251" customFormat="false" ht="16" hidden="false" customHeight="false" outlineLevel="0" collapsed="false">
      <c r="A251" s="58" t="s">
        <v>1090</v>
      </c>
      <c r="B251" s="58" t="s">
        <v>871</v>
      </c>
    </row>
    <row r="252" customFormat="false" ht="16" hidden="false" customHeight="false" outlineLevel="0" collapsed="false">
      <c r="A252" s="58" t="s">
        <v>1091</v>
      </c>
      <c r="B252" s="58" t="s">
        <v>1073</v>
      </c>
    </row>
    <row r="253" customFormat="false" ht="16" hidden="false" customHeight="false" outlineLevel="0" collapsed="false">
      <c r="A253" s="58" t="s">
        <v>1092</v>
      </c>
      <c r="B253" s="58" t="s">
        <v>1075</v>
      </c>
    </row>
    <row r="254" customFormat="false" ht="16" hidden="false" customHeight="false" outlineLevel="0" collapsed="false">
      <c r="A254" s="58" t="s">
        <v>1093</v>
      </c>
      <c r="B254" s="58" t="s">
        <v>1075</v>
      </c>
    </row>
    <row r="255" customFormat="false" ht="16" hidden="false" customHeight="false" outlineLevel="0" collapsed="false">
      <c r="A255" s="58" t="s">
        <v>1094</v>
      </c>
      <c r="B255" s="58" t="s">
        <v>1075</v>
      </c>
    </row>
    <row r="256" customFormat="false" ht="16" hidden="false" customHeight="false" outlineLevel="0" collapsed="false">
      <c r="A256" s="58" t="s">
        <v>1095</v>
      </c>
      <c r="B256" s="58" t="s">
        <v>1075</v>
      </c>
    </row>
    <row r="257" customFormat="false" ht="16" hidden="false" customHeight="false" outlineLevel="0" collapsed="false">
      <c r="A257" s="58" t="s">
        <v>1096</v>
      </c>
      <c r="B257" s="58" t="s">
        <v>1075</v>
      </c>
    </row>
    <row r="258" customFormat="false" ht="16" hidden="false" customHeight="false" outlineLevel="0" collapsed="false">
      <c r="A258" s="58" t="s">
        <v>1097</v>
      </c>
      <c r="B258" s="58" t="s">
        <v>1075</v>
      </c>
    </row>
    <row r="259" customFormat="false" ht="16" hidden="false" customHeight="false" outlineLevel="0" collapsed="false">
      <c r="A259" s="58" t="s">
        <v>1098</v>
      </c>
      <c r="B259" s="58" t="s">
        <v>1075</v>
      </c>
    </row>
    <row r="260" customFormat="false" ht="16" hidden="false" customHeight="false" outlineLevel="0" collapsed="false">
      <c r="A260" s="58" t="s">
        <v>1099</v>
      </c>
      <c r="B260" s="58" t="s">
        <v>1075</v>
      </c>
    </row>
    <row r="261" customFormat="false" ht="16" hidden="false" customHeight="false" outlineLevel="0" collapsed="false">
      <c r="A261" s="58" t="s">
        <v>1100</v>
      </c>
      <c r="B261" s="58" t="s">
        <v>1073</v>
      </c>
    </row>
    <row r="262" customFormat="false" ht="16" hidden="false" customHeight="false" outlineLevel="0" collapsed="false">
      <c r="A262" s="58" t="s">
        <v>1101</v>
      </c>
      <c r="B262" s="58" t="s">
        <v>1073</v>
      </c>
    </row>
    <row r="263" customFormat="false" ht="16" hidden="false" customHeight="false" outlineLevel="0" collapsed="false">
      <c r="A263" s="58" t="s">
        <v>1102</v>
      </c>
      <c r="B263" s="58" t="s">
        <v>1073</v>
      </c>
    </row>
    <row r="264" customFormat="false" ht="16" hidden="false" customHeight="false" outlineLevel="0" collapsed="false">
      <c r="A264" s="58" t="s">
        <v>1103</v>
      </c>
      <c r="B264" s="58" t="s">
        <v>1073</v>
      </c>
    </row>
    <row r="265" customFormat="false" ht="16" hidden="false" customHeight="false" outlineLevel="0" collapsed="false">
      <c r="A265" s="58" t="s">
        <v>1104</v>
      </c>
      <c r="B265" s="58" t="s">
        <v>1073</v>
      </c>
    </row>
    <row r="266" customFormat="false" ht="16" hidden="false" customHeight="false" outlineLevel="0" collapsed="false">
      <c r="A266" s="58" t="s">
        <v>1105</v>
      </c>
      <c r="B266" s="58" t="s">
        <v>1073</v>
      </c>
    </row>
    <row r="267" customFormat="false" ht="16" hidden="false" customHeight="false" outlineLevel="0" collapsed="false">
      <c r="A267" s="58" t="s">
        <v>1106</v>
      </c>
      <c r="B267" s="58" t="s">
        <v>809</v>
      </c>
    </row>
    <row r="268" customFormat="false" ht="16" hidden="false" customHeight="false" outlineLevel="0" collapsed="false">
      <c r="A268" s="58" t="s">
        <v>1107</v>
      </c>
      <c r="B268" s="58" t="s">
        <v>809</v>
      </c>
    </row>
    <row r="269" customFormat="false" ht="16" hidden="false" customHeight="false" outlineLevel="0" collapsed="false">
      <c r="A269" s="58" t="s">
        <v>1108</v>
      </c>
      <c r="B269" s="58" t="s">
        <v>1073</v>
      </c>
    </row>
    <row r="270" customFormat="false" ht="16" hidden="false" customHeight="false" outlineLevel="0" collapsed="false">
      <c r="A270" s="58" t="s">
        <v>1109</v>
      </c>
      <c r="B270" s="58" t="s">
        <v>809</v>
      </c>
    </row>
    <row r="271" customFormat="false" ht="16" hidden="false" customHeight="false" outlineLevel="0" collapsed="false">
      <c r="A271" s="58" t="s">
        <v>1110</v>
      </c>
      <c r="B271" s="58" t="s">
        <v>809</v>
      </c>
    </row>
    <row r="272" customFormat="false" ht="16" hidden="false" customHeight="false" outlineLevel="0" collapsed="false">
      <c r="A272" s="58" t="s">
        <v>1111</v>
      </c>
      <c r="B272" s="58" t="s">
        <v>809</v>
      </c>
    </row>
    <row r="273" customFormat="false" ht="16" hidden="false" customHeight="false" outlineLevel="0" collapsed="false">
      <c r="A273" s="58" t="s">
        <v>1112</v>
      </c>
      <c r="B273" s="58" t="s">
        <v>1073</v>
      </c>
    </row>
    <row r="274" customFormat="false" ht="16" hidden="false" customHeight="false" outlineLevel="0" collapsed="false">
      <c r="A274" s="58" t="s">
        <v>1113</v>
      </c>
      <c r="B274" s="58" t="s">
        <v>1075</v>
      </c>
    </row>
    <row r="275" customFormat="false" ht="16" hidden="false" customHeight="false" outlineLevel="0" collapsed="false">
      <c r="A275" s="58" t="s">
        <v>1114</v>
      </c>
      <c r="B275" s="58" t="s">
        <v>1075</v>
      </c>
    </row>
    <row r="276" customFormat="false" ht="16" hidden="false" customHeight="false" outlineLevel="0" collapsed="false">
      <c r="A276" s="58" t="s">
        <v>1115</v>
      </c>
      <c r="B276" s="58" t="s">
        <v>1075</v>
      </c>
    </row>
    <row r="277" customFormat="false" ht="16" hidden="false" customHeight="false" outlineLevel="0" collapsed="false">
      <c r="A277" s="58" t="s">
        <v>1116</v>
      </c>
      <c r="B277" s="58" t="s">
        <v>1075</v>
      </c>
    </row>
    <row r="278" customFormat="false" ht="16" hidden="false" customHeight="false" outlineLevel="0" collapsed="false">
      <c r="A278" s="58" t="s">
        <v>1117</v>
      </c>
      <c r="B278" s="58" t="s">
        <v>1075</v>
      </c>
    </row>
    <row r="279" customFormat="false" ht="16" hidden="false" customHeight="false" outlineLevel="0" collapsed="false">
      <c r="A279" s="58" t="s">
        <v>1118</v>
      </c>
      <c r="B279" s="58" t="s">
        <v>1075</v>
      </c>
    </row>
    <row r="280" customFormat="false" ht="16" hidden="false" customHeight="false" outlineLevel="0" collapsed="false">
      <c r="A280" s="58" t="s">
        <v>1119</v>
      </c>
      <c r="B280" s="58" t="s">
        <v>1075</v>
      </c>
    </row>
    <row r="281" customFormat="false" ht="16" hidden="false" customHeight="false" outlineLevel="0" collapsed="false">
      <c r="A281" s="58" t="s">
        <v>1120</v>
      </c>
      <c r="B281" s="58" t="s">
        <v>1075</v>
      </c>
    </row>
    <row r="282" customFormat="false" ht="16" hidden="false" customHeight="false" outlineLevel="0" collapsed="false">
      <c r="A282" s="58" t="s">
        <v>1121</v>
      </c>
      <c r="B282" s="58" t="s">
        <v>1073</v>
      </c>
    </row>
    <row r="283" customFormat="false" ht="16" hidden="false" customHeight="false" outlineLevel="0" collapsed="false">
      <c r="A283" s="58" t="s">
        <v>1122</v>
      </c>
      <c r="B283" s="58" t="s">
        <v>1073</v>
      </c>
    </row>
    <row r="284" customFormat="false" ht="16" hidden="false" customHeight="false" outlineLevel="0" collapsed="false">
      <c r="A284" s="58" t="s">
        <v>1123</v>
      </c>
      <c r="B284" s="58" t="s">
        <v>1073</v>
      </c>
    </row>
    <row r="285" customFormat="false" ht="16" hidden="false" customHeight="false" outlineLevel="0" collapsed="false">
      <c r="A285" s="58" t="s">
        <v>1124</v>
      </c>
      <c r="B285" s="58" t="s">
        <v>1073</v>
      </c>
    </row>
    <row r="286" customFormat="false" ht="16" hidden="false" customHeight="false" outlineLevel="0" collapsed="false">
      <c r="A286" s="58" t="s">
        <v>1125</v>
      </c>
      <c r="B286" s="58" t="s">
        <v>1075</v>
      </c>
    </row>
    <row r="287" customFormat="false" ht="16" hidden="false" customHeight="false" outlineLevel="0" collapsed="false">
      <c r="A287" s="58" t="s">
        <v>1126</v>
      </c>
      <c r="B287" s="58" t="s">
        <v>809</v>
      </c>
    </row>
    <row r="288" customFormat="false" ht="16" hidden="false" customHeight="false" outlineLevel="0" collapsed="false">
      <c r="A288" s="58" t="s">
        <v>1127</v>
      </c>
      <c r="B288" s="58" t="s">
        <v>809</v>
      </c>
    </row>
    <row r="289" customFormat="false" ht="16" hidden="false" customHeight="false" outlineLevel="0" collapsed="false">
      <c r="A289" s="58" t="s">
        <v>1128</v>
      </c>
      <c r="B289" s="58" t="s">
        <v>1073</v>
      </c>
    </row>
    <row r="290" customFormat="false" ht="16" hidden="false" customHeight="false" outlineLevel="0" collapsed="false">
      <c r="A290" s="58" t="s">
        <v>1129</v>
      </c>
      <c r="B290" s="58" t="s">
        <v>1073</v>
      </c>
    </row>
    <row r="291" customFormat="false" ht="16" hidden="false" customHeight="false" outlineLevel="0" collapsed="false">
      <c r="A291" s="58" t="s">
        <v>1130</v>
      </c>
      <c r="B291" s="58" t="s">
        <v>859</v>
      </c>
    </row>
    <row r="292" customFormat="false" ht="16" hidden="false" customHeight="false" outlineLevel="0" collapsed="false">
      <c r="A292" s="58" t="s">
        <v>1131</v>
      </c>
      <c r="B292" s="58" t="s">
        <v>859</v>
      </c>
    </row>
    <row r="293" customFormat="false" ht="16" hidden="false" customHeight="false" outlineLevel="0" collapsed="false">
      <c r="A293" s="58" t="s">
        <v>1132</v>
      </c>
      <c r="B293" s="58" t="s">
        <v>871</v>
      </c>
    </row>
    <row r="294" customFormat="false" ht="16" hidden="false" customHeight="false" outlineLevel="0" collapsed="false">
      <c r="A294" s="58" t="s">
        <v>1133</v>
      </c>
      <c r="B294" s="58" t="s">
        <v>837</v>
      </c>
    </row>
    <row r="295" customFormat="false" ht="16" hidden="false" customHeight="false" outlineLevel="0" collapsed="false">
      <c r="A295" s="58" t="s">
        <v>1134</v>
      </c>
      <c r="B295" s="58" t="s">
        <v>809</v>
      </c>
    </row>
    <row r="296" customFormat="false" ht="16" hidden="false" customHeight="false" outlineLevel="0" collapsed="false">
      <c r="A296" s="58" t="s">
        <v>1135</v>
      </c>
      <c r="B296" s="58" t="s">
        <v>809</v>
      </c>
    </row>
    <row r="297" customFormat="false" ht="16" hidden="false" customHeight="false" outlineLevel="0" collapsed="false">
      <c r="A297" s="58" t="s">
        <v>1136</v>
      </c>
      <c r="B297" s="58" t="s">
        <v>813</v>
      </c>
    </row>
    <row r="298" customFormat="false" ht="16" hidden="false" customHeight="false" outlineLevel="0" collapsed="false">
      <c r="A298" s="58" t="s">
        <v>1137</v>
      </c>
      <c r="B298" s="58" t="s">
        <v>813</v>
      </c>
    </row>
    <row r="299" customFormat="false" ht="16" hidden="false" customHeight="false" outlineLevel="0" collapsed="false">
      <c r="A299" s="58" t="s">
        <v>1138</v>
      </c>
      <c r="B299" s="58" t="s">
        <v>813</v>
      </c>
    </row>
    <row r="300" customFormat="false" ht="16" hidden="false" customHeight="false" outlineLevel="0" collapsed="false">
      <c r="A300" s="58" t="s">
        <v>1139</v>
      </c>
      <c r="B300" s="58" t="s">
        <v>837</v>
      </c>
    </row>
    <row r="301" customFormat="false" ht="16" hidden="false" customHeight="false" outlineLevel="0" collapsed="false">
      <c r="A301" s="58" t="s">
        <v>1140</v>
      </c>
      <c r="B301" s="58" t="s">
        <v>837</v>
      </c>
    </row>
    <row r="302" customFormat="false" ht="16" hidden="false" customHeight="false" outlineLevel="0" collapsed="false">
      <c r="A302" s="58" t="s">
        <v>1141</v>
      </c>
      <c r="B302" s="58" t="s">
        <v>1142</v>
      </c>
    </row>
    <row r="303" customFormat="false" ht="16" hidden="false" customHeight="false" outlineLevel="0" collapsed="false">
      <c r="A303" s="58" t="s">
        <v>1143</v>
      </c>
      <c r="B303" s="58" t="s">
        <v>1144</v>
      </c>
    </row>
    <row r="304" customFormat="false" ht="16" hidden="false" customHeight="false" outlineLevel="0" collapsed="false">
      <c r="A304" s="58" t="s">
        <v>1145</v>
      </c>
      <c r="B304" s="58" t="s">
        <v>911</v>
      </c>
    </row>
    <row r="305" customFormat="false" ht="16" hidden="false" customHeight="false" outlineLevel="0" collapsed="false">
      <c r="A305" s="58" t="s">
        <v>1146</v>
      </c>
      <c r="B305" s="58" t="s">
        <v>1144</v>
      </c>
    </row>
    <row r="306" customFormat="false" ht="16" hidden="false" customHeight="false" outlineLevel="0" collapsed="false">
      <c r="A306" s="58" t="s">
        <v>1147</v>
      </c>
      <c r="B306" s="58" t="s">
        <v>911</v>
      </c>
    </row>
    <row r="307" customFormat="false" ht="16" hidden="false" customHeight="false" outlineLevel="0" collapsed="false">
      <c r="A307" s="58" t="s">
        <v>1148</v>
      </c>
      <c r="B307" s="58" t="s">
        <v>1144</v>
      </c>
    </row>
    <row r="308" customFormat="false" ht="16" hidden="false" customHeight="false" outlineLevel="0" collapsed="false">
      <c r="A308" s="58" t="s">
        <v>1149</v>
      </c>
      <c r="B308" s="58" t="s">
        <v>911</v>
      </c>
    </row>
    <row r="309" customFormat="false" ht="16" hidden="false" customHeight="false" outlineLevel="0" collapsed="false">
      <c r="A309" s="58" t="s">
        <v>1150</v>
      </c>
      <c r="B309" s="58" t="s">
        <v>1144</v>
      </c>
    </row>
    <row r="310" customFormat="false" ht="16" hidden="false" customHeight="false" outlineLevel="0" collapsed="false">
      <c r="A310" s="58" t="s">
        <v>1151</v>
      </c>
      <c r="B310" s="58" t="s">
        <v>911</v>
      </c>
    </row>
    <row r="311" customFormat="false" ht="16" hidden="false" customHeight="false" outlineLevel="0" collapsed="false">
      <c r="A311" s="58" t="s">
        <v>1152</v>
      </c>
      <c r="B311" s="58" t="s">
        <v>871</v>
      </c>
    </row>
    <row r="312" customFormat="false" ht="16" hidden="false" customHeight="false" outlineLevel="0" collapsed="false">
      <c r="A312" s="58" t="s">
        <v>1153</v>
      </c>
      <c r="B312" s="58" t="s">
        <v>837</v>
      </c>
    </row>
    <row r="313" customFormat="false" ht="16" hidden="false" customHeight="false" outlineLevel="0" collapsed="false">
      <c r="A313" s="58" t="s">
        <v>1154</v>
      </c>
      <c r="B313" s="58" t="s">
        <v>837</v>
      </c>
    </row>
    <row r="314" customFormat="false" ht="16" hidden="false" customHeight="false" outlineLevel="0" collapsed="false">
      <c r="A314" s="58" t="s">
        <v>1155</v>
      </c>
      <c r="B314" s="58" t="s">
        <v>837</v>
      </c>
    </row>
    <row r="315" customFormat="false" ht="16" hidden="false" customHeight="false" outlineLevel="0" collapsed="false">
      <c r="A315" s="58" t="s">
        <v>1156</v>
      </c>
      <c r="B315" s="58" t="s">
        <v>813</v>
      </c>
    </row>
    <row r="316" customFormat="false" ht="16" hidden="false" customHeight="false" outlineLevel="0" collapsed="false">
      <c r="A316" s="58" t="s">
        <v>1157</v>
      </c>
      <c r="B316" s="58" t="s">
        <v>871</v>
      </c>
    </row>
    <row r="317" customFormat="false" ht="16" hidden="false" customHeight="false" outlineLevel="0" collapsed="false">
      <c r="A317" s="58" t="s">
        <v>1158</v>
      </c>
      <c r="B317" s="58" t="s">
        <v>905</v>
      </c>
    </row>
    <row r="318" customFormat="false" ht="16" hidden="false" customHeight="false" outlineLevel="0" collapsed="false">
      <c r="A318" s="58" t="s">
        <v>1159</v>
      </c>
      <c r="B318" s="58" t="s">
        <v>871</v>
      </c>
    </row>
    <row r="319" customFormat="false" ht="16" hidden="false" customHeight="false" outlineLevel="0" collapsed="false">
      <c r="A319" s="58" t="s">
        <v>1160</v>
      </c>
      <c r="B319" s="58" t="s">
        <v>871</v>
      </c>
    </row>
    <row r="320" customFormat="false" ht="16" hidden="false" customHeight="false" outlineLevel="0" collapsed="false">
      <c r="A320" s="58" t="s">
        <v>1161</v>
      </c>
      <c r="B320" s="58" t="s">
        <v>837</v>
      </c>
    </row>
    <row r="321" customFormat="false" ht="16" hidden="false" customHeight="false" outlineLevel="0" collapsed="false">
      <c r="A321" s="58" t="s">
        <v>1162</v>
      </c>
      <c r="B321" s="58" t="s">
        <v>837</v>
      </c>
    </row>
    <row r="322" customFormat="false" ht="16" hidden="false" customHeight="false" outlineLevel="0" collapsed="false">
      <c r="A322" s="58" t="s">
        <v>1163</v>
      </c>
      <c r="B322" s="58" t="s">
        <v>871</v>
      </c>
    </row>
    <row r="323" customFormat="false" ht="16" hidden="false" customHeight="false" outlineLevel="0" collapsed="false">
      <c r="A323" s="58" t="s">
        <v>1164</v>
      </c>
      <c r="B323" s="58" t="s">
        <v>837</v>
      </c>
    </row>
    <row r="324" customFormat="false" ht="16" hidden="false" customHeight="false" outlineLevel="0" collapsed="false">
      <c r="A324" s="58" t="s">
        <v>1165</v>
      </c>
      <c r="B324" s="58" t="s">
        <v>837</v>
      </c>
    </row>
    <row r="325" customFormat="false" ht="16" hidden="false" customHeight="false" outlineLevel="0" collapsed="false">
      <c r="A325" s="58" t="s">
        <v>1166</v>
      </c>
      <c r="B325" s="58" t="s">
        <v>837</v>
      </c>
    </row>
    <row r="326" customFormat="false" ht="16" hidden="false" customHeight="false" outlineLevel="0" collapsed="false">
      <c r="A326" s="58" t="s">
        <v>1167</v>
      </c>
      <c r="B326" s="58" t="s">
        <v>813</v>
      </c>
    </row>
    <row r="327" customFormat="false" ht="16" hidden="false" customHeight="false" outlineLevel="0" collapsed="false">
      <c r="A327" s="58" t="s">
        <v>1168</v>
      </c>
      <c r="B327" s="58" t="s">
        <v>837</v>
      </c>
    </row>
    <row r="328" customFormat="false" ht="16" hidden="false" customHeight="false" outlineLevel="0" collapsed="false">
      <c r="A328" s="58" t="s">
        <v>1169</v>
      </c>
      <c r="B328" s="58" t="s">
        <v>871</v>
      </c>
    </row>
    <row r="329" customFormat="false" ht="16" hidden="false" customHeight="false" outlineLevel="0" collapsed="false">
      <c r="A329" s="58" t="s">
        <v>1170</v>
      </c>
      <c r="B329" s="58" t="s">
        <v>813</v>
      </c>
    </row>
    <row r="330" customFormat="false" ht="16" hidden="false" customHeight="false" outlineLevel="0" collapsed="false">
      <c r="A330" s="58" t="s">
        <v>1171</v>
      </c>
      <c r="B330" s="58" t="s">
        <v>809</v>
      </c>
    </row>
    <row r="331" customFormat="false" ht="16" hidden="false" customHeight="false" outlineLevel="0" collapsed="false">
      <c r="A331" s="58" t="s">
        <v>1172</v>
      </c>
      <c r="B331" s="58" t="s">
        <v>871</v>
      </c>
    </row>
    <row r="332" customFormat="false" ht="16" hidden="false" customHeight="false" outlineLevel="0" collapsed="false">
      <c r="A332" s="58" t="s">
        <v>1173</v>
      </c>
      <c r="B332" s="58" t="s">
        <v>871</v>
      </c>
    </row>
    <row r="333" customFormat="false" ht="16" hidden="false" customHeight="false" outlineLevel="0" collapsed="false">
      <c r="A333" s="58" t="s">
        <v>1174</v>
      </c>
      <c r="B333" s="58" t="s">
        <v>871</v>
      </c>
    </row>
    <row r="334" customFormat="false" ht="16" hidden="false" customHeight="false" outlineLevel="0" collapsed="false">
      <c r="A334" s="58" t="s">
        <v>1175</v>
      </c>
      <c r="B334" s="58" t="s">
        <v>871</v>
      </c>
    </row>
    <row r="335" customFormat="false" ht="16" hidden="false" customHeight="false" outlineLevel="0" collapsed="false">
      <c r="A335" s="58" t="s">
        <v>1176</v>
      </c>
      <c r="B335" s="58" t="s">
        <v>871</v>
      </c>
    </row>
    <row r="336" customFormat="false" ht="16" hidden="false" customHeight="false" outlineLevel="0" collapsed="false">
      <c r="A336" s="58" t="s">
        <v>1177</v>
      </c>
      <c r="B336" s="58" t="s">
        <v>1057</v>
      </c>
    </row>
    <row r="337" customFormat="false" ht="16" hidden="false" customHeight="false" outlineLevel="0" collapsed="false">
      <c r="A337" s="58" t="s">
        <v>1178</v>
      </c>
      <c r="B337" s="58" t="s">
        <v>864</v>
      </c>
    </row>
    <row r="338" customFormat="false" ht="16" hidden="false" customHeight="false" outlineLevel="0" collapsed="false">
      <c r="A338" s="58" t="s">
        <v>1179</v>
      </c>
      <c r="B338" s="58" t="s">
        <v>1054</v>
      </c>
    </row>
    <row r="339" customFormat="false" ht="16" hidden="false" customHeight="false" outlineLevel="0" collapsed="false">
      <c r="A339" s="58" t="s">
        <v>1180</v>
      </c>
      <c r="B339" s="58" t="s">
        <v>1054</v>
      </c>
    </row>
    <row r="340" customFormat="false" ht="16" hidden="false" customHeight="false" outlineLevel="0" collapsed="false">
      <c r="A340" s="58" t="s">
        <v>1181</v>
      </c>
      <c r="B340" s="58" t="s">
        <v>861</v>
      </c>
    </row>
    <row r="341" customFormat="false" ht="16" hidden="false" customHeight="false" outlineLevel="0" collapsed="false">
      <c r="A341" s="58" t="s">
        <v>1182</v>
      </c>
      <c r="B341" s="58" t="s">
        <v>861</v>
      </c>
    </row>
    <row r="342" customFormat="false" ht="16" hidden="false" customHeight="false" outlineLevel="0" collapsed="false">
      <c r="A342" s="58" t="s">
        <v>1183</v>
      </c>
      <c r="B342" s="58" t="s">
        <v>837</v>
      </c>
    </row>
    <row r="343" customFormat="false" ht="16" hidden="false" customHeight="false" outlineLevel="0" collapsed="false">
      <c r="A343" s="58" t="s">
        <v>1184</v>
      </c>
      <c r="B343" s="58" t="s">
        <v>837</v>
      </c>
    </row>
    <row r="344" customFormat="false" ht="16" hidden="false" customHeight="false" outlineLevel="0" collapsed="false">
      <c r="A344" s="58" t="s">
        <v>1185</v>
      </c>
      <c r="B344" s="58" t="s">
        <v>1067</v>
      </c>
    </row>
    <row r="345" customFormat="false" ht="16" hidden="false" customHeight="false" outlineLevel="0" collapsed="false">
      <c r="A345" s="58" t="s">
        <v>1186</v>
      </c>
      <c r="B345" s="58" t="s">
        <v>871</v>
      </c>
    </row>
    <row r="346" customFormat="false" ht="16" hidden="false" customHeight="false" outlineLevel="0" collapsed="false">
      <c r="A346" s="58" t="s">
        <v>1187</v>
      </c>
      <c r="B346" s="58" t="s">
        <v>871</v>
      </c>
    </row>
    <row r="347" customFormat="false" ht="16" hidden="false" customHeight="false" outlineLevel="0" collapsed="false">
      <c r="A347" s="58" t="s">
        <v>1188</v>
      </c>
      <c r="B347" s="58" t="s">
        <v>837</v>
      </c>
    </row>
    <row r="348" customFormat="false" ht="16" hidden="false" customHeight="false" outlineLevel="0" collapsed="false">
      <c r="A348" s="58" t="s">
        <v>1189</v>
      </c>
      <c r="B348" s="58" t="s">
        <v>813</v>
      </c>
    </row>
    <row r="349" customFormat="false" ht="16" hidden="false" customHeight="false" outlineLevel="0" collapsed="false">
      <c r="A349" s="58" t="s">
        <v>1190</v>
      </c>
      <c r="B349" s="58" t="s">
        <v>813</v>
      </c>
    </row>
    <row r="350" customFormat="false" ht="16" hidden="false" customHeight="false" outlineLevel="0" collapsed="false">
      <c r="A350" s="58" t="s">
        <v>1191</v>
      </c>
      <c r="B350" s="58" t="s">
        <v>871</v>
      </c>
    </row>
    <row r="351" customFormat="false" ht="16" hidden="false" customHeight="false" outlineLevel="0" collapsed="false">
      <c r="A351" s="58" t="s">
        <v>1192</v>
      </c>
      <c r="B351" s="58" t="s">
        <v>1142</v>
      </c>
    </row>
    <row r="352" customFormat="false" ht="16" hidden="false" customHeight="false" outlineLevel="0" collapsed="false">
      <c r="A352" s="58" t="s">
        <v>1193</v>
      </c>
      <c r="B352" s="58" t="s">
        <v>1142</v>
      </c>
    </row>
    <row r="353" customFormat="false" ht="16" hidden="false" customHeight="false" outlineLevel="0" collapsed="false">
      <c r="A353" s="58" t="s">
        <v>1194</v>
      </c>
      <c r="B353" s="58" t="s">
        <v>871</v>
      </c>
    </row>
    <row r="354" customFormat="false" ht="16" hidden="false" customHeight="false" outlineLevel="0" collapsed="false">
      <c r="A354" s="58" t="s">
        <v>1195</v>
      </c>
      <c r="B354" s="58" t="s">
        <v>837</v>
      </c>
    </row>
    <row r="355" customFormat="false" ht="16" hidden="false" customHeight="false" outlineLevel="0" collapsed="false">
      <c r="A355" s="58" t="s">
        <v>1196</v>
      </c>
      <c r="B355" s="58" t="s">
        <v>966</v>
      </c>
    </row>
    <row r="356" customFormat="false" ht="16" hidden="false" customHeight="false" outlineLevel="0" collapsed="false">
      <c r="A356" s="58" t="s">
        <v>1197</v>
      </c>
      <c r="B356" s="58" t="s">
        <v>837</v>
      </c>
    </row>
    <row r="357" customFormat="false" ht="16" hidden="false" customHeight="false" outlineLevel="0" collapsed="false">
      <c r="A357" s="58" t="s">
        <v>1198</v>
      </c>
      <c r="B357" s="58" t="s">
        <v>966</v>
      </c>
    </row>
    <row r="358" customFormat="false" ht="16" hidden="false" customHeight="false" outlineLevel="0" collapsed="false">
      <c r="A358" s="58" t="s">
        <v>1199</v>
      </c>
      <c r="B358" s="58" t="s">
        <v>966</v>
      </c>
    </row>
    <row r="359" customFormat="false" ht="16" hidden="false" customHeight="false" outlineLevel="0" collapsed="false">
      <c r="A359" s="58" t="s">
        <v>1200</v>
      </c>
      <c r="B359" s="58" t="s">
        <v>966</v>
      </c>
    </row>
    <row r="360" customFormat="false" ht="16" hidden="false" customHeight="false" outlineLevel="0" collapsed="false">
      <c r="A360" s="58" t="s">
        <v>1201</v>
      </c>
      <c r="B360" s="58" t="s">
        <v>966</v>
      </c>
    </row>
    <row r="361" customFormat="false" ht="16" hidden="false" customHeight="false" outlineLevel="0" collapsed="false">
      <c r="A361" s="58" t="s">
        <v>1202</v>
      </c>
      <c r="B361" s="58" t="s">
        <v>966</v>
      </c>
    </row>
    <row r="362" customFormat="false" ht="16" hidden="false" customHeight="false" outlineLevel="0" collapsed="false">
      <c r="A362" s="58" t="s">
        <v>1203</v>
      </c>
      <c r="B362" s="58" t="s">
        <v>966</v>
      </c>
    </row>
    <row r="363" customFormat="false" ht="16" hidden="false" customHeight="false" outlineLevel="0" collapsed="false">
      <c r="A363" s="58" t="s">
        <v>1204</v>
      </c>
      <c r="B363" s="58" t="s">
        <v>966</v>
      </c>
    </row>
    <row r="364" customFormat="false" ht="16" hidden="false" customHeight="false" outlineLevel="0" collapsed="false">
      <c r="A364" s="58" t="s">
        <v>1205</v>
      </c>
      <c r="B364" s="58" t="s">
        <v>966</v>
      </c>
    </row>
    <row r="365" customFormat="false" ht="16" hidden="false" customHeight="false" outlineLevel="0" collapsed="false">
      <c r="A365" s="58" t="s">
        <v>1206</v>
      </c>
      <c r="B365" s="58" t="s">
        <v>966</v>
      </c>
    </row>
    <row r="366" customFormat="false" ht="16" hidden="false" customHeight="false" outlineLevel="0" collapsed="false">
      <c r="A366" s="58" t="s">
        <v>1207</v>
      </c>
      <c r="B366" s="58" t="s">
        <v>966</v>
      </c>
    </row>
    <row r="367" customFormat="false" ht="16" hidden="false" customHeight="false" outlineLevel="0" collapsed="false">
      <c r="A367" s="58" t="s">
        <v>1208</v>
      </c>
      <c r="B367" s="58" t="s">
        <v>966</v>
      </c>
    </row>
    <row r="368" customFormat="false" ht="16" hidden="false" customHeight="false" outlineLevel="0" collapsed="false">
      <c r="A368" s="58" t="s">
        <v>1209</v>
      </c>
      <c r="B368" s="58" t="s">
        <v>837</v>
      </c>
    </row>
    <row r="369" customFormat="false" ht="16" hidden="false" customHeight="false" outlineLevel="0" collapsed="false">
      <c r="A369" s="58" t="s">
        <v>1210</v>
      </c>
      <c r="B369" s="58" t="s">
        <v>813</v>
      </c>
    </row>
    <row r="370" customFormat="false" ht="16" hidden="false" customHeight="false" outlineLevel="0" collapsed="false">
      <c r="A370" s="58" t="s">
        <v>1211</v>
      </c>
      <c r="B370" s="58" t="s">
        <v>966</v>
      </c>
    </row>
    <row r="371" customFormat="false" ht="16" hidden="false" customHeight="false" outlineLevel="0" collapsed="false">
      <c r="A371" s="58" t="s">
        <v>1212</v>
      </c>
      <c r="B371" s="58" t="s">
        <v>966</v>
      </c>
    </row>
    <row r="372" customFormat="false" ht="16" hidden="false" customHeight="false" outlineLevel="0" collapsed="false">
      <c r="A372" s="58" t="s">
        <v>1213</v>
      </c>
      <c r="B372" s="58" t="s">
        <v>966</v>
      </c>
    </row>
    <row r="373" customFormat="false" ht="16" hidden="false" customHeight="false" outlineLevel="0" collapsed="false">
      <c r="A373" s="58" t="s">
        <v>1214</v>
      </c>
      <c r="B373" s="58" t="s">
        <v>871</v>
      </c>
    </row>
    <row r="374" customFormat="false" ht="16" hidden="false" customHeight="false" outlineLevel="0" collapsed="false">
      <c r="A374" s="58" t="s">
        <v>1215</v>
      </c>
      <c r="B374" s="58" t="s">
        <v>871</v>
      </c>
    </row>
    <row r="375" customFormat="false" ht="16" hidden="false" customHeight="false" outlineLevel="0" collapsed="false">
      <c r="A375" s="58" t="s">
        <v>1216</v>
      </c>
      <c r="B375" s="58" t="s">
        <v>837</v>
      </c>
    </row>
    <row r="376" customFormat="false" ht="16" hidden="false" customHeight="false" outlineLevel="0" collapsed="false">
      <c r="A376" s="58" t="s">
        <v>1217</v>
      </c>
      <c r="B376" s="58" t="s">
        <v>813</v>
      </c>
    </row>
    <row r="377" customFormat="false" ht="16" hidden="false" customHeight="false" outlineLevel="0" collapsed="false">
      <c r="A377" s="58" t="s">
        <v>1218</v>
      </c>
      <c r="B377" s="58" t="s">
        <v>813</v>
      </c>
    </row>
    <row r="378" customFormat="false" ht="16" hidden="false" customHeight="false" outlineLevel="0" collapsed="false">
      <c r="A378" s="58" t="s">
        <v>1219</v>
      </c>
      <c r="B378" s="58" t="s">
        <v>1220</v>
      </c>
    </row>
    <row r="379" customFormat="false" ht="16" hidden="false" customHeight="false" outlineLevel="0" collapsed="false">
      <c r="A379" s="58" t="s">
        <v>1221</v>
      </c>
      <c r="B379" s="58" t="s">
        <v>809</v>
      </c>
    </row>
    <row r="380" customFormat="false" ht="16" hidden="false" customHeight="false" outlineLevel="0" collapsed="false">
      <c r="A380" s="58" t="s">
        <v>1222</v>
      </c>
      <c r="B380" s="58" t="s">
        <v>813</v>
      </c>
    </row>
    <row r="381" customFormat="false" ht="16" hidden="false" customHeight="false" outlineLevel="0" collapsed="false">
      <c r="A381" s="58" t="s">
        <v>1223</v>
      </c>
      <c r="B381" s="58" t="s">
        <v>813</v>
      </c>
    </row>
    <row r="382" customFormat="false" ht="16" hidden="false" customHeight="false" outlineLevel="0" collapsed="false">
      <c r="A382" s="58" t="s">
        <v>1224</v>
      </c>
      <c r="B382" s="58" t="s">
        <v>1054</v>
      </c>
    </row>
    <row r="383" customFormat="false" ht="16" hidden="false" customHeight="false" outlineLevel="0" collapsed="false">
      <c r="A383" s="58" t="s">
        <v>1225</v>
      </c>
      <c r="B383" s="58" t="s">
        <v>1054</v>
      </c>
    </row>
    <row r="384" customFormat="false" ht="16" hidden="false" customHeight="false" outlineLevel="0" collapsed="false">
      <c r="A384" s="58" t="s">
        <v>1226</v>
      </c>
      <c r="B384" s="58" t="s">
        <v>1054</v>
      </c>
    </row>
    <row r="385" customFormat="false" ht="16" hidden="false" customHeight="false" outlineLevel="0" collapsed="false">
      <c r="A385" s="58" t="s">
        <v>1227</v>
      </c>
      <c r="B385" s="58" t="s">
        <v>1054</v>
      </c>
    </row>
    <row r="386" customFormat="false" ht="16" hidden="false" customHeight="false" outlineLevel="0" collapsed="false">
      <c r="A386" s="58" t="s">
        <v>1228</v>
      </c>
      <c r="B386" s="58" t="s">
        <v>813</v>
      </c>
    </row>
    <row r="387" customFormat="false" ht="16" hidden="false" customHeight="false" outlineLevel="0" collapsed="false">
      <c r="A387" s="58" t="s">
        <v>1229</v>
      </c>
      <c r="B387" s="58" t="s">
        <v>813</v>
      </c>
    </row>
    <row r="388" customFormat="false" ht="16" hidden="false" customHeight="false" outlineLevel="0" collapsed="false">
      <c r="A388" s="58" t="s">
        <v>1230</v>
      </c>
      <c r="B388" s="58" t="s">
        <v>1142</v>
      </c>
    </row>
    <row r="389" customFormat="false" ht="16" hidden="false" customHeight="false" outlineLevel="0" collapsed="false">
      <c r="A389" s="58" t="s">
        <v>1231</v>
      </c>
      <c r="B389" s="58" t="s">
        <v>1142</v>
      </c>
    </row>
    <row r="390" customFormat="false" ht="16" hidden="false" customHeight="false" outlineLevel="0" collapsed="false">
      <c r="A390" s="58" t="s">
        <v>1232</v>
      </c>
      <c r="B390" s="58" t="s">
        <v>1142</v>
      </c>
    </row>
    <row r="391" customFormat="false" ht="16" hidden="false" customHeight="false" outlineLevel="0" collapsed="false">
      <c r="A391" s="58" t="s">
        <v>1233</v>
      </c>
      <c r="B391" s="58" t="s">
        <v>1142</v>
      </c>
    </row>
    <row r="392" customFormat="false" ht="16" hidden="false" customHeight="false" outlineLevel="0" collapsed="false">
      <c r="A392" s="58" t="s">
        <v>1234</v>
      </c>
      <c r="B392" s="58" t="s">
        <v>1142</v>
      </c>
    </row>
    <row r="393" customFormat="false" ht="16" hidden="false" customHeight="false" outlineLevel="0" collapsed="false">
      <c r="A393" s="58" t="s">
        <v>1235</v>
      </c>
      <c r="B393" s="58" t="s">
        <v>1142</v>
      </c>
    </row>
    <row r="394" customFormat="false" ht="16" hidden="false" customHeight="false" outlineLevel="0" collapsed="false">
      <c r="A394" s="58" t="s">
        <v>1236</v>
      </c>
      <c r="B394" s="58" t="s">
        <v>841</v>
      </c>
    </row>
    <row r="395" customFormat="false" ht="16" hidden="false" customHeight="false" outlineLevel="0" collapsed="false">
      <c r="A395" s="58" t="s">
        <v>1237</v>
      </c>
      <c r="B395" s="58" t="s">
        <v>841</v>
      </c>
    </row>
    <row r="396" customFormat="false" ht="16" hidden="false" customHeight="false" outlineLevel="0" collapsed="false">
      <c r="A396" s="58" t="s">
        <v>1238</v>
      </c>
      <c r="B396" s="58" t="s">
        <v>841</v>
      </c>
    </row>
    <row r="397" customFormat="false" ht="16" hidden="false" customHeight="false" outlineLevel="0" collapsed="false">
      <c r="A397" s="58" t="s">
        <v>1239</v>
      </c>
      <c r="B397" s="58" t="s">
        <v>841</v>
      </c>
    </row>
    <row r="398" customFormat="false" ht="16" hidden="false" customHeight="false" outlineLevel="0" collapsed="false">
      <c r="A398" s="58" t="s">
        <v>1240</v>
      </c>
      <c r="B398" s="58" t="s">
        <v>813</v>
      </c>
    </row>
    <row r="399" customFormat="false" ht="16" hidden="false" customHeight="false" outlineLevel="0" collapsed="false">
      <c r="A399" s="58" t="s">
        <v>1241</v>
      </c>
      <c r="B399" s="58" t="s">
        <v>837</v>
      </c>
    </row>
    <row r="400" customFormat="false" ht="16" hidden="false" customHeight="false" outlineLevel="0" collapsed="false">
      <c r="A400" s="58" t="s">
        <v>1242</v>
      </c>
      <c r="B400" s="58" t="s">
        <v>837</v>
      </c>
    </row>
    <row r="401" customFormat="false" ht="16" hidden="false" customHeight="false" outlineLevel="0" collapsed="false">
      <c r="A401" s="58" t="s">
        <v>1243</v>
      </c>
      <c r="B401" s="58" t="s">
        <v>871</v>
      </c>
    </row>
    <row r="402" customFormat="false" ht="16" hidden="false" customHeight="false" outlineLevel="0" collapsed="false">
      <c r="A402" s="58" t="s">
        <v>1244</v>
      </c>
      <c r="B402" s="58" t="s">
        <v>871</v>
      </c>
    </row>
    <row r="403" customFormat="false" ht="16" hidden="false" customHeight="false" outlineLevel="0" collapsed="false">
      <c r="A403" s="58" t="s">
        <v>1245</v>
      </c>
      <c r="B403" s="58" t="s">
        <v>871</v>
      </c>
    </row>
    <row r="404" customFormat="false" ht="16" hidden="false" customHeight="false" outlineLevel="0" collapsed="false">
      <c r="A404" s="58" t="s">
        <v>1246</v>
      </c>
      <c r="B404" s="58" t="s">
        <v>871</v>
      </c>
    </row>
    <row r="405" customFormat="false" ht="16" hidden="false" customHeight="false" outlineLevel="0" collapsed="false">
      <c r="A405" s="58" t="s">
        <v>1247</v>
      </c>
      <c r="B405" s="58" t="s">
        <v>837</v>
      </c>
    </row>
    <row r="406" customFormat="false" ht="16" hidden="false" customHeight="false" outlineLevel="0" collapsed="false">
      <c r="A406" s="58" t="s">
        <v>1248</v>
      </c>
      <c r="B406" s="58" t="s">
        <v>813</v>
      </c>
    </row>
    <row r="407" customFormat="false" ht="16" hidden="false" customHeight="false" outlineLevel="0" collapsed="false">
      <c r="A407" s="58" t="s">
        <v>1249</v>
      </c>
      <c r="B407" s="58" t="s">
        <v>1067</v>
      </c>
    </row>
    <row r="408" customFormat="false" ht="16" hidden="false" customHeight="false" outlineLevel="0" collapsed="false">
      <c r="A408" s="58" t="s">
        <v>1250</v>
      </c>
      <c r="B408" s="58"/>
    </row>
    <row r="409" customFormat="false" ht="16" hidden="false" customHeight="false" outlineLevel="0" collapsed="false">
      <c r="A409" s="58" t="s">
        <v>1251</v>
      </c>
      <c r="B409" s="58" t="s">
        <v>809</v>
      </c>
    </row>
    <row r="410" customFormat="false" ht="16" hidden="false" customHeight="false" outlineLevel="0" collapsed="false">
      <c r="A410" s="58" t="s">
        <v>1252</v>
      </c>
      <c r="B410" s="58" t="s">
        <v>809</v>
      </c>
    </row>
    <row r="411" customFormat="false" ht="16" hidden="false" customHeight="false" outlineLevel="0" collapsed="false">
      <c r="A411" s="58" t="s">
        <v>1253</v>
      </c>
      <c r="B411" s="58" t="s">
        <v>809</v>
      </c>
    </row>
    <row r="412" customFormat="false" ht="16" hidden="false" customHeight="false" outlineLevel="0" collapsed="false">
      <c r="A412" s="58" t="s">
        <v>1254</v>
      </c>
      <c r="B412" s="58" t="s">
        <v>809</v>
      </c>
    </row>
    <row r="413" customFormat="false" ht="16" hidden="false" customHeight="false" outlineLevel="0" collapsed="false">
      <c r="A413" s="58" t="s">
        <v>1255</v>
      </c>
      <c r="B413" s="58" t="s">
        <v>811</v>
      </c>
    </row>
    <row r="414" customFormat="false" ht="16" hidden="false" customHeight="false" outlineLevel="0" collapsed="false">
      <c r="A414" s="58" t="s">
        <v>1256</v>
      </c>
      <c r="B414" s="58" t="s">
        <v>811</v>
      </c>
    </row>
    <row r="415" customFormat="false" ht="16" hidden="false" customHeight="false" outlineLevel="0" collapsed="false">
      <c r="A415" s="58" t="s">
        <v>1257</v>
      </c>
      <c r="B415" s="58" t="s">
        <v>813</v>
      </c>
    </row>
    <row r="416" customFormat="false" ht="16" hidden="false" customHeight="false" outlineLevel="0" collapsed="false">
      <c r="A416" s="58" t="s">
        <v>1258</v>
      </c>
      <c r="B416" s="58" t="s">
        <v>813</v>
      </c>
    </row>
    <row r="417" customFormat="false" ht="16" hidden="false" customHeight="false" outlineLevel="0" collapsed="false">
      <c r="A417" s="58" t="s">
        <v>1259</v>
      </c>
      <c r="B417" s="58" t="s">
        <v>813</v>
      </c>
    </row>
    <row r="418" customFormat="false" ht="16" hidden="false" customHeight="false" outlineLevel="0" collapsed="false">
      <c r="A418" s="58" t="s">
        <v>1260</v>
      </c>
      <c r="B418" s="58" t="s">
        <v>813</v>
      </c>
    </row>
    <row r="419" customFormat="false" ht="16" hidden="false" customHeight="false" outlineLevel="0" collapsed="false">
      <c r="A419" s="58" t="s">
        <v>1261</v>
      </c>
      <c r="B419" s="58" t="s">
        <v>813</v>
      </c>
    </row>
    <row r="420" customFormat="false" ht="16" hidden="false" customHeight="false" outlineLevel="0" collapsed="false">
      <c r="A420" s="58" t="s">
        <v>1262</v>
      </c>
      <c r="B420" s="58" t="s">
        <v>813</v>
      </c>
    </row>
    <row r="421" customFormat="false" ht="16" hidden="false" customHeight="false" outlineLevel="0" collapsed="false">
      <c r="A421" s="58" t="s">
        <v>1263</v>
      </c>
      <c r="B421" s="58" t="s">
        <v>813</v>
      </c>
    </row>
    <row r="422" customFormat="false" ht="16" hidden="false" customHeight="false" outlineLevel="0" collapsed="false">
      <c r="A422" s="58" t="s">
        <v>1264</v>
      </c>
      <c r="B422" s="58" t="s">
        <v>813</v>
      </c>
    </row>
    <row r="423" customFormat="false" ht="16" hidden="false" customHeight="false" outlineLevel="0" collapsed="false">
      <c r="A423" s="58" t="s">
        <v>1265</v>
      </c>
      <c r="B423" s="58" t="s">
        <v>813</v>
      </c>
    </row>
    <row r="424" customFormat="false" ht="16" hidden="false" customHeight="false" outlineLevel="0" collapsed="false">
      <c r="A424" s="58" t="s">
        <v>1266</v>
      </c>
      <c r="B424" s="58" t="s">
        <v>813</v>
      </c>
    </row>
    <row r="425" customFormat="false" ht="16" hidden="false" customHeight="false" outlineLevel="0" collapsed="false">
      <c r="A425" s="58" t="s">
        <v>1267</v>
      </c>
      <c r="B425" s="58" t="s">
        <v>813</v>
      </c>
    </row>
    <row r="426" customFormat="false" ht="16" hidden="false" customHeight="false" outlineLevel="0" collapsed="false">
      <c r="A426" s="58" t="s">
        <v>1268</v>
      </c>
      <c r="B426" s="58" t="s">
        <v>813</v>
      </c>
    </row>
    <row r="427" customFormat="false" ht="16" hidden="false" customHeight="false" outlineLevel="0" collapsed="false">
      <c r="A427" s="58" t="s">
        <v>1269</v>
      </c>
      <c r="B427" s="58" t="s">
        <v>813</v>
      </c>
    </row>
    <row r="428" customFormat="false" ht="16" hidden="false" customHeight="false" outlineLevel="0" collapsed="false">
      <c r="A428" s="58" t="s">
        <v>1270</v>
      </c>
      <c r="B428" s="58" t="s">
        <v>813</v>
      </c>
    </row>
    <row r="429" customFormat="false" ht="16" hidden="false" customHeight="false" outlineLevel="0" collapsed="false">
      <c r="A429" s="58" t="s">
        <v>1271</v>
      </c>
      <c r="B429" s="58" t="s">
        <v>813</v>
      </c>
    </row>
    <row r="430" customFormat="false" ht="16" hidden="false" customHeight="false" outlineLevel="0" collapsed="false">
      <c r="A430" s="58" t="s">
        <v>1272</v>
      </c>
      <c r="B430" s="58" t="s">
        <v>813</v>
      </c>
    </row>
    <row r="431" customFormat="false" ht="16" hidden="false" customHeight="false" outlineLevel="0" collapsed="false">
      <c r="A431" s="58" t="s">
        <v>1273</v>
      </c>
      <c r="B431" s="58" t="s">
        <v>813</v>
      </c>
    </row>
    <row r="432" customFormat="false" ht="16" hidden="false" customHeight="false" outlineLevel="0" collapsed="false">
      <c r="A432" s="58" t="s">
        <v>1274</v>
      </c>
      <c r="B432" s="58" t="s">
        <v>813</v>
      </c>
    </row>
    <row r="433" customFormat="false" ht="16" hidden="false" customHeight="false" outlineLevel="0" collapsed="false">
      <c r="A433" s="58" t="s">
        <v>1275</v>
      </c>
      <c r="B433" s="58" t="s">
        <v>813</v>
      </c>
    </row>
    <row r="434" customFormat="false" ht="16" hidden="false" customHeight="false" outlineLevel="0" collapsed="false">
      <c r="A434" s="58" t="s">
        <v>1276</v>
      </c>
      <c r="B434" s="58" t="s">
        <v>813</v>
      </c>
    </row>
    <row r="435" customFormat="false" ht="16" hidden="false" customHeight="false" outlineLevel="0" collapsed="false">
      <c r="A435" s="58" t="s">
        <v>1277</v>
      </c>
      <c r="B435" s="58" t="s">
        <v>813</v>
      </c>
    </row>
    <row r="436" customFormat="false" ht="16" hidden="false" customHeight="false" outlineLevel="0" collapsed="false">
      <c r="A436" s="58" t="s">
        <v>1278</v>
      </c>
      <c r="B436" s="58" t="s">
        <v>813</v>
      </c>
    </row>
    <row r="437" customFormat="false" ht="16" hidden="false" customHeight="false" outlineLevel="0" collapsed="false">
      <c r="A437" s="58" t="s">
        <v>1279</v>
      </c>
      <c r="B437" s="58" t="s">
        <v>813</v>
      </c>
    </row>
    <row r="438" customFormat="false" ht="16" hidden="false" customHeight="false" outlineLevel="0" collapsed="false">
      <c r="A438" s="58" t="s">
        <v>1280</v>
      </c>
      <c r="B438" s="58" t="s">
        <v>813</v>
      </c>
    </row>
    <row r="439" customFormat="false" ht="16" hidden="false" customHeight="false" outlineLevel="0" collapsed="false">
      <c r="A439" s="58" t="s">
        <v>1281</v>
      </c>
      <c r="B439" s="58" t="s">
        <v>813</v>
      </c>
    </row>
    <row r="440" customFormat="false" ht="16" hidden="false" customHeight="false" outlineLevel="0" collapsed="false">
      <c r="A440" s="58" t="s">
        <v>1282</v>
      </c>
      <c r="B440" s="58" t="s">
        <v>813</v>
      </c>
    </row>
    <row r="441" customFormat="false" ht="16" hidden="false" customHeight="false" outlineLevel="0" collapsed="false">
      <c r="A441" s="58" t="s">
        <v>1283</v>
      </c>
      <c r="B441" s="58" t="s">
        <v>829</v>
      </c>
    </row>
    <row r="442" customFormat="false" ht="16" hidden="false" customHeight="false" outlineLevel="0" collapsed="false">
      <c r="A442" s="58" t="s">
        <v>1284</v>
      </c>
      <c r="B442" s="58" t="s">
        <v>829</v>
      </c>
    </row>
    <row r="443" customFormat="false" ht="16" hidden="false" customHeight="false" outlineLevel="0" collapsed="false">
      <c r="A443" s="58" t="s">
        <v>1285</v>
      </c>
      <c r="B443" s="58" t="s">
        <v>809</v>
      </c>
    </row>
    <row r="444" customFormat="false" ht="16" hidden="false" customHeight="false" outlineLevel="0" collapsed="false">
      <c r="A444" s="58" t="s">
        <v>1286</v>
      </c>
      <c r="B444" s="58" t="s">
        <v>1287</v>
      </c>
    </row>
    <row r="445" customFormat="false" ht="16" hidden="false" customHeight="false" outlineLevel="0" collapsed="false">
      <c r="A445" s="58" t="s">
        <v>1288</v>
      </c>
      <c r="B445" s="58" t="s">
        <v>848</v>
      </c>
    </row>
    <row r="446" customFormat="false" ht="16" hidden="false" customHeight="false" outlineLevel="0" collapsed="false">
      <c r="A446" s="58" t="s">
        <v>1289</v>
      </c>
      <c r="B446" s="58" t="s">
        <v>848</v>
      </c>
    </row>
    <row r="447" customFormat="false" ht="16" hidden="false" customHeight="false" outlineLevel="0" collapsed="false">
      <c r="A447" s="58" t="s">
        <v>1290</v>
      </c>
      <c r="B447" s="58" t="s">
        <v>848</v>
      </c>
    </row>
    <row r="448" customFormat="false" ht="16" hidden="false" customHeight="false" outlineLevel="0" collapsed="false">
      <c r="A448" s="58" t="s">
        <v>1291</v>
      </c>
      <c r="B448" s="58" t="s">
        <v>809</v>
      </c>
    </row>
    <row r="449" customFormat="false" ht="16" hidden="false" customHeight="false" outlineLevel="0" collapsed="false">
      <c r="A449" s="58" t="s">
        <v>1292</v>
      </c>
      <c r="B449" s="58" t="s">
        <v>809</v>
      </c>
    </row>
    <row r="450" customFormat="false" ht="16" hidden="false" customHeight="false" outlineLevel="0" collapsed="false">
      <c r="A450" s="58" t="s">
        <v>1293</v>
      </c>
      <c r="B450" s="58" t="s">
        <v>848</v>
      </c>
    </row>
    <row r="451" customFormat="false" ht="16" hidden="false" customHeight="false" outlineLevel="0" collapsed="false">
      <c r="A451" s="58" t="s">
        <v>1294</v>
      </c>
      <c r="B451" s="58" t="s">
        <v>809</v>
      </c>
    </row>
    <row r="452" customFormat="false" ht="16" hidden="false" customHeight="false" outlineLevel="0" collapsed="false">
      <c r="A452" s="58" t="s">
        <v>1295</v>
      </c>
      <c r="B452" s="58" t="s">
        <v>848</v>
      </c>
    </row>
    <row r="453" customFormat="false" ht="16" hidden="false" customHeight="false" outlineLevel="0" collapsed="false">
      <c r="A453" s="58" t="s">
        <v>1296</v>
      </c>
      <c r="B453" s="58" t="s">
        <v>968</v>
      </c>
    </row>
    <row r="454" customFormat="false" ht="16" hidden="false" customHeight="false" outlineLevel="0" collapsed="false">
      <c r="A454" s="58" t="s">
        <v>1297</v>
      </c>
      <c r="B454" s="58" t="s">
        <v>861</v>
      </c>
    </row>
    <row r="455" customFormat="false" ht="16" hidden="false" customHeight="false" outlineLevel="0" collapsed="false">
      <c r="A455" s="58" t="s">
        <v>1298</v>
      </c>
      <c r="B455" s="58" t="s">
        <v>861</v>
      </c>
    </row>
    <row r="456" customFormat="false" ht="16" hidden="false" customHeight="false" outlineLevel="0" collapsed="false">
      <c r="A456" s="58" t="s">
        <v>1299</v>
      </c>
      <c r="B456" s="58" t="s">
        <v>813</v>
      </c>
    </row>
    <row r="457" customFormat="false" ht="16" hidden="false" customHeight="false" outlineLevel="0" collapsed="false">
      <c r="A457" s="58" t="s">
        <v>1300</v>
      </c>
      <c r="B457" s="58" t="s">
        <v>813</v>
      </c>
    </row>
    <row r="458" customFormat="false" ht="16" hidden="false" customHeight="false" outlineLevel="0" collapsed="false">
      <c r="A458" s="58" t="s">
        <v>1301</v>
      </c>
      <c r="B458" s="58" t="s">
        <v>813</v>
      </c>
    </row>
    <row r="459" customFormat="false" ht="16" hidden="false" customHeight="false" outlineLevel="0" collapsed="false">
      <c r="A459" s="58" t="s">
        <v>1302</v>
      </c>
      <c r="B459" s="58" t="s">
        <v>1057</v>
      </c>
    </row>
    <row r="460" customFormat="false" ht="16" hidden="false" customHeight="false" outlineLevel="0" collapsed="false">
      <c r="A460" s="58" t="s">
        <v>1303</v>
      </c>
      <c r="B460" s="58" t="s">
        <v>813</v>
      </c>
    </row>
    <row r="461" customFormat="false" ht="16" hidden="false" customHeight="false" outlineLevel="0" collapsed="false">
      <c r="A461" s="58" t="s">
        <v>1304</v>
      </c>
      <c r="B461" s="58" t="s">
        <v>813</v>
      </c>
    </row>
    <row r="462" customFormat="false" ht="16" hidden="false" customHeight="false" outlineLevel="0" collapsed="false">
      <c r="A462" s="58" t="s">
        <v>1305</v>
      </c>
      <c r="B462" s="58" t="s">
        <v>813</v>
      </c>
    </row>
    <row r="463" customFormat="false" ht="16" hidden="false" customHeight="false" outlineLevel="0" collapsed="false">
      <c r="A463" s="58" t="s">
        <v>1306</v>
      </c>
      <c r="B463" s="58" t="s">
        <v>1057</v>
      </c>
    </row>
    <row r="464" customFormat="false" ht="16" hidden="false" customHeight="false" outlineLevel="0" collapsed="false">
      <c r="A464" s="58" t="s">
        <v>1307</v>
      </c>
      <c r="B464" s="58" t="s">
        <v>837</v>
      </c>
    </row>
    <row r="465" customFormat="false" ht="16" hidden="false" customHeight="false" outlineLevel="0" collapsed="false">
      <c r="A465" s="58" t="s">
        <v>1308</v>
      </c>
      <c r="B465" s="58" t="s">
        <v>809</v>
      </c>
    </row>
    <row r="466" customFormat="false" ht="16" hidden="false" customHeight="false" outlineLevel="0" collapsed="false">
      <c r="A466" s="58" t="s">
        <v>1309</v>
      </c>
      <c r="B466" s="58" t="s">
        <v>809</v>
      </c>
    </row>
    <row r="467" customFormat="false" ht="16" hidden="false" customHeight="false" outlineLevel="0" collapsed="false">
      <c r="A467" s="58" t="s">
        <v>1310</v>
      </c>
      <c r="B467" s="58" t="s">
        <v>837</v>
      </c>
    </row>
    <row r="468" customFormat="false" ht="16" hidden="false" customHeight="false" outlineLevel="0" collapsed="false">
      <c r="A468" s="58" t="s">
        <v>1311</v>
      </c>
      <c r="B468" s="58" t="s">
        <v>837</v>
      </c>
    </row>
    <row r="469" customFormat="false" ht="16" hidden="false" customHeight="false" outlineLevel="0" collapsed="false">
      <c r="A469" s="58" t="s">
        <v>1312</v>
      </c>
      <c r="B469" s="58" t="s">
        <v>813</v>
      </c>
    </row>
    <row r="470" customFormat="false" ht="16" hidden="false" customHeight="false" outlineLevel="0" collapsed="false">
      <c r="A470" s="58" t="s">
        <v>1313</v>
      </c>
      <c r="B470" s="58" t="s">
        <v>813</v>
      </c>
    </row>
    <row r="471" customFormat="false" ht="16" hidden="false" customHeight="false" outlineLevel="0" collapsed="false">
      <c r="A471" s="58" t="s">
        <v>1314</v>
      </c>
      <c r="B471" s="58" t="s">
        <v>813</v>
      </c>
    </row>
    <row r="472" customFormat="false" ht="16" hidden="false" customHeight="false" outlineLevel="0" collapsed="false">
      <c r="A472" s="58" t="s">
        <v>1315</v>
      </c>
      <c r="B472" s="58" t="s">
        <v>813</v>
      </c>
    </row>
    <row r="473" customFormat="false" ht="16" hidden="false" customHeight="false" outlineLevel="0" collapsed="false">
      <c r="A473" s="58" t="s">
        <v>1316</v>
      </c>
      <c r="B473" s="58" t="s">
        <v>813</v>
      </c>
    </row>
    <row r="474" customFormat="false" ht="16" hidden="false" customHeight="false" outlineLevel="0" collapsed="false">
      <c r="A474" s="58" t="s">
        <v>1317</v>
      </c>
      <c r="B474" s="58" t="s">
        <v>1318</v>
      </c>
    </row>
    <row r="475" customFormat="false" ht="16" hidden="false" customHeight="false" outlineLevel="0" collapsed="false">
      <c r="A475" s="58" t="s">
        <v>1319</v>
      </c>
      <c r="B475" s="58" t="s">
        <v>871</v>
      </c>
    </row>
    <row r="476" customFormat="false" ht="16" hidden="false" customHeight="false" outlineLevel="0" collapsed="false">
      <c r="A476" s="58" t="s">
        <v>1320</v>
      </c>
      <c r="B476" s="58" t="s">
        <v>871</v>
      </c>
    </row>
    <row r="477" customFormat="false" ht="16" hidden="false" customHeight="false" outlineLevel="0" collapsed="false">
      <c r="A477" s="58" t="s">
        <v>1321</v>
      </c>
      <c r="B477" s="58" t="s">
        <v>871</v>
      </c>
    </row>
    <row r="478" customFormat="false" ht="16" hidden="false" customHeight="false" outlineLevel="0" collapsed="false">
      <c r="A478" s="58" t="s">
        <v>1322</v>
      </c>
      <c r="B478" s="58" t="s">
        <v>871</v>
      </c>
    </row>
    <row r="479" customFormat="false" ht="16" hidden="false" customHeight="false" outlineLevel="0" collapsed="false">
      <c r="A479" s="58" t="s">
        <v>1323</v>
      </c>
      <c r="B479" s="58" t="s">
        <v>871</v>
      </c>
    </row>
    <row r="480" customFormat="false" ht="16" hidden="false" customHeight="false" outlineLevel="0" collapsed="false">
      <c r="A480" s="58" t="s">
        <v>1324</v>
      </c>
      <c r="B480" s="58" t="s">
        <v>871</v>
      </c>
    </row>
    <row r="481" customFormat="false" ht="16" hidden="false" customHeight="false" outlineLevel="0" collapsed="false">
      <c r="A481" s="58" t="s">
        <v>1325</v>
      </c>
      <c r="B481" s="58" t="s">
        <v>871</v>
      </c>
    </row>
    <row r="482" customFormat="false" ht="16" hidden="false" customHeight="false" outlineLevel="0" collapsed="false">
      <c r="A482" s="58" t="s">
        <v>1326</v>
      </c>
      <c r="B482" s="58" t="s">
        <v>871</v>
      </c>
    </row>
    <row r="483" customFormat="false" ht="16" hidden="false" customHeight="false" outlineLevel="0" collapsed="false">
      <c r="A483" s="58" t="s">
        <v>1327</v>
      </c>
      <c r="B483" s="58" t="s">
        <v>871</v>
      </c>
    </row>
    <row r="484" customFormat="false" ht="16" hidden="false" customHeight="false" outlineLevel="0" collapsed="false">
      <c r="A484" s="58" t="s">
        <v>1328</v>
      </c>
      <c r="B484" s="58" t="s">
        <v>871</v>
      </c>
    </row>
    <row r="485" customFormat="false" ht="16" hidden="false" customHeight="false" outlineLevel="0" collapsed="false">
      <c r="A485" s="58" t="s">
        <v>1329</v>
      </c>
      <c r="B485" s="58" t="s">
        <v>871</v>
      </c>
    </row>
    <row r="486" customFormat="false" ht="16" hidden="false" customHeight="false" outlineLevel="0" collapsed="false">
      <c r="A486" s="58" t="s">
        <v>1330</v>
      </c>
      <c r="B486" s="58" t="s">
        <v>832</v>
      </c>
    </row>
    <row r="487" customFormat="false" ht="16" hidden="false" customHeight="false" outlineLevel="0" collapsed="false">
      <c r="A487" s="58" t="s">
        <v>1331</v>
      </c>
      <c r="B487" s="58" t="s">
        <v>832</v>
      </c>
    </row>
    <row r="488" customFormat="false" ht="16" hidden="false" customHeight="false" outlineLevel="0" collapsed="false">
      <c r="A488" s="58" t="s">
        <v>1332</v>
      </c>
      <c r="B488" s="58" t="s">
        <v>832</v>
      </c>
    </row>
    <row r="489" customFormat="false" ht="16" hidden="false" customHeight="false" outlineLevel="0" collapsed="false">
      <c r="A489" s="58" t="s">
        <v>1333</v>
      </c>
      <c r="B489" s="58" t="s">
        <v>832</v>
      </c>
    </row>
    <row r="490" customFormat="false" ht="16" hidden="false" customHeight="false" outlineLevel="0" collapsed="false">
      <c r="A490" s="58" t="s">
        <v>1334</v>
      </c>
      <c r="B490" s="58" t="s">
        <v>832</v>
      </c>
    </row>
    <row r="491" customFormat="false" ht="16" hidden="false" customHeight="false" outlineLevel="0" collapsed="false">
      <c r="A491" s="58" t="s">
        <v>1335</v>
      </c>
      <c r="B491" s="58" t="s">
        <v>832</v>
      </c>
    </row>
    <row r="492" customFormat="false" ht="16" hidden="false" customHeight="false" outlineLevel="0" collapsed="false">
      <c r="A492" s="58" t="s">
        <v>1336</v>
      </c>
      <c r="B492" s="58" t="s">
        <v>832</v>
      </c>
    </row>
    <row r="493" customFormat="false" ht="16" hidden="false" customHeight="false" outlineLevel="0" collapsed="false">
      <c r="A493" s="58" t="s">
        <v>1337</v>
      </c>
      <c r="B493" s="58" t="s">
        <v>832</v>
      </c>
    </row>
    <row r="494" customFormat="false" ht="16" hidden="false" customHeight="false" outlineLevel="0" collapsed="false">
      <c r="A494" s="58" t="s">
        <v>1338</v>
      </c>
      <c r="B494" s="58" t="s">
        <v>832</v>
      </c>
    </row>
    <row r="495" customFormat="false" ht="16" hidden="false" customHeight="false" outlineLevel="0" collapsed="false">
      <c r="A495" s="58" t="s">
        <v>1339</v>
      </c>
      <c r="B495" s="58" t="s">
        <v>813</v>
      </c>
    </row>
    <row r="496" customFormat="false" ht="16" hidden="false" customHeight="false" outlineLevel="0" collapsed="false">
      <c r="A496" s="58" t="s">
        <v>1340</v>
      </c>
      <c r="B496" s="58" t="s">
        <v>871</v>
      </c>
    </row>
    <row r="497" customFormat="false" ht="16" hidden="false" customHeight="false" outlineLevel="0" collapsed="false">
      <c r="A497" s="58" t="s">
        <v>1341</v>
      </c>
      <c r="B497" s="58" t="s">
        <v>1019</v>
      </c>
    </row>
    <row r="498" customFormat="false" ht="16" hidden="false" customHeight="false" outlineLevel="0" collapsed="false">
      <c r="A498" s="58" t="s">
        <v>1342</v>
      </c>
      <c r="B498" s="58" t="s">
        <v>871</v>
      </c>
    </row>
    <row r="499" customFormat="false" ht="16" hidden="false" customHeight="false" outlineLevel="0" collapsed="false">
      <c r="A499" s="58" t="s">
        <v>1343</v>
      </c>
      <c r="B499" s="58" t="s">
        <v>813</v>
      </c>
    </row>
    <row r="500" customFormat="false" ht="16" hidden="false" customHeight="false" outlineLevel="0" collapsed="false">
      <c r="A500" s="58" t="s">
        <v>1344</v>
      </c>
      <c r="B500" s="58"/>
    </row>
    <row r="501" customFormat="false" ht="16" hidden="false" customHeight="false" outlineLevel="0" collapsed="false">
      <c r="A501" s="58"/>
      <c r="B501" s="58"/>
    </row>
    <row r="502" customFormat="false" ht="16" hidden="false" customHeight="false" outlineLevel="0" collapsed="false">
      <c r="A502" s="58"/>
      <c r="B502" s="58"/>
    </row>
    <row r="503" customFormat="false" ht="16" hidden="false" customHeight="false" outlineLevel="0" collapsed="false">
      <c r="A503" s="58"/>
      <c r="B503" s="58"/>
    </row>
    <row r="504" customFormat="false" ht="16" hidden="false" customHeight="false" outlineLevel="0" collapsed="false">
      <c r="A504" s="58"/>
      <c r="B504" s="58"/>
    </row>
    <row r="505" customFormat="false" ht="16" hidden="false" customHeight="false" outlineLevel="0" collapsed="false">
      <c r="A505" s="58"/>
      <c r="B505" s="58"/>
    </row>
    <row r="506" customFormat="false" ht="16" hidden="false" customHeight="false" outlineLevel="0" collapsed="false">
      <c r="A506" s="58"/>
      <c r="B506" s="58"/>
    </row>
    <row r="507" customFormat="false" ht="16" hidden="false" customHeight="false" outlineLevel="0" collapsed="false">
      <c r="A507" s="58"/>
      <c r="B507" s="58"/>
    </row>
    <row r="508" customFormat="false" ht="16" hidden="false" customHeight="false" outlineLevel="0" collapsed="false">
      <c r="A508" s="58"/>
      <c r="B508" s="58"/>
    </row>
    <row r="509" customFormat="false" ht="16" hidden="false" customHeight="false" outlineLevel="0" collapsed="false">
      <c r="A509" s="58"/>
      <c r="B509" s="58"/>
    </row>
    <row r="510" customFormat="false" ht="16" hidden="false" customHeight="false" outlineLevel="0" collapsed="false">
      <c r="A510" s="58"/>
      <c r="B510" s="58"/>
    </row>
    <row r="511" customFormat="false" ht="16" hidden="false" customHeight="false" outlineLevel="0" collapsed="false">
      <c r="A511" s="58"/>
      <c r="B511" s="58"/>
    </row>
    <row r="512" customFormat="false" ht="16" hidden="false" customHeight="false" outlineLevel="0" collapsed="false">
      <c r="A512" s="58"/>
      <c r="B512" s="58"/>
    </row>
    <row r="513" customFormat="false" ht="16" hidden="false" customHeight="false" outlineLevel="0" collapsed="false">
      <c r="A513" s="58"/>
      <c r="B513" s="58"/>
    </row>
    <row r="514" customFormat="false" ht="16" hidden="false" customHeight="false" outlineLevel="0" collapsed="false">
      <c r="A514" s="58"/>
      <c r="B514" s="58"/>
    </row>
    <row r="515" customFormat="false" ht="16" hidden="false" customHeight="false" outlineLevel="0" collapsed="false">
      <c r="A515" s="58"/>
      <c r="B515" s="58"/>
    </row>
    <row r="516" customFormat="false" ht="16" hidden="false" customHeight="false" outlineLevel="0" collapsed="false">
      <c r="A516" s="58"/>
      <c r="B516" s="58"/>
    </row>
    <row r="517" customFormat="false" ht="16" hidden="false" customHeight="false" outlineLevel="0" collapsed="false">
      <c r="A517" s="58"/>
      <c r="B517" s="58"/>
    </row>
    <row r="518" customFormat="false" ht="16" hidden="false" customHeight="false" outlineLevel="0" collapsed="false">
      <c r="A518" s="58"/>
      <c r="B518" s="58"/>
    </row>
    <row r="519" customFormat="false" ht="16" hidden="false" customHeight="false" outlineLevel="0" collapsed="false">
      <c r="A519" s="58"/>
      <c r="B519" s="58"/>
    </row>
    <row r="520" customFormat="false" ht="16" hidden="false" customHeight="false" outlineLevel="0" collapsed="false">
      <c r="A520" s="58"/>
      <c r="B520" s="58"/>
    </row>
    <row r="521" customFormat="false" ht="16" hidden="false" customHeight="false" outlineLevel="0" collapsed="false">
      <c r="A521" s="58"/>
      <c r="B521" s="58"/>
    </row>
    <row r="522" customFormat="false" ht="16" hidden="false" customHeight="false" outlineLevel="0" collapsed="false">
      <c r="A522" s="58"/>
      <c r="B522" s="58"/>
    </row>
    <row r="523" customFormat="false" ht="16" hidden="false" customHeight="false" outlineLevel="0" collapsed="false">
      <c r="A523" s="58"/>
      <c r="B523" s="58"/>
    </row>
    <row r="524" customFormat="false" ht="16" hidden="false" customHeight="false" outlineLevel="0" collapsed="false">
      <c r="A524" s="58"/>
      <c r="B524" s="58"/>
    </row>
    <row r="525" customFormat="false" ht="16" hidden="false" customHeight="false" outlineLevel="0" collapsed="false">
      <c r="A525" s="58"/>
      <c r="B525" s="58"/>
    </row>
    <row r="526" customFormat="false" ht="16" hidden="false" customHeight="false" outlineLevel="0" collapsed="false">
      <c r="A526" s="58"/>
      <c r="B526" s="58"/>
    </row>
    <row r="527" customFormat="false" ht="16" hidden="false" customHeight="false" outlineLevel="0" collapsed="false">
      <c r="A527" s="58"/>
      <c r="B527" s="58"/>
    </row>
    <row r="528" customFormat="false" ht="16" hidden="false" customHeight="false" outlineLevel="0" collapsed="false">
      <c r="A528" s="58"/>
      <c r="B528" s="58"/>
    </row>
    <row r="529" customFormat="false" ht="16" hidden="false" customHeight="false" outlineLevel="0" collapsed="false">
      <c r="A529" s="58"/>
      <c r="B529" s="58"/>
    </row>
    <row r="530" customFormat="false" ht="16" hidden="false" customHeight="false" outlineLevel="0" collapsed="false">
      <c r="A530" s="58"/>
      <c r="B530" s="58"/>
    </row>
    <row r="531" customFormat="false" ht="16" hidden="false" customHeight="false" outlineLevel="0" collapsed="false">
      <c r="A531" s="58"/>
      <c r="B531" s="58"/>
    </row>
    <row r="532" customFormat="false" ht="16" hidden="false" customHeight="false" outlineLevel="0" collapsed="false">
      <c r="A532" s="58"/>
      <c r="B532" s="58"/>
    </row>
    <row r="533" customFormat="false" ht="16" hidden="false" customHeight="false" outlineLevel="0" collapsed="false">
      <c r="A533" s="58"/>
      <c r="B533" s="58"/>
    </row>
    <row r="534" customFormat="false" ht="16" hidden="false" customHeight="false" outlineLevel="0" collapsed="false">
      <c r="A534" s="58"/>
      <c r="B534" s="58"/>
    </row>
    <row r="535" customFormat="false" ht="16" hidden="false" customHeight="false" outlineLevel="0" collapsed="false">
      <c r="A535" s="58"/>
      <c r="B535" s="58"/>
    </row>
    <row r="536" customFormat="false" ht="16" hidden="false" customHeight="false" outlineLevel="0" collapsed="false">
      <c r="A536" s="58"/>
      <c r="B536" s="58"/>
    </row>
    <row r="537" customFormat="false" ht="16" hidden="false" customHeight="false" outlineLevel="0" collapsed="false">
      <c r="A537" s="58"/>
      <c r="B537" s="58"/>
    </row>
    <row r="538" customFormat="false" ht="16" hidden="false" customHeight="false" outlineLevel="0" collapsed="false">
      <c r="A538" s="58"/>
      <c r="B538" s="58"/>
    </row>
    <row r="539" customFormat="false" ht="16" hidden="false" customHeight="false" outlineLevel="0" collapsed="false">
      <c r="A539" s="58"/>
      <c r="B539" s="58"/>
    </row>
    <row r="540" customFormat="false" ht="16" hidden="false" customHeight="false" outlineLevel="0" collapsed="false">
      <c r="A540" s="58"/>
      <c r="B540" s="58"/>
    </row>
    <row r="541" customFormat="false" ht="16" hidden="false" customHeight="false" outlineLevel="0" collapsed="false">
      <c r="A541" s="58"/>
      <c r="B541" s="58"/>
    </row>
    <row r="542" customFormat="false" ht="16" hidden="false" customHeight="false" outlineLevel="0" collapsed="false">
      <c r="A542" s="58"/>
      <c r="B542" s="58"/>
    </row>
    <row r="543" customFormat="false" ht="16" hidden="false" customHeight="false" outlineLevel="0" collapsed="false">
      <c r="A543" s="58"/>
      <c r="B543" s="58"/>
    </row>
    <row r="544" customFormat="false" ht="16" hidden="false" customHeight="false" outlineLevel="0" collapsed="false">
      <c r="A544" s="58"/>
      <c r="B544" s="58"/>
    </row>
    <row r="545" customFormat="false" ht="16" hidden="false" customHeight="false" outlineLevel="0" collapsed="false">
      <c r="A545" s="58"/>
      <c r="B545" s="58"/>
    </row>
    <row r="546" customFormat="false" ht="16" hidden="false" customHeight="false" outlineLevel="0" collapsed="false">
      <c r="A546" s="58"/>
      <c r="B546" s="58"/>
    </row>
    <row r="547" customFormat="false" ht="16" hidden="false" customHeight="false" outlineLevel="0" collapsed="false">
      <c r="A547" s="58"/>
      <c r="B547" s="58"/>
    </row>
    <row r="548" customFormat="false" ht="16" hidden="false" customHeight="false" outlineLevel="0" collapsed="false">
      <c r="A548" s="58"/>
      <c r="B548" s="58"/>
    </row>
    <row r="549" customFormat="false" ht="16" hidden="false" customHeight="false" outlineLevel="0" collapsed="false">
      <c r="A549" s="58"/>
      <c r="B549" s="58"/>
    </row>
    <row r="550" customFormat="false" ht="16" hidden="false" customHeight="false" outlineLevel="0" collapsed="false">
      <c r="A550" s="58"/>
      <c r="B550" s="58"/>
    </row>
    <row r="551" customFormat="false" ht="16" hidden="false" customHeight="false" outlineLevel="0" collapsed="false">
      <c r="A551" s="58"/>
      <c r="B551" s="58"/>
    </row>
    <row r="552" customFormat="false" ht="16" hidden="false" customHeight="false" outlineLevel="0" collapsed="false">
      <c r="A552" s="58"/>
      <c r="B552" s="58"/>
    </row>
    <row r="553" customFormat="false" ht="16" hidden="false" customHeight="false" outlineLevel="0" collapsed="false">
      <c r="A553" s="58"/>
      <c r="B553" s="58"/>
    </row>
    <row r="554" customFormat="false" ht="16" hidden="false" customHeight="false" outlineLevel="0" collapsed="false">
      <c r="A554" s="58"/>
      <c r="B554" s="58"/>
    </row>
    <row r="555" customFormat="false" ht="16" hidden="false" customHeight="false" outlineLevel="0" collapsed="false">
      <c r="A555" s="58"/>
      <c r="B555" s="58"/>
    </row>
    <row r="556" customFormat="false" ht="16" hidden="false" customHeight="false" outlineLevel="0" collapsed="false">
      <c r="A556" s="58"/>
      <c r="B556" s="58"/>
    </row>
    <row r="557" customFormat="false" ht="16" hidden="false" customHeight="false" outlineLevel="0" collapsed="false">
      <c r="A557" s="58"/>
      <c r="B557" s="58"/>
    </row>
    <row r="558" customFormat="false" ht="16" hidden="false" customHeight="false" outlineLevel="0" collapsed="false">
      <c r="A558" s="58"/>
      <c r="B558" s="58"/>
    </row>
    <row r="559" customFormat="false" ht="16" hidden="false" customHeight="false" outlineLevel="0" collapsed="false">
      <c r="A559" s="58"/>
      <c r="B559" s="58"/>
    </row>
    <row r="560" customFormat="false" ht="16" hidden="false" customHeight="false" outlineLevel="0" collapsed="false">
      <c r="A560" s="58"/>
      <c r="B560" s="58"/>
    </row>
    <row r="561" customFormat="false" ht="16" hidden="false" customHeight="false" outlineLevel="0" collapsed="false">
      <c r="A561" s="58"/>
      <c r="B561" s="58"/>
    </row>
    <row r="562" customFormat="false" ht="16" hidden="false" customHeight="false" outlineLevel="0" collapsed="false">
      <c r="A562" s="58"/>
      <c r="B562" s="58"/>
    </row>
    <row r="563" customFormat="false" ht="16" hidden="false" customHeight="false" outlineLevel="0" collapsed="false">
      <c r="A563" s="58"/>
      <c r="B563" s="58"/>
    </row>
    <row r="564" customFormat="false" ht="16" hidden="false" customHeight="false" outlineLevel="0" collapsed="false">
      <c r="A564" s="58"/>
      <c r="B564" s="58"/>
    </row>
    <row r="565" customFormat="false" ht="16" hidden="false" customHeight="false" outlineLevel="0" collapsed="false">
      <c r="A565" s="58"/>
      <c r="B565" s="58"/>
    </row>
    <row r="566" customFormat="false" ht="16" hidden="false" customHeight="false" outlineLevel="0" collapsed="false">
      <c r="A566" s="58"/>
      <c r="B566" s="58"/>
    </row>
    <row r="567" customFormat="false" ht="16" hidden="false" customHeight="false" outlineLevel="0" collapsed="false">
      <c r="A567" s="58"/>
      <c r="B567" s="58"/>
    </row>
    <row r="568" customFormat="false" ht="16" hidden="false" customHeight="false" outlineLevel="0" collapsed="false">
      <c r="A568" s="58"/>
      <c r="B568" s="58"/>
    </row>
    <row r="569" customFormat="false" ht="16" hidden="false" customHeight="false" outlineLevel="0" collapsed="false">
      <c r="A569" s="58"/>
      <c r="B569" s="58"/>
    </row>
    <row r="570" customFormat="false" ht="16" hidden="false" customHeight="false" outlineLevel="0" collapsed="false">
      <c r="A570" s="58"/>
      <c r="B570" s="58"/>
    </row>
    <row r="571" customFormat="false" ht="16" hidden="false" customHeight="false" outlineLevel="0" collapsed="false">
      <c r="A571" s="58"/>
      <c r="B571" s="58"/>
    </row>
    <row r="572" customFormat="false" ht="16" hidden="false" customHeight="false" outlineLevel="0" collapsed="false">
      <c r="A572" s="58"/>
      <c r="B572" s="58"/>
    </row>
    <row r="573" customFormat="false" ht="16" hidden="false" customHeight="false" outlineLevel="0" collapsed="false">
      <c r="A573" s="58"/>
      <c r="B573" s="58"/>
    </row>
    <row r="574" customFormat="false" ht="16" hidden="false" customHeight="false" outlineLevel="0" collapsed="false">
      <c r="A574" s="58"/>
      <c r="B574" s="58"/>
    </row>
    <row r="575" customFormat="false" ht="16" hidden="false" customHeight="false" outlineLevel="0" collapsed="false">
      <c r="A575" s="58"/>
      <c r="B575" s="58"/>
    </row>
    <row r="576" customFormat="false" ht="16" hidden="false" customHeight="false" outlineLevel="0" collapsed="false">
      <c r="A576" s="58"/>
      <c r="B576" s="58"/>
    </row>
    <row r="577" customFormat="false" ht="16" hidden="false" customHeight="false" outlineLevel="0" collapsed="false">
      <c r="A577" s="58"/>
      <c r="B577" s="58"/>
    </row>
    <row r="578" customFormat="false" ht="16" hidden="false" customHeight="false" outlineLevel="0" collapsed="false">
      <c r="A578" s="58"/>
      <c r="B578" s="58"/>
    </row>
    <row r="579" customFormat="false" ht="16" hidden="false" customHeight="false" outlineLevel="0" collapsed="false">
      <c r="A579" s="58"/>
      <c r="B579" s="58"/>
    </row>
    <row r="580" customFormat="false" ht="16" hidden="false" customHeight="false" outlineLevel="0" collapsed="false">
      <c r="A580" s="58"/>
      <c r="B580" s="58"/>
    </row>
    <row r="581" customFormat="false" ht="16" hidden="false" customHeight="false" outlineLevel="0" collapsed="false">
      <c r="A581" s="58"/>
      <c r="B581" s="58"/>
    </row>
    <row r="582" customFormat="false" ht="16" hidden="false" customHeight="false" outlineLevel="0" collapsed="false">
      <c r="A582" s="58"/>
      <c r="B582" s="58"/>
    </row>
    <row r="583" customFormat="false" ht="16" hidden="false" customHeight="false" outlineLevel="0" collapsed="false">
      <c r="A583" s="58"/>
      <c r="B583" s="58"/>
    </row>
    <row r="584" customFormat="false" ht="16" hidden="false" customHeight="false" outlineLevel="0" collapsed="false">
      <c r="A584" s="58"/>
      <c r="B584" s="58"/>
    </row>
    <row r="585" customFormat="false" ht="16" hidden="false" customHeight="false" outlineLevel="0" collapsed="false">
      <c r="A585" s="58"/>
      <c r="B585" s="58"/>
    </row>
    <row r="586" customFormat="false" ht="16" hidden="false" customHeight="false" outlineLevel="0" collapsed="false">
      <c r="A586" s="58"/>
      <c r="B586" s="58"/>
    </row>
    <row r="587" customFormat="false" ht="16" hidden="false" customHeight="false" outlineLevel="0" collapsed="false">
      <c r="A587" s="58"/>
      <c r="B587" s="58"/>
    </row>
    <row r="588" customFormat="false" ht="16" hidden="false" customHeight="false" outlineLevel="0" collapsed="false">
      <c r="A588" s="58"/>
      <c r="B588" s="58"/>
    </row>
    <row r="589" customFormat="false" ht="16" hidden="false" customHeight="false" outlineLevel="0" collapsed="false">
      <c r="A589" s="58"/>
      <c r="B589" s="58"/>
    </row>
    <row r="590" customFormat="false" ht="16" hidden="false" customHeight="false" outlineLevel="0" collapsed="false">
      <c r="A590" s="58"/>
      <c r="B590" s="58"/>
    </row>
    <row r="591" customFormat="false" ht="16" hidden="false" customHeight="false" outlineLevel="0" collapsed="false">
      <c r="A591" s="58"/>
      <c r="B591" s="58"/>
    </row>
    <row r="592" customFormat="false" ht="16" hidden="false" customHeight="false" outlineLevel="0" collapsed="false">
      <c r="A592" s="58"/>
      <c r="B592" s="58"/>
    </row>
    <row r="593" customFormat="false" ht="16" hidden="false" customHeight="false" outlineLevel="0" collapsed="false">
      <c r="A593" s="58"/>
      <c r="B593" s="58"/>
    </row>
    <row r="594" customFormat="false" ht="16" hidden="false" customHeight="false" outlineLevel="0" collapsed="false">
      <c r="A594" s="58"/>
      <c r="B594" s="58"/>
    </row>
    <row r="595" customFormat="false" ht="16" hidden="false" customHeight="false" outlineLevel="0" collapsed="false">
      <c r="A595" s="58"/>
      <c r="B595" s="58"/>
    </row>
    <row r="596" customFormat="false" ht="16" hidden="false" customHeight="false" outlineLevel="0" collapsed="false">
      <c r="A596" s="58"/>
      <c r="B596" s="58"/>
    </row>
    <row r="597" customFormat="false" ht="16" hidden="false" customHeight="false" outlineLevel="0" collapsed="false">
      <c r="A597" s="58"/>
      <c r="B597" s="58"/>
    </row>
    <row r="598" customFormat="false" ht="16" hidden="false" customHeight="false" outlineLevel="0" collapsed="false">
      <c r="A598" s="58"/>
      <c r="B598" s="58"/>
    </row>
    <row r="599" customFormat="false" ht="16" hidden="false" customHeight="false" outlineLevel="0" collapsed="false">
      <c r="A599" s="58"/>
      <c r="B599" s="58"/>
    </row>
    <row r="600" customFormat="false" ht="16" hidden="false" customHeight="false" outlineLevel="0" collapsed="false">
      <c r="A600" s="58"/>
      <c r="B600" s="58"/>
    </row>
    <row r="601" customFormat="false" ht="16" hidden="false" customHeight="false" outlineLevel="0" collapsed="false">
      <c r="A601" s="58"/>
      <c r="B601" s="58"/>
    </row>
    <row r="602" customFormat="false" ht="16" hidden="false" customHeight="false" outlineLevel="0" collapsed="false">
      <c r="A602" s="58"/>
      <c r="B602" s="58"/>
    </row>
    <row r="603" customFormat="false" ht="16" hidden="false" customHeight="false" outlineLevel="0" collapsed="false">
      <c r="A603" s="58"/>
      <c r="B603" s="58"/>
    </row>
    <row r="604" customFormat="false" ht="16" hidden="false" customHeight="false" outlineLevel="0" collapsed="false">
      <c r="A604" s="58"/>
      <c r="B604" s="58"/>
    </row>
    <row r="605" customFormat="false" ht="16" hidden="false" customHeight="false" outlineLevel="0" collapsed="false">
      <c r="A605" s="58"/>
      <c r="B605" s="58"/>
    </row>
    <row r="606" customFormat="false" ht="16" hidden="false" customHeight="false" outlineLevel="0" collapsed="false">
      <c r="A606" s="58"/>
      <c r="B606" s="58"/>
    </row>
    <row r="607" customFormat="false" ht="16" hidden="false" customHeight="false" outlineLevel="0" collapsed="false">
      <c r="A607" s="58"/>
      <c r="B607" s="58"/>
    </row>
    <row r="608" customFormat="false" ht="16" hidden="false" customHeight="false" outlineLevel="0" collapsed="false">
      <c r="A608" s="58"/>
      <c r="B608" s="58"/>
    </row>
    <row r="609" customFormat="false" ht="16" hidden="false" customHeight="false" outlineLevel="0" collapsed="false">
      <c r="A609" s="58"/>
      <c r="B609" s="58"/>
    </row>
    <row r="610" customFormat="false" ht="16" hidden="false" customHeight="false" outlineLevel="0" collapsed="false">
      <c r="A610" s="58"/>
      <c r="B610" s="58"/>
    </row>
    <row r="611" customFormat="false" ht="16" hidden="false" customHeight="false" outlineLevel="0" collapsed="false">
      <c r="A611" s="58"/>
      <c r="B611" s="58"/>
    </row>
    <row r="612" customFormat="false" ht="16" hidden="false" customHeight="false" outlineLevel="0" collapsed="false">
      <c r="A612" s="58"/>
      <c r="B612" s="58"/>
    </row>
    <row r="613" customFormat="false" ht="16" hidden="false" customHeight="false" outlineLevel="0" collapsed="false">
      <c r="A613" s="58"/>
      <c r="B613" s="58"/>
    </row>
    <row r="614" customFormat="false" ht="16" hidden="false" customHeight="false" outlineLevel="0" collapsed="false">
      <c r="A614" s="58"/>
      <c r="B614" s="58"/>
    </row>
    <row r="615" customFormat="false" ht="16" hidden="false" customHeight="false" outlineLevel="0" collapsed="false">
      <c r="A615" s="58"/>
      <c r="B615" s="58"/>
    </row>
    <row r="616" customFormat="false" ht="16" hidden="false" customHeight="false" outlineLevel="0" collapsed="false">
      <c r="A616" s="58"/>
      <c r="B616" s="58"/>
    </row>
    <row r="617" customFormat="false" ht="16" hidden="false" customHeight="false" outlineLevel="0" collapsed="false">
      <c r="A617" s="58"/>
      <c r="B617" s="58"/>
    </row>
    <row r="618" customFormat="false" ht="16" hidden="false" customHeight="false" outlineLevel="0" collapsed="false">
      <c r="A618" s="58"/>
      <c r="B618" s="58"/>
    </row>
    <row r="619" customFormat="false" ht="16" hidden="false" customHeight="false" outlineLevel="0" collapsed="false">
      <c r="A619" s="58"/>
      <c r="B619" s="58"/>
    </row>
    <row r="620" customFormat="false" ht="16" hidden="false" customHeight="false" outlineLevel="0" collapsed="false">
      <c r="A620" s="58"/>
      <c r="B620" s="58"/>
    </row>
    <row r="621" customFormat="false" ht="16" hidden="false" customHeight="false" outlineLevel="0" collapsed="false">
      <c r="A621" s="58"/>
      <c r="B621" s="58"/>
    </row>
    <row r="622" customFormat="false" ht="16" hidden="false" customHeight="false" outlineLevel="0" collapsed="false">
      <c r="A622" s="58"/>
      <c r="B622" s="58"/>
    </row>
    <row r="623" customFormat="false" ht="16" hidden="false" customHeight="false" outlineLevel="0" collapsed="false">
      <c r="A623" s="58"/>
      <c r="B623" s="58"/>
    </row>
    <row r="624" customFormat="false" ht="16" hidden="false" customHeight="false" outlineLevel="0" collapsed="false">
      <c r="A624" s="58"/>
      <c r="B624" s="58"/>
    </row>
    <row r="625" customFormat="false" ht="16" hidden="false" customHeight="false" outlineLevel="0" collapsed="false">
      <c r="A625" s="58"/>
      <c r="B625" s="58"/>
    </row>
    <row r="626" customFormat="false" ht="16" hidden="false" customHeight="false" outlineLevel="0" collapsed="false">
      <c r="A626" s="58"/>
      <c r="B626" s="58"/>
    </row>
    <row r="627" customFormat="false" ht="16" hidden="false" customHeight="false" outlineLevel="0" collapsed="false">
      <c r="A627" s="58"/>
      <c r="B627" s="58"/>
    </row>
    <row r="628" customFormat="false" ht="16" hidden="false" customHeight="false" outlineLevel="0" collapsed="false">
      <c r="A628" s="58"/>
      <c r="B628" s="58"/>
    </row>
    <row r="629" customFormat="false" ht="16" hidden="false" customHeight="false" outlineLevel="0" collapsed="false">
      <c r="A629" s="58"/>
      <c r="B629" s="58"/>
    </row>
    <row r="630" customFormat="false" ht="16" hidden="false" customHeight="false" outlineLevel="0" collapsed="false">
      <c r="A630" s="58"/>
      <c r="B630" s="58"/>
    </row>
    <row r="631" customFormat="false" ht="16" hidden="false" customHeight="false" outlineLevel="0" collapsed="false">
      <c r="A631" s="58"/>
      <c r="B631" s="58"/>
    </row>
    <row r="632" customFormat="false" ht="16" hidden="false" customHeight="false" outlineLevel="0" collapsed="false">
      <c r="A632" s="58"/>
      <c r="B632" s="58"/>
    </row>
    <row r="633" customFormat="false" ht="16" hidden="false" customHeight="false" outlineLevel="0" collapsed="false">
      <c r="A633" s="58"/>
      <c r="B633" s="58"/>
    </row>
    <row r="634" customFormat="false" ht="16" hidden="false" customHeight="false" outlineLevel="0" collapsed="false">
      <c r="A634" s="58"/>
      <c r="B634" s="58"/>
    </row>
    <row r="635" customFormat="false" ht="16" hidden="false" customHeight="false" outlineLevel="0" collapsed="false">
      <c r="A635" s="58"/>
      <c r="B635" s="58"/>
    </row>
    <row r="636" customFormat="false" ht="16" hidden="false" customHeight="false" outlineLevel="0" collapsed="false">
      <c r="A636" s="58"/>
      <c r="B636" s="58"/>
    </row>
    <row r="637" customFormat="false" ht="16" hidden="false" customHeight="false" outlineLevel="0" collapsed="false">
      <c r="A637" s="58"/>
      <c r="B637" s="58"/>
    </row>
    <row r="638" customFormat="false" ht="16" hidden="false" customHeight="false" outlineLevel="0" collapsed="false">
      <c r="A638" s="58"/>
      <c r="B638" s="58"/>
    </row>
    <row r="639" customFormat="false" ht="16" hidden="false" customHeight="false" outlineLevel="0" collapsed="false">
      <c r="A639" s="58"/>
      <c r="B639" s="58"/>
    </row>
    <row r="640" customFormat="false" ht="16" hidden="false" customHeight="false" outlineLevel="0" collapsed="false">
      <c r="A640" s="58"/>
      <c r="B640" s="58"/>
    </row>
    <row r="641" customFormat="false" ht="16" hidden="false" customHeight="false" outlineLevel="0" collapsed="false">
      <c r="A641" s="58"/>
      <c r="B641" s="58"/>
    </row>
    <row r="642" customFormat="false" ht="16" hidden="false" customHeight="false" outlineLevel="0" collapsed="false">
      <c r="A642" s="58"/>
      <c r="B642" s="58"/>
    </row>
    <row r="643" customFormat="false" ht="16" hidden="false" customHeight="false" outlineLevel="0" collapsed="false">
      <c r="A643" s="58"/>
      <c r="B643" s="58"/>
    </row>
    <row r="644" customFormat="false" ht="16" hidden="false" customHeight="false" outlineLevel="0" collapsed="false">
      <c r="A644" s="58"/>
      <c r="B644" s="58"/>
    </row>
    <row r="645" customFormat="false" ht="16" hidden="false" customHeight="false" outlineLevel="0" collapsed="false">
      <c r="A645" s="58"/>
      <c r="B645" s="58"/>
    </row>
    <row r="646" customFormat="false" ht="16" hidden="false" customHeight="false" outlineLevel="0" collapsed="false">
      <c r="A646" s="58"/>
      <c r="B646" s="58"/>
    </row>
    <row r="647" customFormat="false" ht="16" hidden="false" customHeight="false" outlineLevel="0" collapsed="false">
      <c r="A647" s="58"/>
      <c r="B647" s="58"/>
    </row>
    <row r="648" customFormat="false" ht="16" hidden="false" customHeight="false" outlineLevel="0" collapsed="false">
      <c r="A648" s="58"/>
      <c r="B648" s="58"/>
    </row>
    <row r="649" customFormat="false" ht="16" hidden="false" customHeight="false" outlineLevel="0" collapsed="false">
      <c r="A649" s="58"/>
      <c r="B649" s="58"/>
    </row>
    <row r="650" customFormat="false" ht="16" hidden="false" customHeight="false" outlineLevel="0" collapsed="false">
      <c r="A650" s="58"/>
      <c r="B650" s="58"/>
    </row>
    <row r="651" customFormat="false" ht="16" hidden="false" customHeight="false" outlineLevel="0" collapsed="false">
      <c r="A651" s="58"/>
      <c r="B651" s="58"/>
    </row>
    <row r="652" customFormat="false" ht="16" hidden="false" customHeight="false" outlineLevel="0" collapsed="false">
      <c r="A652" s="58"/>
      <c r="B652" s="58"/>
    </row>
    <row r="653" customFormat="false" ht="16" hidden="false" customHeight="false" outlineLevel="0" collapsed="false">
      <c r="A653" s="58"/>
      <c r="B653" s="58"/>
    </row>
    <row r="654" customFormat="false" ht="16" hidden="false" customHeight="false" outlineLevel="0" collapsed="false">
      <c r="A654" s="58"/>
      <c r="B654" s="58"/>
    </row>
    <row r="655" customFormat="false" ht="16" hidden="false" customHeight="false" outlineLevel="0" collapsed="false">
      <c r="A655" s="58"/>
      <c r="B655" s="58"/>
    </row>
    <row r="656" customFormat="false" ht="16" hidden="false" customHeight="false" outlineLevel="0" collapsed="false">
      <c r="A656" s="58"/>
      <c r="B656" s="58"/>
    </row>
    <row r="657" customFormat="false" ht="16" hidden="false" customHeight="false" outlineLevel="0" collapsed="false">
      <c r="A657" s="58"/>
      <c r="B657" s="58"/>
    </row>
    <row r="658" customFormat="false" ht="16" hidden="false" customHeight="false" outlineLevel="0" collapsed="false">
      <c r="A658" s="58"/>
      <c r="B658" s="58"/>
    </row>
    <row r="659" customFormat="false" ht="16" hidden="false" customHeight="false" outlineLevel="0" collapsed="false">
      <c r="A659" s="58"/>
      <c r="B659" s="58"/>
    </row>
    <row r="660" customFormat="false" ht="16" hidden="false" customHeight="false" outlineLevel="0" collapsed="false">
      <c r="A660" s="58"/>
      <c r="B660" s="58"/>
    </row>
    <row r="661" customFormat="false" ht="16" hidden="false" customHeight="false" outlineLevel="0" collapsed="false">
      <c r="A661" s="58"/>
      <c r="B661" s="58"/>
    </row>
    <row r="662" customFormat="false" ht="16" hidden="false" customHeight="false" outlineLevel="0" collapsed="false">
      <c r="A662" s="58"/>
      <c r="B662" s="58"/>
    </row>
    <row r="663" customFormat="false" ht="16" hidden="false" customHeight="false" outlineLevel="0" collapsed="false">
      <c r="A663" s="58"/>
      <c r="B663" s="58"/>
    </row>
    <row r="664" customFormat="false" ht="16" hidden="false" customHeight="false" outlineLevel="0" collapsed="false">
      <c r="A664" s="58"/>
      <c r="B664" s="58"/>
    </row>
    <row r="665" customFormat="false" ht="16" hidden="false" customHeight="false" outlineLevel="0" collapsed="false">
      <c r="A665" s="58"/>
      <c r="B665" s="58"/>
    </row>
    <row r="666" customFormat="false" ht="16" hidden="false" customHeight="false" outlineLevel="0" collapsed="false">
      <c r="A666" s="58"/>
      <c r="B666" s="58"/>
    </row>
    <row r="667" customFormat="false" ht="16" hidden="false" customHeight="false" outlineLevel="0" collapsed="false">
      <c r="A667" s="58"/>
      <c r="B667" s="58"/>
    </row>
    <row r="668" customFormat="false" ht="16" hidden="false" customHeight="false" outlineLevel="0" collapsed="false">
      <c r="A668" s="58"/>
      <c r="B668" s="58"/>
    </row>
    <row r="669" customFormat="false" ht="16" hidden="false" customHeight="false" outlineLevel="0" collapsed="false">
      <c r="A669" s="58"/>
      <c r="B669" s="58"/>
    </row>
    <row r="670" customFormat="false" ht="16" hidden="false" customHeight="false" outlineLevel="0" collapsed="false">
      <c r="A670" s="58"/>
      <c r="B670" s="58"/>
    </row>
    <row r="671" customFormat="false" ht="16" hidden="false" customHeight="false" outlineLevel="0" collapsed="false">
      <c r="A671" s="58"/>
      <c r="B671" s="58"/>
    </row>
    <row r="672" customFormat="false" ht="16" hidden="false" customHeight="false" outlineLevel="0" collapsed="false">
      <c r="A672" s="58"/>
      <c r="B672" s="58"/>
    </row>
    <row r="673" customFormat="false" ht="16" hidden="false" customHeight="false" outlineLevel="0" collapsed="false">
      <c r="A673" s="58"/>
      <c r="B673" s="58"/>
    </row>
    <row r="674" customFormat="false" ht="16" hidden="false" customHeight="false" outlineLevel="0" collapsed="false">
      <c r="A674" s="58"/>
      <c r="B674" s="58"/>
    </row>
    <row r="675" customFormat="false" ht="16" hidden="false" customHeight="false" outlineLevel="0" collapsed="false">
      <c r="A675" s="58"/>
      <c r="B675" s="58"/>
    </row>
    <row r="676" customFormat="false" ht="16" hidden="false" customHeight="false" outlineLevel="0" collapsed="false">
      <c r="A676" s="58"/>
      <c r="B676" s="58"/>
    </row>
    <row r="677" customFormat="false" ht="16" hidden="false" customHeight="false" outlineLevel="0" collapsed="false">
      <c r="A677" s="58"/>
      <c r="B677" s="58"/>
    </row>
    <row r="678" customFormat="false" ht="16" hidden="false" customHeight="false" outlineLevel="0" collapsed="false">
      <c r="A678" s="58"/>
      <c r="B678" s="58"/>
    </row>
    <row r="679" customFormat="false" ht="16" hidden="false" customHeight="false" outlineLevel="0" collapsed="false">
      <c r="A679" s="58"/>
      <c r="B679" s="58"/>
    </row>
    <row r="680" customFormat="false" ht="16" hidden="false" customHeight="false" outlineLevel="0" collapsed="false">
      <c r="A680" s="58"/>
      <c r="B680" s="58"/>
    </row>
    <row r="681" customFormat="false" ht="16" hidden="false" customHeight="false" outlineLevel="0" collapsed="false">
      <c r="A681" s="58"/>
      <c r="B681" s="58"/>
    </row>
    <row r="682" customFormat="false" ht="16" hidden="false" customHeight="false" outlineLevel="0" collapsed="false">
      <c r="A682" s="58"/>
      <c r="B682" s="58"/>
    </row>
    <row r="683" customFormat="false" ht="16" hidden="false" customHeight="false" outlineLevel="0" collapsed="false">
      <c r="A683" s="58"/>
      <c r="B683" s="58"/>
    </row>
    <row r="684" customFormat="false" ht="16" hidden="false" customHeight="false" outlineLevel="0" collapsed="false">
      <c r="A684" s="58"/>
      <c r="B684" s="58"/>
    </row>
    <row r="685" customFormat="false" ht="16" hidden="false" customHeight="false" outlineLevel="0" collapsed="false">
      <c r="A685" s="58"/>
      <c r="B685" s="58"/>
    </row>
    <row r="686" customFormat="false" ht="16" hidden="false" customHeight="false" outlineLevel="0" collapsed="false">
      <c r="A686" s="58"/>
      <c r="B686" s="58"/>
    </row>
    <row r="687" customFormat="false" ht="16" hidden="false" customHeight="false" outlineLevel="0" collapsed="false">
      <c r="A687" s="58"/>
      <c r="B687" s="58"/>
    </row>
    <row r="688" customFormat="false" ht="16" hidden="false" customHeight="false" outlineLevel="0" collapsed="false">
      <c r="A688" s="58"/>
      <c r="B688" s="58"/>
    </row>
    <row r="689" customFormat="false" ht="16" hidden="false" customHeight="false" outlineLevel="0" collapsed="false">
      <c r="A689" s="58"/>
      <c r="B689" s="58"/>
    </row>
    <row r="690" customFormat="false" ht="16" hidden="false" customHeight="false" outlineLevel="0" collapsed="false">
      <c r="A690" s="58"/>
      <c r="B690" s="58"/>
    </row>
    <row r="691" customFormat="false" ht="16" hidden="false" customHeight="false" outlineLevel="0" collapsed="false">
      <c r="A691" s="58"/>
      <c r="B691" s="58"/>
    </row>
    <row r="692" customFormat="false" ht="16" hidden="false" customHeight="false" outlineLevel="0" collapsed="false">
      <c r="A692" s="58"/>
      <c r="B692" s="58"/>
    </row>
    <row r="693" customFormat="false" ht="16" hidden="false" customHeight="false" outlineLevel="0" collapsed="false">
      <c r="A693" s="58"/>
      <c r="B693" s="58"/>
    </row>
    <row r="694" customFormat="false" ht="16" hidden="false" customHeight="false" outlineLevel="0" collapsed="false">
      <c r="A694" s="58"/>
      <c r="B694" s="58"/>
    </row>
    <row r="695" customFormat="false" ht="16" hidden="false" customHeight="false" outlineLevel="0" collapsed="false">
      <c r="A695" s="58"/>
      <c r="B695" s="58"/>
    </row>
    <row r="696" customFormat="false" ht="16" hidden="false" customHeight="false" outlineLevel="0" collapsed="false">
      <c r="A696" s="58"/>
      <c r="B696" s="58"/>
    </row>
    <row r="697" customFormat="false" ht="16" hidden="false" customHeight="false" outlineLevel="0" collapsed="false">
      <c r="A697" s="58"/>
      <c r="B697" s="58"/>
    </row>
    <row r="698" customFormat="false" ht="16" hidden="false" customHeight="false" outlineLevel="0" collapsed="false">
      <c r="A698" s="58"/>
      <c r="B698" s="58"/>
    </row>
    <row r="699" customFormat="false" ht="16" hidden="false" customHeight="false" outlineLevel="0" collapsed="false">
      <c r="A699" s="58"/>
      <c r="B699" s="58"/>
    </row>
    <row r="700" customFormat="false" ht="16" hidden="false" customHeight="false" outlineLevel="0" collapsed="false">
      <c r="A700" s="58"/>
      <c r="B700" s="58"/>
    </row>
    <row r="701" customFormat="false" ht="16" hidden="false" customHeight="false" outlineLevel="0" collapsed="false">
      <c r="A701" s="58"/>
      <c r="B701" s="58"/>
    </row>
    <row r="702" customFormat="false" ht="16" hidden="false" customHeight="false" outlineLevel="0" collapsed="false">
      <c r="A702" s="58"/>
      <c r="B702" s="58"/>
    </row>
    <row r="703" customFormat="false" ht="16" hidden="false" customHeight="false" outlineLevel="0" collapsed="false">
      <c r="A703" s="58"/>
      <c r="B703" s="58"/>
    </row>
    <row r="704" customFormat="false" ht="16" hidden="false" customHeight="false" outlineLevel="0" collapsed="false">
      <c r="A704" s="58"/>
      <c r="B704" s="58"/>
    </row>
    <row r="705" customFormat="false" ht="16" hidden="false" customHeight="false" outlineLevel="0" collapsed="false">
      <c r="A705" s="58"/>
      <c r="B705" s="58"/>
    </row>
    <row r="706" customFormat="false" ht="16" hidden="false" customHeight="false" outlineLevel="0" collapsed="false">
      <c r="A706" s="58"/>
      <c r="B706" s="58"/>
    </row>
    <row r="707" customFormat="false" ht="16" hidden="false" customHeight="false" outlineLevel="0" collapsed="false">
      <c r="A707" s="58"/>
      <c r="B707" s="58"/>
    </row>
    <row r="708" customFormat="false" ht="16" hidden="false" customHeight="false" outlineLevel="0" collapsed="false">
      <c r="A708" s="58"/>
      <c r="B708" s="58"/>
    </row>
    <row r="709" customFormat="false" ht="16" hidden="false" customHeight="false" outlineLevel="0" collapsed="false">
      <c r="A709" s="58"/>
      <c r="B709" s="58"/>
    </row>
    <row r="710" customFormat="false" ht="16" hidden="false" customHeight="false" outlineLevel="0" collapsed="false">
      <c r="A710" s="58"/>
      <c r="B710" s="58"/>
    </row>
    <row r="711" customFormat="false" ht="16" hidden="false" customHeight="false" outlineLevel="0" collapsed="false">
      <c r="A711" s="58"/>
      <c r="B711" s="58"/>
    </row>
    <row r="712" customFormat="false" ht="16" hidden="false" customHeight="false" outlineLevel="0" collapsed="false">
      <c r="A712" s="58"/>
      <c r="B712" s="58"/>
    </row>
    <row r="713" customFormat="false" ht="16" hidden="false" customHeight="false" outlineLevel="0" collapsed="false">
      <c r="A713" s="58"/>
      <c r="B713" s="58"/>
    </row>
    <row r="714" customFormat="false" ht="16" hidden="false" customHeight="false" outlineLevel="0" collapsed="false">
      <c r="A714" s="58"/>
      <c r="B714" s="58"/>
    </row>
    <row r="715" customFormat="false" ht="16" hidden="false" customHeight="false" outlineLevel="0" collapsed="false">
      <c r="A715" s="58"/>
      <c r="B715" s="58"/>
    </row>
    <row r="716" customFormat="false" ht="16" hidden="false" customHeight="false" outlineLevel="0" collapsed="false">
      <c r="A716" s="58"/>
      <c r="B716" s="58"/>
    </row>
    <row r="717" customFormat="false" ht="16" hidden="false" customHeight="false" outlineLevel="0" collapsed="false">
      <c r="A717" s="58"/>
      <c r="B717" s="58"/>
    </row>
    <row r="718" customFormat="false" ht="16" hidden="false" customHeight="false" outlineLevel="0" collapsed="false">
      <c r="A718" s="58"/>
      <c r="B718" s="58"/>
    </row>
    <row r="719" customFormat="false" ht="16" hidden="false" customHeight="false" outlineLevel="0" collapsed="false">
      <c r="A719" s="58"/>
      <c r="B719" s="58"/>
    </row>
    <row r="720" customFormat="false" ht="16" hidden="false" customHeight="false" outlineLevel="0" collapsed="false">
      <c r="A720" s="58"/>
      <c r="B720" s="58"/>
    </row>
    <row r="721" customFormat="false" ht="16" hidden="false" customHeight="false" outlineLevel="0" collapsed="false">
      <c r="A721" s="58"/>
      <c r="B721" s="58"/>
    </row>
    <row r="722" customFormat="false" ht="16" hidden="false" customHeight="false" outlineLevel="0" collapsed="false">
      <c r="A722" s="58"/>
      <c r="B722" s="58"/>
    </row>
    <row r="723" customFormat="false" ht="16" hidden="false" customHeight="false" outlineLevel="0" collapsed="false">
      <c r="A723" s="58"/>
      <c r="B723" s="58"/>
    </row>
    <row r="724" customFormat="false" ht="16" hidden="false" customHeight="false" outlineLevel="0" collapsed="false">
      <c r="A724" s="58"/>
      <c r="B724" s="58"/>
    </row>
    <row r="725" customFormat="false" ht="16" hidden="false" customHeight="false" outlineLevel="0" collapsed="false">
      <c r="A725" s="58"/>
      <c r="B725" s="58"/>
    </row>
    <row r="726" customFormat="false" ht="16" hidden="false" customHeight="false" outlineLevel="0" collapsed="false">
      <c r="A726" s="58"/>
      <c r="B726" s="58"/>
    </row>
    <row r="727" customFormat="false" ht="16" hidden="false" customHeight="false" outlineLevel="0" collapsed="false">
      <c r="A727" s="58"/>
      <c r="B727" s="58"/>
    </row>
    <row r="728" customFormat="false" ht="16" hidden="false" customHeight="false" outlineLevel="0" collapsed="false">
      <c r="A728" s="58"/>
      <c r="B728" s="58"/>
    </row>
    <row r="729" customFormat="false" ht="16" hidden="false" customHeight="false" outlineLevel="0" collapsed="false">
      <c r="A729" s="58"/>
      <c r="B729" s="58"/>
    </row>
    <row r="730" customFormat="false" ht="16" hidden="false" customHeight="false" outlineLevel="0" collapsed="false">
      <c r="A730" s="58"/>
      <c r="B730" s="58"/>
    </row>
    <row r="731" customFormat="false" ht="16" hidden="false" customHeight="false" outlineLevel="0" collapsed="false">
      <c r="A731" s="58"/>
      <c r="B731" s="58"/>
    </row>
    <row r="732" customFormat="false" ht="16" hidden="false" customHeight="false" outlineLevel="0" collapsed="false">
      <c r="A732" s="58"/>
      <c r="B732" s="58"/>
    </row>
    <row r="733" customFormat="false" ht="16" hidden="false" customHeight="false" outlineLevel="0" collapsed="false">
      <c r="A733" s="58"/>
      <c r="B733" s="58"/>
    </row>
    <row r="734" customFormat="false" ht="16" hidden="false" customHeight="false" outlineLevel="0" collapsed="false">
      <c r="A734" s="58"/>
      <c r="B734" s="58"/>
    </row>
    <row r="735" customFormat="false" ht="16" hidden="false" customHeight="false" outlineLevel="0" collapsed="false">
      <c r="A735" s="58"/>
      <c r="B735" s="58"/>
    </row>
    <row r="736" customFormat="false" ht="16" hidden="false" customHeight="false" outlineLevel="0" collapsed="false">
      <c r="A736" s="58"/>
      <c r="B736" s="58"/>
    </row>
    <row r="737" customFormat="false" ht="16" hidden="false" customHeight="false" outlineLevel="0" collapsed="false">
      <c r="A737" s="58"/>
      <c r="B737" s="58"/>
    </row>
    <row r="738" customFormat="false" ht="16" hidden="false" customHeight="false" outlineLevel="0" collapsed="false">
      <c r="A738" s="58"/>
      <c r="B738" s="58"/>
    </row>
    <row r="739" customFormat="false" ht="16" hidden="false" customHeight="false" outlineLevel="0" collapsed="false">
      <c r="A739" s="58"/>
      <c r="B739" s="58"/>
    </row>
    <row r="740" customFormat="false" ht="16" hidden="false" customHeight="false" outlineLevel="0" collapsed="false">
      <c r="A740" s="58"/>
      <c r="B740" s="58"/>
    </row>
    <row r="741" customFormat="false" ht="16" hidden="false" customHeight="false" outlineLevel="0" collapsed="false">
      <c r="A741" s="58"/>
      <c r="B741" s="58"/>
    </row>
    <row r="742" customFormat="false" ht="16" hidden="false" customHeight="false" outlineLevel="0" collapsed="false">
      <c r="A742" s="58"/>
      <c r="B742" s="58"/>
    </row>
    <row r="743" customFormat="false" ht="16" hidden="false" customHeight="false" outlineLevel="0" collapsed="false">
      <c r="A743" s="58"/>
      <c r="B743" s="58"/>
    </row>
    <row r="744" customFormat="false" ht="16" hidden="false" customHeight="false" outlineLevel="0" collapsed="false">
      <c r="A744" s="58"/>
      <c r="B744" s="58"/>
    </row>
    <row r="745" customFormat="false" ht="16" hidden="false" customHeight="false" outlineLevel="0" collapsed="false">
      <c r="A745" s="58"/>
      <c r="B745" s="58"/>
    </row>
    <row r="746" customFormat="false" ht="16" hidden="false" customHeight="false" outlineLevel="0" collapsed="false">
      <c r="A746" s="58"/>
      <c r="B746" s="58"/>
    </row>
    <row r="747" customFormat="false" ht="16" hidden="false" customHeight="false" outlineLevel="0" collapsed="false">
      <c r="A747" s="58"/>
      <c r="B747" s="58"/>
    </row>
    <row r="748" customFormat="false" ht="16" hidden="false" customHeight="false" outlineLevel="0" collapsed="false">
      <c r="A748" s="58"/>
      <c r="B748" s="58"/>
    </row>
    <row r="749" customFormat="false" ht="16" hidden="false" customHeight="false" outlineLevel="0" collapsed="false">
      <c r="A749" s="58"/>
      <c r="B749" s="58"/>
    </row>
    <row r="750" customFormat="false" ht="16" hidden="false" customHeight="false" outlineLevel="0" collapsed="false">
      <c r="A750" s="58"/>
      <c r="B750" s="58"/>
    </row>
    <row r="751" customFormat="false" ht="16" hidden="false" customHeight="false" outlineLevel="0" collapsed="false">
      <c r="A751" s="58"/>
      <c r="B751" s="58"/>
    </row>
    <row r="752" customFormat="false" ht="16" hidden="false" customHeight="false" outlineLevel="0" collapsed="false">
      <c r="A752" s="58"/>
      <c r="B752" s="58"/>
    </row>
    <row r="753" customFormat="false" ht="16" hidden="false" customHeight="false" outlineLevel="0" collapsed="false">
      <c r="A753" s="58"/>
      <c r="B753" s="58"/>
    </row>
    <row r="754" customFormat="false" ht="16" hidden="false" customHeight="false" outlineLevel="0" collapsed="false">
      <c r="A754" s="58"/>
      <c r="B754" s="58"/>
    </row>
    <row r="755" customFormat="false" ht="16" hidden="false" customHeight="false" outlineLevel="0" collapsed="false">
      <c r="A755" s="58"/>
      <c r="B755" s="58"/>
    </row>
    <row r="756" customFormat="false" ht="16" hidden="false" customHeight="false" outlineLevel="0" collapsed="false">
      <c r="A756" s="58"/>
      <c r="B756" s="58"/>
    </row>
    <row r="757" customFormat="false" ht="16" hidden="false" customHeight="false" outlineLevel="0" collapsed="false">
      <c r="A757" s="58"/>
      <c r="B757" s="58"/>
    </row>
    <row r="758" customFormat="false" ht="16" hidden="false" customHeight="false" outlineLevel="0" collapsed="false">
      <c r="A758" s="58"/>
      <c r="B758" s="58"/>
    </row>
    <row r="759" customFormat="false" ht="16" hidden="false" customHeight="false" outlineLevel="0" collapsed="false">
      <c r="A759" s="58"/>
      <c r="B759" s="58"/>
    </row>
    <row r="760" customFormat="false" ht="16" hidden="false" customHeight="false" outlineLevel="0" collapsed="false">
      <c r="A760" s="58"/>
      <c r="B760" s="58"/>
    </row>
    <row r="761" customFormat="false" ht="16" hidden="false" customHeight="false" outlineLevel="0" collapsed="false">
      <c r="A761" s="58"/>
      <c r="B761" s="58"/>
    </row>
    <row r="762" customFormat="false" ht="16" hidden="false" customHeight="false" outlineLevel="0" collapsed="false">
      <c r="A762" s="58"/>
      <c r="B762" s="58"/>
    </row>
    <row r="763" customFormat="false" ht="16" hidden="false" customHeight="false" outlineLevel="0" collapsed="false">
      <c r="A763" s="58"/>
      <c r="B763" s="58"/>
    </row>
    <row r="764" customFormat="false" ht="16" hidden="false" customHeight="false" outlineLevel="0" collapsed="false">
      <c r="A764" s="58"/>
      <c r="B764" s="58"/>
    </row>
    <row r="765" customFormat="false" ht="16" hidden="false" customHeight="false" outlineLevel="0" collapsed="false">
      <c r="A765" s="58"/>
      <c r="B765" s="58"/>
    </row>
    <row r="766" customFormat="false" ht="16" hidden="false" customHeight="false" outlineLevel="0" collapsed="false">
      <c r="A766" s="58"/>
      <c r="B766" s="58"/>
    </row>
    <row r="767" customFormat="false" ht="16" hidden="false" customHeight="false" outlineLevel="0" collapsed="false">
      <c r="A767" s="58"/>
      <c r="B767" s="58"/>
    </row>
    <row r="768" customFormat="false" ht="16" hidden="false" customHeight="false" outlineLevel="0" collapsed="false">
      <c r="A768" s="58"/>
      <c r="B768" s="58"/>
    </row>
    <row r="769" customFormat="false" ht="16" hidden="false" customHeight="false" outlineLevel="0" collapsed="false">
      <c r="A769" s="58"/>
      <c r="B769" s="58"/>
    </row>
    <row r="770" customFormat="false" ht="16" hidden="false" customHeight="false" outlineLevel="0" collapsed="false">
      <c r="A770" s="58"/>
      <c r="B770" s="58"/>
    </row>
    <row r="771" customFormat="false" ht="16" hidden="false" customHeight="false" outlineLevel="0" collapsed="false">
      <c r="A771" s="58"/>
      <c r="B771" s="58"/>
    </row>
    <row r="772" customFormat="false" ht="16" hidden="false" customHeight="false" outlineLevel="0" collapsed="false">
      <c r="A772" s="58"/>
      <c r="B772" s="58"/>
    </row>
    <row r="773" customFormat="false" ht="16" hidden="false" customHeight="false" outlineLevel="0" collapsed="false">
      <c r="A773" s="58"/>
      <c r="B773" s="58"/>
    </row>
    <row r="774" customFormat="false" ht="16" hidden="false" customHeight="false" outlineLevel="0" collapsed="false">
      <c r="A774" s="58"/>
      <c r="B774" s="58"/>
    </row>
    <row r="775" customFormat="false" ht="16" hidden="false" customHeight="false" outlineLevel="0" collapsed="false">
      <c r="A775" s="58"/>
      <c r="B775" s="58"/>
    </row>
    <row r="776" customFormat="false" ht="16" hidden="false" customHeight="false" outlineLevel="0" collapsed="false">
      <c r="A776" s="58"/>
      <c r="B776" s="58"/>
    </row>
    <row r="777" customFormat="false" ht="16" hidden="false" customHeight="false" outlineLevel="0" collapsed="false">
      <c r="A777" s="58"/>
      <c r="B777" s="58"/>
    </row>
    <row r="778" customFormat="false" ht="16" hidden="false" customHeight="false" outlineLevel="0" collapsed="false">
      <c r="A778" s="58"/>
      <c r="B778" s="58"/>
    </row>
    <row r="779" customFormat="false" ht="16" hidden="false" customHeight="false" outlineLevel="0" collapsed="false">
      <c r="A779" s="58"/>
      <c r="B779" s="58"/>
    </row>
    <row r="780" customFormat="false" ht="16" hidden="false" customHeight="false" outlineLevel="0" collapsed="false">
      <c r="A780" s="58"/>
      <c r="B780" s="58"/>
    </row>
    <row r="781" customFormat="false" ht="16" hidden="false" customHeight="false" outlineLevel="0" collapsed="false">
      <c r="A781" s="58"/>
      <c r="B781" s="58"/>
    </row>
    <row r="782" customFormat="false" ht="16" hidden="false" customHeight="false" outlineLevel="0" collapsed="false">
      <c r="A782" s="58"/>
      <c r="B782" s="58"/>
    </row>
    <row r="783" customFormat="false" ht="16" hidden="false" customHeight="false" outlineLevel="0" collapsed="false">
      <c r="A783" s="58"/>
      <c r="B783" s="58"/>
    </row>
    <row r="784" customFormat="false" ht="16" hidden="false" customHeight="false" outlineLevel="0" collapsed="false">
      <c r="A784" s="58"/>
      <c r="B784" s="58"/>
    </row>
    <row r="785" customFormat="false" ht="16" hidden="false" customHeight="false" outlineLevel="0" collapsed="false">
      <c r="A785" s="58"/>
      <c r="B785" s="58"/>
    </row>
    <row r="786" customFormat="false" ht="16" hidden="false" customHeight="false" outlineLevel="0" collapsed="false">
      <c r="A786" s="58"/>
      <c r="B786" s="58"/>
    </row>
    <row r="787" customFormat="false" ht="16" hidden="false" customHeight="false" outlineLevel="0" collapsed="false">
      <c r="A787" s="58"/>
      <c r="B787" s="58"/>
    </row>
    <row r="788" customFormat="false" ht="16" hidden="false" customHeight="false" outlineLevel="0" collapsed="false">
      <c r="A788" s="58"/>
      <c r="B788" s="58"/>
    </row>
    <row r="789" customFormat="false" ht="16" hidden="false" customHeight="false" outlineLevel="0" collapsed="false">
      <c r="A789" s="58"/>
      <c r="B789" s="58"/>
    </row>
    <row r="790" customFormat="false" ht="16" hidden="false" customHeight="false" outlineLevel="0" collapsed="false">
      <c r="A790" s="58"/>
      <c r="B790" s="58"/>
    </row>
    <row r="791" customFormat="false" ht="16" hidden="false" customHeight="false" outlineLevel="0" collapsed="false">
      <c r="A791" s="58"/>
      <c r="B791" s="58"/>
    </row>
    <row r="792" customFormat="false" ht="16" hidden="false" customHeight="false" outlineLevel="0" collapsed="false">
      <c r="A792" s="58"/>
      <c r="B792" s="58"/>
    </row>
    <row r="793" customFormat="false" ht="16" hidden="false" customHeight="false" outlineLevel="0" collapsed="false">
      <c r="A793" s="58"/>
      <c r="B793" s="58"/>
    </row>
    <row r="794" customFormat="false" ht="16" hidden="false" customHeight="false" outlineLevel="0" collapsed="false">
      <c r="A794" s="58"/>
      <c r="B794" s="58"/>
    </row>
    <row r="795" customFormat="false" ht="16" hidden="false" customHeight="false" outlineLevel="0" collapsed="false">
      <c r="A795" s="58"/>
      <c r="B795" s="58"/>
    </row>
    <row r="796" customFormat="false" ht="16" hidden="false" customHeight="false" outlineLevel="0" collapsed="false">
      <c r="A796" s="58"/>
      <c r="B796" s="58"/>
    </row>
    <row r="797" customFormat="false" ht="16" hidden="false" customHeight="false" outlineLevel="0" collapsed="false">
      <c r="A797" s="58"/>
      <c r="B797" s="58"/>
    </row>
    <row r="798" customFormat="false" ht="16" hidden="false" customHeight="false" outlineLevel="0" collapsed="false">
      <c r="A798" s="58"/>
      <c r="B798" s="58"/>
    </row>
    <row r="799" customFormat="false" ht="16" hidden="false" customHeight="false" outlineLevel="0" collapsed="false">
      <c r="A799" s="58"/>
      <c r="B799" s="58"/>
    </row>
    <row r="800" customFormat="false" ht="16" hidden="false" customHeight="false" outlineLevel="0" collapsed="false">
      <c r="A800" s="58"/>
      <c r="B800" s="58"/>
    </row>
    <row r="801" customFormat="false" ht="16" hidden="false" customHeight="false" outlineLevel="0" collapsed="false">
      <c r="A801" s="58"/>
      <c r="B801" s="58"/>
    </row>
    <row r="802" customFormat="false" ht="16" hidden="false" customHeight="false" outlineLevel="0" collapsed="false">
      <c r="A802" s="58"/>
      <c r="B802" s="58"/>
    </row>
    <row r="803" customFormat="false" ht="16" hidden="false" customHeight="false" outlineLevel="0" collapsed="false">
      <c r="A803" s="58"/>
      <c r="B803" s="58"/>
    </row>
    <row r="804" customFormat="false" ht="16" hidden="false" customHeight="false" outlineLevel="0" collapsed="false">
      <c r="A804" s="58"/>
      <c r="B804" s="58"/>
    </row>
    <row r="805" customFormat="false" ht="16" hidden="false" customHeight="false" outlineLevel="0" collapsed="false">
      <c r="A805" s="58"/>
      <c r="B805" s="58"/>
    </row>
    <row r="806" customFormat="false" ht="16" hidden="false" customHeight="false" outlineLevel="0" collapsed="false">
      <c r="A806" s="58"/>
      <c r="B806" s="58"/>
    </row>
    <row r="807" customFormat="false" ht="16" hidden="false" customHeight="false" outlineLevel="0" collapsed="false">
      <c r="A807" s="58"/>
      <c r="B807" s="58"/>
    </row>
    <row r="808" customFormat="false" ht="16" hidden="false" customHeight="false" outlineLevel="0" collapsed="false">
      <c r="A808" s="58"/>
      <c r="B808" s="58"/>
    </row>
    <row r="809" customFormat="false" ht="16" hidden="false" customHeight="false" outlineLevel="0" collapsed="false">
      <c r="A809" s="58"/>
      <c r="B809" s="58"/>
    </row>
    <row r="810" customFormat="false" ht="16" hidden="false" customHeight="false" outlineLevel="0" collapsed="false">
      <c r="A810" s="58"/>
      <c r="B810" s="58"/>
    </row>
    <row r="811" customFormat="false" ht="16" hidden="false" customHeight="false" outlineLevel="0" collapsed="false">
      <c r="A811" s="58"/>
      <c r="B811" s="58"/>
    </row>
    <row r="812" customFormat="false" ht="16" hidden="false" customHeight="false" outlineLevel="0" collapsed="false">
      <c r="A812" s="58"/>
      <c r="B812" s="58"/>
    </row>
    <row r="813" customFormat="false" ht="16" hidden="false" customHeight="false" outlineLevel="0" collapsed="false">
      <c r="A813" s="58"/>
      <c r="B813" s="58"/>
    </row>
    <row r="814" customFormat="false" ht="16" hidden="false" customHeight="false" outlineLevel="0" collapsed="false">
      <c r="A814" s="58"/>
      <c r="B814" s="58"/>
    </row>
    <row r="815" customFormat="false" ht="16" hidden="false" customHeight="false" outlineLevel="0" collapsed="false">
      <c r="A815" s="58"/>
      <c r="B815" s="58"/>
    </row>
    <row r="816" customFormat="false" ht="16" hidden="false" customHeight="false" outlineLevel="0" collapsed="false">
      <c r="A816" s="58"/>
      <c r="B816" s="58"/>
    </row>
    <row r="817" customFormat="false" ht="16" hidden="false" customHeight="false" outlineLevel="0" collapsed="false">
      <c r="A817" s="58"/>
      <c r="B817" s="58"/>
    </row>
    <row r="818" customFormat="false" ht="16" hidden="false" customHeight="false" outlineLevel="0" collapsed="false">
      <c r="A818" s="58"/>
      <c r="B818" s="58"/>
    </row>
    <row r="819" customFormat="false" ht="16" hidden="false" customHeight="false" outlineLevel="0" collapsed="false">
      <c r="A819" s="58"/>
      <c r="B819" s="58"/>
    </row>
    <row r="820" customFormat="false" ht="16" hidden="false" customHeight="false" outlineLevel="0" collapsed="false">
      <c r="A820" s="58"/>
      <c r="B820" s="58"/>
    </row>
    <row r="821" customFormat="false" ht="16" hidden="false" customHeight="false" outlineLevel="0" collapsed="false">
      <c r="A821" s="58"/>
      <c r="B821" s="58"/>
    </row>
    <row r="822" customFormat="false" ht="16" hidden="false" customHeight="false" outlineLevel="0" collapsed="false">
      <c r="A822" s="58"/>
      <c r="B822" s="58"/>
    </row>
    <row r="823" customFormat="false" ht="16" hidden="false" customHeight="false" outlineLevel="0" collapsed="false">
      <c r="A823" s="58"/>
      <c r="B823" s="58"/>
    </row>
    <row r="824" customFormat="false" ht="16" hidden="false" customHeight="false" outlineLevel="0" collapsed="false">
      <c r="A824" s="58"/>
      <c r="B824" s="58"/>
    </row>
    <row r="825" customFormat="false" ht="16" hidden="false" customHeight="false" outlineLevel="0" collapsed="false">
      <c r="A825" s="58"/>
      <c r="B825" s="58"/>
    </row>
    <row r="826" customFormat="false" ht="16" hidden="false" customHeight="false" outlineLevel="0" collapsed="false">
      <c r="A826" s="58"/>
      <c r="B826" s="58"/>
    </row>
    <row r="827" customFormat="false" ht="16" hidden="false" customHeight="false" outlineLevel="0" collapsed="false">
      <c r="A827" s="58"/>
      <c r="B827" s="58"/>
    </row>
    <row r="828" customFormat="false" ht="16" hidden="false" customHeight="false" outlineLevel="0" collapsed="false">
      <c r="A828" s="58"/>
      <c r="B828" s="58"/>
    </row>
    <row r="829" customFormat="false" ht="16" hidden="false" customHeight="false" outlineLevel="0" collapsed="false">
      <c r="A829" s="58"/>
      <c r="B829" s="58"/>
    </row>
    <row r="830" customFormat="false" ht="16" hidden="false" customHeight="false" outlineLevel="0" collapsed="false">
      <c r="A830" s="58"/>
      <c r="B830" s="58"/>
    </row>
    <row r="831" customFormat="false" ht="16" hidden="false" customHeight="false" outlineLevel="0" collapsed="false">
      <c r="A831" s="58"/>
      <c r="B831" s="58"/>
    </row>
    <row r="832" customFormat="false" ht="16" hidden="false" customHeight="false" outlineLevel="0" collapsed="false">
      <c r="A832" s="58"/>
      <c r="B832" s="58"/>
    </row>
    <row r="833" customFormat="false" ht="16" hidden="false" customHeight="false" outlineLevel="0" collapsed="false">
      <c r="A833" s="58"/>
      <c r="B833" s="58"/>
    </row>
    <row r="834" customFormat="false" ht="16" hidden="false" customHeight="false" outlineLevel="0" collapsed="false">
      <c r="A834" s="58"/>
      <c r="B834" s="58"/>
    </row>
    <row r="835" customFormat="false" ht="16" hidden="false" customHeight="false" outlineLevel="0" collapsed="false">
      <c r="A835" s="58"/>
      <c r="B835" s="58"/>
    </row>
    <row r="836" customFormat="false" ht="16" hidden="false" customHeight="false" outlineLevel="0" collapsed="false">
      <c r="A836" s="58"/>
      <c r="B836" s="58"/>
    </row>
    <row r="837" customFormat="false" ht="16" hidden="false" customHeight="false" outlineLevel="0" collapsed="false">
      <c r="A837" s="58"/>
      <c r="B837" s="58"/>
    </row>
    <row r="838" customFormat="false" ht="16" hidden="false" customHeight="false" outlineLevel="0" collapsed="false">
      <c r="A838" s="58"/>
      <c r="B838" s="58"/>
    </row>
    <row r="839" customFormat="false" ht="16" hidden="false" customHeight="false" outlineLevel="0" collapsed="false">
      <c r="A839" s="58"/>
      <c r="B839" s="58"/>
    </row>
    <row r="840" customFormat="false" ht="16" hidden="false" customHeight="false" outlineLevel="0" collapsed="false">
      <c r="A840" s="58"/>
      <c r="B840" s="58"/>
    </row>
    <row r="841" customFormat="false" ht="16" hidden="false" customHeight="false" outlineLevel="0" collapsed="false">
      <c r="A841" s="58"/>
      <c r="B841" s="58"/>
    </row>
    <row r="842" customFormat="false" ht="16" hidden="false" customHeight="false" outlineLevel="0" collapsed="false">
      <c r="A842" s="58"/>
      <c r="B842" s="58"/>
    </row>
    <row r="843" customFormat="false" ht="16" hidden="false" customHeight="false" outlineLevel="0" collapsed="false">
      <c r="A843" s="58"/>
      <c r="B843" s="58"/>
    </row>
    <row r="844" customFormat="false" ht="16" hidden="false" customHeight="false" outlineLevel="0" collapsed="false">
      <c r="A844" s="58"/>
      <c r="B844" s="58"/>
    </row>
    <row r="845" customFormat="false" ht="16" hidden="false" customHeight="false" outlineLevel="0" collapsed="false">
      <c r="A845" s="58"/>
      <c r="B845" s="58"/>
    </row>
    <row r="846" customFormat="false" ht="16" hidden="false" customHeight="false" outlineLevel="0" collapsed="false">
      <c r="A846" s="58"/>
      <c r="B846" s="58"/>
    </row>
    <row r="847" customFormat="false" ht="16" hidden="false" customHeight="false" outlineLevel="0" collapsed="false">
      <c r="A847" s="58"/>
      <c r="B847" s="58"/>
    </row>
    <row r="848" customFormat="false" ht="16" hidden="false" customHeight="false" outlineLevel="0" collapsed="false">
      <c r="A848" s="58"/>
      <c r="B848" s="58"/>
    </row>
    <row r="849" customFormat="false" ht="16" hidden="false" customHeight="false" outlineLevel="0" collapsed="false">
      <c r="A849" s="58"/>
      <c r="B849" s="58"/>
    </row>
    <row r="850" customFormat="false" ht="16" hidden="false" customHeight="false" outlineLevel="0" collapsed="false">
      <c r="A850" s="58"/>
      <c r="B850" s="58"/>
    </row>
    <row r="851" customFormat="false" ht="16" hidden="false" customHeight="false" outlineLevel="0" collapsed="false">
      <c r="A851" s="58"/>
      <c r="B851" s="58"/>
    </row>
    <row r="852" customFormat="false" ht="16" hidden="false" customHeight="false" outlineLevel="0" collapsed="false">
      <c r="A852" s="58"/>
      <c r="B852" s="58"/>
    </row>
    <row r="853" customFormat="false" ht="16" hidden="false" customHeight="false" outlineLevel="0" collapsed="false">
      <c r="A853" s="58"/>
      <c r="B853" s="58"/>
    </row>
    <row r="854" customFormat="false" ht="16" hidden="false" customHeight="false" outlineLevel="0" collapsed="false">
      <c r="A854" s="58"/>
      <c r="B854" s="58"/>
    </row>
    <row r="855" customFormat="false" ht="16" hidden="false" customHeight="false" outlineLevel="0" collapsed="false">
      <c r="A855" s="58"/>
      <c r="B855" s="58"/>
    </row>
    <row r="856" customFormat="false" ht="16" hidden="false" customHeight="false" outlineLevel="0" collapsed="false">
      <c r="A856" s="58"/>
      <c r="B856" s="58"/>
    </row>
    <row r="857" customFormat="false" ht="16" hidden="false" customHeight="false" outlineLevel="0" collapsed="false">
      <c r="A857" s="58"/>
      <c r="B857" s="58"/>
    </row>
    <row r="858" customFormat="false" ht="16" hidden="false" customHeight="false" outlineLevel="0" collapsed="false">
      <c r="A858" s="58"/>
      <c r="B858" s="58"/>
    </row>
    <row r="859" customFormat="false" ht="16" hidden="false" customHeight="false" outlineLevel="0" collapsed="false">
      <c r="A859" s="58"/>
      <c r="B859" s="58"/>
    </row>
    <row r="860" customFormat="false" ht="16" hidden="false" customHeight="false" outlineLevel="0" collapsed="false">
      <c r="A860" s="58"/>
      <c r="B860" s="58"/>
    </row>
    <row r="861" customFormat="false" ht="16" hidden="false" customHeight="false" outlineLevel="0" collapsed="false">
      <c r="A861" s="58"/>
      <c r="B861" s="58"/>
    </row>
    <row r="862" customFormat="false" ht="16" hidden="false" customHeight="false" outlineLevel="0" collapsed="false">
      <c r="A862" s="58"/>
      <c r="B862" s="58"/>
    </row>
    <row r="863" customFormat="false" ht="16" hidden="false" customHeight="false" outlineLevel="0" collapsed="false">
      <c r="A863" s="58"/>
      <c r="B863" s="58"/>
    </row>
    <row r="864" customFormat="false" ht="16" hidden="false" customHeight="false" outlineLevel="0" collapsed="false">
      <c r="A864" s="58"/>
      <c r="B864" s="58"/>
    </row>
    <row r="865" customFormat="false" ht="16" hidden="false" customHeight="false" outlineLevel="0" collapsed="false">
      <c r="A865" s="58"/>
      <c r="B865" s="58"/>
    </row>
    <row r="866" customFormat="false" ht="16" hidden="false" customHeight="false" outlineLevel="0" collapsed="false">
      <c r="A866" s="58"/>
      <c r="B866" s="58"/>
    </row>
    <row r="867" customFormat="false" ht="16" hidden="false" customHeight="false" outlineLevel="0" collapsed="false">
      <c r="A867" s="58"/>
      <c r="B867" s="58"/>
    </row>
    <row r="868" customFormat="false" ht="16" hidden="false" customHeight="false" outlineLevel="0" collapsed="false">
      <c r="A868" s="58"/>
      <c r="B868" s="58"/>
    </row>
    <row r="869" customFormat="false" ht="16" hidden="false" customHeight="false" outlineLevel="0" collapsed="false">
      <c r="A869" s="58"/>
      <c r="B869" s="58"/>
    </row>
    <row r="870" customFormat="false" ht="16" hidden="false" customHeight="false" outlineLevel="0" collapsed="false">
      <c r="A870" s="58"/>
      <c r="B870" s="58"/>
    </row>
    <row r="871" customFormat="false" ht="16" hidden="false" customHeight="false" outlineLevel="0" collapsed="false">
      <c r="A871" s="58"/>
      <c r="B871" s="58"/>
    </row>
    <row r="872" customFormat="false" ht="16" hidden="false" customHeight="false" outlineLevel="0" collapsed="false">
      <c r="A872" s="58"/>
      <c r="B872" s="58"/>
    </row>
    <row r="873" customFormat="false" ht="16" hidden="false" customHeight="false" outlineLevel="0" collapsed="false">
      <c r="A873" s="58"/>
      <c r="B873" s="58"/>
    </row>
    <row r="874" customFormat="false" ht="16" hidden="false" customHeight="false" outlineLevel="0" collapsed="false">
      <c r="A874" s="58"/>
      <c r="B874" s="58"/>
    </row>
    <row r="875" customFormat="false" ht="16" hidden="false" customHeight="false" outlineLevel="0" collapsed="false">
      <c r="A875" s="58"/>
      <c r="B875" s="58"/>
    </row>
    <row r="876" customFormat="false" ht="16" hidden="false" customHeight="false" outlineLevel="0" collapsed="false">
      <c r="A876" s="58"/>
      <c r="B876" s="58"/>
    </row>
    <row r="877" customFormat="false" ht="16" hidden="false" customHeight="false" outlineLevel="0" collapsed="false">
      <c r="A877" s="58"/>
      <c r="B877" s="58"/>
    </row>
    <row r="878" customFormat="false" ht="16" hidden="false" customHeight="false" outlineLevel="0" collapsed="false">
      <c r="A878" s="58"/>
      <c r="B878" s="58"/>
    </row>
    <row r="879" customFormat="false" ht="16" hidden="false" customHeight="false" outlineLevel="0" collapsed="false">
      <c r="A879" s="58"/>
      <c r="B879" s="58"/>
    </row>
    <row r="880" customFormat="false" ht="16" hidden="false" customHeight="false" outlineLevel="0" collapsed="false">
      <c r="A880" s="58"/>
      <c r="B880" s="58"/>
    </row>
    <row r="881" customFormat="false" ht="16" hidden="false" customHeight="false" outlineLevel="0" collapsed="false">
      <c r="A881" s="58"/>
      <c r="B881" s="58"/>
    </row>
    <row r="882" customFormat="false" ht="16" hidden="false" customHeight="false" outlineLevel="0" collapsed="false">
      <c r="A882" s="58"/>
      <c r="B882" s="58"/>
    </row>
    <row r="883" customFormat="false" ht="16" hidden="false" customHeight="false" outlineLevel="0" collapsed="false">
      <c r="A883" s="58"/>
      <c r="B883" s="58"/>
    </row>
    <row r="884" customFormat="false" ht="16" hidden="false" customHeight="false" outlineLevel="0" collapsed="false">
      <c r="A884" s="58"/>
      <c r="B884" s="58"/>
    </row>
    <row r="885" customFormat="false" ht="16" hidden="false" customHeight="false" outlineLevel="0" collapsed="false">
      <c r="A885" s="58"/>
      <c r="B885" s="58"/>
    </row>
    <row r="886" customFormat="false" ht="16" hidden="false" customHeight="false" outlineLevel="0" collapsed="false">
      <c r="A886" s="58"/>
      <c r="B886" s="58"/>
    </row>
    <row r="887" customFormat="false" ht="16" hidden="false" customHeight="false" outlineLevel="0" collapsed="false">
      <c r="A887" s="58"/>
      <c r="B887" s="58"/>
    </row>
    <row r="888" customFormat="false" ht="16" hidden="false" customHeight="false" outlineLevel="0" collapsed="false">
      <c r="A888" s="58"/>
      <c r="B888" s="58"/>
    </row>
    <row r="889" customFormat="false" ht="16" hidden="false" customHeight="false" outlineLevel="0" collapsed="false">
      <c r="A889" s="58"/>
      <c r="B889" s="58"/>
    </row>
    <row r="890" customFormat="false" ht="16" hidden="false" customHeight="false" outlineLevel="0" collapsed="false">
      <c r="A890" s="58"/>
      <c r="B890" s="58"/>
    </row>
    <row r="891" customFormat="false" ht="16" hidden="false" customHeight="false" outlineLevel="0" collapsed="false">
      <c r="A891" s="58"/>
      <c r="B891" s="58"/>
    </row>
    <row r="892" customFormat="false" ht="16" hidden="false" customHeight="false" outlineLevel="0" collapsed="false">
      <c r="A892" s="58"/>
      <c r="B892" s="58"/>
    </row>
    <row r="893" customFormat="false" ht="16" hidden="false" customHeight="false" outlineLevel="0" collapsed="false">
      <c r="A893" s="58"/>
      <c r="B893" s="58"/>
    </row>
    <row r="894" customFormat="false" ht="16" hidden="false" customHeight="false" outlineLevel="0" collapsed="false">
      <c r="A894" s="58"/>
      <c r="B894" s="58"/>
    </row>
    <row r="895" customFormat="false" ht="16" hidden="false" customHeight="false" outlineLevel="0" collapsed="false">
      <c r="A895" s="58"/>
      <c r="B895" s="58"/>
    </row>
    <row r="896" customFormat="false" ht="16" hidden="false" customHeight="false" outlineLevel="0" collapsed="false">
      <c r="A896" s="58"/>
      <c r="B896" s="58"/>
    </row>
    <row r="897" customFormat="false" ht="16" hidden="false" customHeight="false" outlineLevel="0" collapsed="false">
      <c r="A897" s="58"/>
      <c r="B897" s="58"/>
    </row>
    <row r="898" customFormat="false" ht="16" hidden="false" customHeight="false" outlineLevel="0" collapsed="false">
      <c r="A898" s="58"/>
      <c r="B898" s="58"/>
    </row>
    <row r="899" customFormat="false" ht="16" hidden="false" customHeight="false" outlineLevel="0" collapsed="false">
      <c r="A899" s="58"/>
      <c r="B899" s="58"/>
    </row>
    <row r="900" customFormat="false" ht="16" hidden="false" customHeight="false" outlineLevel="0" collapsed="false">
      <c r="A900" s="58"/>
      <c r="B900" s="58"/>
    </row>
    <row r="901" customFormat="false" ht="16" hidden="false" customHeight="false" outlineLevel="0" collapsed="false">
      <c r="A901" s="58"/>
      <c r="B901" s="58"/>
    </row>
    <row r="902" customFormat="false" ht="16" hidden="false" customHeight="false" outlineLevel="0" collapsed="false">
      <c r="A902" s="58"/>
      <c r="B902" s="58"/>
    </row>
    <row r="903" customFormat="false" ht="16" hidden="false" customHeight="false" outlineLevel="0" collapsed="false">
      <c r="A903" s="58"/>
      <c r="B903" s="58"/>
    </row>
    <row r="904" customFormat="false" ht="16" hidden="false" customHeight="false" outlineLevel="0" collapsed="false">
      <c r="A904" s="58"/>
      <c r="B904" s="58"/>
    </row>
    <row r="905" customFormat="false" ht="16" hidden="false" customHeight="false" outlineLevel="0" collapsed="false">
      <c r="A905" s="58"/>
      <c r="B905" s="58"/>
    </row>
    <row r="906" customFormat="false" ht="16" hidden="false" customHeight="false" outlineLevel="0" collapsed="false">
      <c r="A906" s="58"/>
      <c r="B906" s="58"/>
    </row>
    <row r="907" customFormat="false" ht="16" hidden="false" customHeight="false" outlineLevel="0" collapsed="false">
      <c r="A907" s="58"/>
      <c r="B907" s="58"/>
    </row>
    <row r="908" customFormat="false" ht="16" hidden="false" customHeight="false" outlineLevel="0" collapsed="false">
      <c r="A908" s="58"/>
      <c r="B908" s="58"/>
    </row>
    <row r="909" customFormat="false" ht="16" hidden="false" customHeight="false" outlineLevel="0" collapsed="false">
      <c r="A909" s="58"/>
      <c r="B909" s="58"/>
    </row>
    <row r="910" customFormat="false" ht="16" hidden="false" customHeight="false" outlineLevel="0" collapsed="false">
      <c r="A910" s="58"/>
      <c r="B910" s="58"/>
    </row>
    <row r="911" customFormat="false" ht="16" hidden="false" customHeight="false" outlineLevel="0" collapsed="false">
      <c r="A911" s="58"/>
      <c r="B911" s="58"/>
    </row>
    <row r="912" customFormat="false" ht="16" hidden="false" customHeight="false" outlineLevel="0" collapsed="false">
      <c r="A912" s="58"/>
      <c r="B912" s="58"/>
    </row>
    <row r="913" customFormat="false" ht="16" hidden="false" customHeight="false" outlineLevel="0" collapsed="false">
      <c r="A913" s="58"/>
      <c r="B913" s="58"/>
    </row>
    <row r="914" customFormat="false" ht="16" hidden="false" customHeight="false" outlineLevel="0" collapsed="false">
      <c r="A914" s="58"/>
      <c r="B914" s="58"/>
    </row>
    <row r="915" customFormat="false" ht="16" hidden="false" customHeight="false" outlineLevel="0" collapsed="false">
      <c r="A915" s="58"/>
      <c r="B915" s="58"/>
    </row>
    <row r="916" customFormat="false" ht="16" hidden="false" customHeight="false" outlineLevel="0" collapsed="false">
      <c r="A916" s="58"/>
      <c r="B916" s="58"/>
    </row>
    <row r="917" customFormat="false" ht="16" hidden="false" customHeight="false" outlineLevel="0" collapsed="false">
      <c r="A917" s="58"/>
      <c r="B917" s="58"/>
    </row>
    <row r="918" customFormat="false" ht="16" hidden="false" customHeight="false" outlineLevel="0" collapsed="false">
      <c r="A918" s="58"/>
      <c r="B918" s="58"/>
    </row>
    <row r="919" customFormat="false" ht="16" hidden="false" customHeight="false" outlineLevel="0" collapsed="false">
      <c r="A919" s="58"/>
      <c r="B919" s="58"/>
    </row>
    <row r="920" customFormat="false" ht="16" hidden="false" customHeight="false" outlineLevel="0" collapsed="false">
      <c r="A920" s="58"/>
      <c r="B920" s="58"/>
    </row>
    <row r="921" customFormat="false" ht="16" hidden="false" customHeight="false" outlineLevel="0" collapsed="false">
      <c r="A921" s="58"/>
      <c r="B921" s="58"/>
    </row>
    <row r="922" customFormat="false" ht="16" hidden="false" customHeight="false" outlineLevel="0" collapsed="false">
      <c r="A922" s="58"/>
      <c r="B922" s="58"/>
    </row>
    <row r="923" customFormat="false" ht="16" hidden="false" customHeight="false" outlineLevel="0" collapsed="false">
      <c r="A923" s="58"/>
      <c r="B923" s="58"/>
    </row>
    <row r="924" customFormat="false" ht="16" hidden="false" customHeight="false" outlineLevel="0" collapsed="false">
      <c r="A924" s="58"/>
      <c r="B924" s="58"/>
    </row>
    <row r="925" customFormat="false" ht="16" hidden="false" customHeight="false" outlineLevel="0" collapsed="false">
      <c r="A925" s="58"/>
      <c r="B925" s="58"/>
    </row>
    <row r="926" customFormat="false" ht="16" hidden="false" customHeight="false" outlineLevel="0" collapsed="false">
      <c r="A926" s="58"/>
      <c r="B926" s="58"/>
    </row>
    <row r="927" customFormat="false" ht="16" hidden="false" customHeight="false" outlineLevel="0" collapsed="false">
      <c r="A927" s="58"/>
      <c r="B927" s="58"/>
    </row>
    <row r="928" customFormat="false" ht="16" hidden="false" customHeight="false" outlineLevel="0" collapsed="false">
      <c r="A928" s="58"/>
      <c r="B928" s="58"/>
    </row>
    <row r="929" customFormat="false" ht="16" hidden="false" customHeight="false" outlineLevel="0" collapsed="false">
      <c r="A929" s="58"/>
      <c r="B929" s="58"/>
    </row>
    <row r="930" customFormat="false" ht="16" hidden="false" customHeight="false" outlineLevel="0" collapsed="false">
      <c r="A930" s="58"/>
      <c r="B930" s="58"/>
    </row>
    <row r="931" customFormat="false" ht="16" hidden="false" customHeight="false" outlineLevel="0" collapsed="false">
      <c r="A931" s="58"/>
      <c r="B931" s="58"/>
    </row>
    <row r="932" customFormat="false" ht="16" hidden="false" customHeight="false" outlineLevel="0" collapsed="false">
      <c r="A932" s="58"/>
      <c r="B932" s="58"/>
    </row>
    <row r="933" customFormat="false" ht="16" hidden="false" customHeight="false" outlineLevel="0" collapsed="false">
      <c r="A933" s="58"/>
      <c r="B933" s="58"/>
    </row>
    <row r="934" customFormat="false" ht="16" hidden="false" customHeight="false" outlineLevel="0" collapsed="false">
      <c r="A934" s="58"/>
      <c r="B934" s="58"/>
    </row>
    <row r="935" customFormat="false" ht="16" hidden="false" customHeight="false" outlineLevel="0" collapsed="false">
      <c r="A935" s="58"/>
      <c r="B935" s="58"/>
    </row>
    <row r="936" customFormat="false" ht="16" hidden="false" customHeight="false" outlineLevel="0" collapsed="false">
      <c r="A936" s="58"/>
      <c r="B936" s="58"/>
    </row>
    <row r="937" customFormat="false" ht="16" hidden="false" customHeight="false" outlineLevel="0" collapsed="false">
      <c r="A937" s="58"/>
      <c r="B937" s="58"/>
    </row>
    <row r="938" customFormat="false" ht="16" hidden="false" customHeight="false" outlineLevel="0" collapsed="false">
      <c r="A938" s="58"/>
      <c r="B938" s="58"/>
    </row>
    <row r="939" customFormat="false" ht="16" hidden="false" customHeight="false" outlineLevel="0" collapsed="false">
      <c r="A939" s="58"/>
      <c r="B939" s="58"/>
    </row>
    <row r="940" customFormat="false" ht="16" hidden="false" customHeight="false" outlineLevel="0" collapsed="false">
      <c r="A940" s="58"/>
      <c r="B940" s="58"/>
    </row>
    <row r="941" customFormat="false" ht="16" hidden="false" customHeight="false" outlineLevel="0" collapsed="false">
      <c r="A941" s="58"/>
      <c r="B941" s="58"/>
    </row>
    <row r="942" customFormat="false" ht="16" hidden="false" customHeight="false" outlineLevel="0" collapsed="false">
      <c r="A942" s="58"/>
      <c r="B942" s="58"/>
    </row>
    <row r="943" customFormat="false" ht="16" hidden="false" customHeight="false" outlineLevel="0" collapsed="false">
      <c r="A943" s="58"/>
      <c r="B943" s="58"/>
    </row>
    <row r="944" customFormat="false" ht="16" hidden="false" customHeight="false" outlineLevel="0" collapsed="false">
      <c r="A944" s="58"/>
      <c r="B944" s="58"/>
    </row>
    <row r="945" customFormat="false" ht="16" hidden="false" customHeight="false" outlineLevel="0" collapsed="false">
      <c r="A945" s="58"/>
      <c r="B945" s="58"/>
    </row>
    <row r="946" customFormat="false" ht="16" hidden="false" customHeight="false" outlineLevel="0" collapsed="false">
      <c r="A946" s="58"/>
      <c r="B946" s="58"/>
    </row>
    <row r="947" customFormat="false" ht="16" hidden="false" customHeight="false" outlineLevel="0" collapsed="false">
      <c r="A947" s="58"/>
      <c r="B947" s="58"/>
    </row>
    <row r="948" customFormat="false" ht="16" hidden="false" customHeight="false" outlineLevel="0" collapsed="false">
      <c r="A948" s="58"/>
      <c r="B948" s="58"/>
    </row>
    <row r="949" customFormat="false" ht="16" hidden="false" customHeight="false" outlineLevel="0" collapsed="false">
      <c r="A949" s="58"/>
      <c r="B949" s="58"/>
    </row>
    <row r="950" customFormat="false" ht="16" hidden="false" customHeight="false" outlineLevel="0" collapsed="false">
      <c r="A950" s="58"/>
      <c r="B950" s="58"/>
    </row>
    <row r="951" customFormat="false" ht="16" hidden="false" customHeight="false" outlineLevel="0" collapsed="false">
      <c r="A951" s="58"/>
      <c r="B951" s="58"/>
    </row>
    <row r="952" customFormat="false" ht="16" hidden="false" customHeight="false" outlineLevel="0" collapsed="false">
      <c r="A952" s="58"/>
      <c r="B952" s="58"/>
    </row>
    <row r="953" customFormat="false" ht="16" hidden="false" customHeight="false" outlineLevel="0" collapsed="false">
      <c r="A953" s="58"/>
      <c r="B953" s="58"/>
    </row>
    <row r="954" customFormat="false" ht="16" hidden="false" customHeight="false" outlineLevel="0" collapsed="false">
      <c r="A954" s="58"/>
      <c r="B954" s="58"/>
    </row>
    <row r="955" customFormat="false" ht="16" hidden="false" customHeight="false" outlineLevel="0" collapsed="false">
      <c r="A955" s="58"/>
      <c r="B955" s="58"/>
    </row>
    <row r="956" customFormat="false" ht="16" hidden="false" customHeight="false" outlineLevel="0" collapsed="false">
      <c r="A956" s="58"/>
      <c r="B956" s="58"/>
    </row>
    <row r="957" customFormat="false" ht="16" hidden="false" customHeight="false" outlineLevel="0" collapsed="false">
      <c r="A957" s="58"/>
      <c r="B957" s="58"/>
    </row>
    <row r="958" customFormat="false" ht="16" hidden="false" customHeight="false" outlineLevel="0" collapsed="false">
      <c r="A958" s="58"/>
      <c r="B958" s="58"/>
    </row>
    <row r="959" customFormat="false" ht="16" hidden="false" customHeight="false" outlineLevel="0" collapsed="false">
      <c r="A959" s="58"/>
      <c r="B959" s="58"/>
    </row>
    <row r="960" customFormat="false" ht="16" hidden="false" customHeight="false" outlineLevel="0" collapsed="false">
      <c r="A960" s="58"/>
      <c r="B960" s="58"/>
    </row>
    <row r="961" customFormat="false" ht="16" hidden="false" customHeight="false" outlineLevel="0" collapsed="false">
      <c r="A961" s="58"/>
      <c r="B961" s="58"/>
    </row>
    <row r="962" customFormat="false" ht="16" hidden="false" customHeight="false" outlineLevel="0" collapsed="false">
      <c r="A962" s="58"/>
      <c r="B962" s="58"/>
    </row>
    <row r="963" customFormat="false" ht="16" hidden="false" customHeight="false" outlineLevel="0" collapsed="false">
      <c r="A963" s="58"/>
      <c r="B963" s="58"/>
    </row>
    <row r="964" customFormat="false" ht="16" hidden="false" customHeight="false" outlineLevel="0" collapsed="false">
      <c r="A964" s="58"/>
      <c r="B964" s="58"/>
    </row>
    <row r="965" customFormat="false" ht="16" hidden="false" customHeight="false" outlineLevel="0" collapsed="false">
      <c r="A965" s="58"/>
      <c r="B965" s="58"/>
    </row>
    <row r="966" customFormat="false" ht="16" hidden="false" customHeight="false" outlineLevel="0" collapsed="false">
      <c r="A966" s="58"/>
      <c r="B966" s="58"/>
    </row>
    <row r="967" customFormat="false" ht="16" hidden="false" customHeight="false" outlineLevel="0" collapsed="false">
      <c r="A967" s="58"/>
      <c r="B967" s="58"/>
    </row>
    <row r="968" customFormat="false" ht="16" hidden="false" customHeight="false" outlineLevel="0" collapsed="false">
      <c r="A968" s="58"/>
      <c r="B968" s="58"/>
    </row>
    <row r="969" customFormat="false" ht="16" hidden="false" customHeight="false" outlineLevel="0" collapsed="false">
      <c r="A969" s="58"/>
      <c r="B969" s="58"/>
    </row>
    <row r="970" customFormat="false" ht="16" hidden="false" customHeight="false" outlineLevel="0" collapsed="false">
      <c r="A970" s="58"/>
      <c r="B970" s="58"/>
    </row>
    <row r="971" customFormat="false" ht="16" hidden="false" customHeight="false" outlineLevel="0" collapsed="false">
      <c r="A971" s="58"/>
      <c r="B971" s="58"/>
    </row>
    <row r="972" customFormat="false" ht="16" hidden="false" customHeight="false" outlineLevel="0" collapsed="false">
      <c r="A972" s="58"/>
      <c r="B972" s="58"/>
    </row>
    <row r="973" customFormat="false" ht="16" hidden="false" customHeight="false" outlineLevel="0" collapsed="false">
      <c r="A973" s="58"/>
      <c r="B973" s="58"/>
    </row>
    <row r="974" customFormat="false" ht="16" hidden="false" customHeight="false" outlineLevel="0" collapsed="false">
      <c r="A974" s="58"/>
      <c r="B974" s="58"/>
    </row>
    <row r="975" customFormat="false" ht="16" hidden="false" customHeight="false" outlineLevel="0" collapsed="false">
      <c r="A975" s="58"/>
      <c r="B975" s="58"/>
    </row>
    <row r="976" customFormat="false" ht="16" hidden="false" customHeight="false" outlineLevel="0" collapsed="false">
      <c r="A976" s="58"/>
      <c r="B976" s="58"/>
    </row>
    <row r="977" customFormat="false" ht="16" hidden="false" customHeight="false" outlineLevel="0" collapsed="false">
      <c r="A977" s="58"/>
      <c r="B977" s="58"/>
    </row>
    <row r="978" customFormat="false" ht="16" hidden="false" customHeight="false" outlineLevel="0" collapsed="false">
      <c r="A978" s="58"/>
      <c r="B978" s="58"/>
    </row>
    <row r="979" customFormat="false" ht="16" hidden="false" customHeight="false" outlineLevel="0" collapsed="false">
      <c r="A979" s="58"/>
      <c r="B979" s="58"/>
    </row>
    <row r="980" customFormat="false" ht="16" hidden="false" customHeight="false" outlineLevel="0" collapsed="false">
      <c r="A980" s="58"/>
      <c r="B980" s="58"/>
    </row>
    <row r="981" customFormat="false" ht="16" hidden="false" customHeight="false" outlineLevel="0" collapsed="false">
      <c r="A981" s="58"/>
      <c r="B981" s="58"/>
    </row>
    <row r="982" customFormat="false" ht="16" hidden="false" customHeight="false" outlineLevel="0" collapsed="false">
      <c r="A982" s="58"/>
      <c r="B982" s="58"/>
    </row>
    <row r="983" customFormat="false" ht="16" hidden="false" customHeight="false" outlineLevel="0" collapsed="false">
      <c r="A983" s="58"/>
      <c r="B983" s="58"/>
    </row>
    <row r="984" customFormat="false" ht="16" hidden="false" customHeight="false" outlineLevel="0" collapsed="false">
      <c r="A984" s="58"/>
      <c r="B984" s="58"/>
    </row>
    <row r="985" customFormat="false" ht="16" hidden="false" customHeight="false" outlineLevel="0" collapsed="false">
      <c r="A985" s="58"/>
      <c r="B985" s="58"/>
    </row>
    <row r="986" customFormat="false" ht="16" hidden="false" customHeight="false" outlineLevel="0" collapsed="false">
      <c r="A986" s="58"/>
      <c r="B986" s="58"/>
    </row>
    <row r="987" customFormat="false" ht="16" hidden="false" customHeight="false" outlineLevel="0" collapsed="false">
      <c r="A987" s="58"/>
      <c r="B987" s="58"/>
    </row>
    <row r="988" customFormat="false" ht="16" hidden="false" customHeight="false" outlineLevel="0" collapsed="false">
      <c r="A988" s="58"/>
      <c r="B988" s="58"/>
    </row>
    <row r="989" customFormat="false" ht="16" hidden="false" customHeight="false" outlineLevel="0" collapsed="false">
      <c r="A989" s="58"/>
      <c r="B989" s="58"/>
    </row>
    <row r="990" customFormat="false" ht="16" hidden="false" customHeight="false" outlineLevel="0" collapsed="false">
      <c r="A990" s="58"/>
      <c r="B990" s="58"/>
    </row>
    <row r="991" customFormat="false" ht="16" hidden="false" customHeight="false" outlineLevel="0" collapsed="false">
      <c r="A991" s="58"/>
      <c r="B991" s="58"/>
    </row>
    <row r="992" customFormat="false" ht="16" hidden="false" customHeight="false" outlineLevel="0" collapsed="false">
      <c r="A992" s="58"/>
      <c r="B992" s="58"/>
    </row>
    <row r="993" customFormat="false" ht="16" hidden="false" customHeight="false" outlineLevel="0" collapsed="false">
      <c r="A993" s="58"/>
      <c r="B993" s="58"/>
    </row>
    <row r="994" customFormat="false" ht="16" hidden="false" customHeight="false" outlineLevel="0" collapsed="false">
      <c r="A994" s="58"/>
      <c r="B994" s="58"/>
    </row>
    <row r="995" customFormat="false" ht="16" hidden="false" customHeight="false" outlineLevel="0" collapsed="false">
      <c r="A995" s="58"/>
      <c r="B995" s="58"/>
    </row>
    <row r="996" customFormat="false" ht="16" hidden="false" customHeight="false" outlineLevel="0" collapsed="false">
      <c r="A996" s="58"/>
      <c r="B996" s="58"/>
    </row>
    <row r="997" customFormat="false" ht="16" hidden="false" customHeight="false" outlineLevel="0" collapsed="false">
      <c r="A997" s="58"/>
      <c r="B997" s="58"/>
    </row>
    <row r="998" customFormat="false" ht="16" hidden="false" customHeight="false" outlineLevel="0" collapsed="false">
      <c r="A998" s="58"/>
      <c r="B998" s="58"/>
    </row>
    <row r="999" customFormat="false" ht="16" hidden="false" customHeight="false" outlineLevel="0" collapsed="false">
      <c r="A999" s="58"/>
      <c r="B999" s="58"/>
    </row>
    <row r="1000" customFormat="false" ht="16" hidden="false" customHeight="false" outlineLevel="0" collapsed="false">
      <c r="A1000" s="58"/>
      <c r="B1000" s="58"/>
    </row>
    <row r="1001" customFormat="false" ht="16" hidden="false" customHeight="false" outlineLevel="0" collapsed="false">
      <c r="A1001" s="58"/>
      <c r="B1001" s="58"/>
    </row>
    <row r="1002" customFormat="false" ht="16" hidden="false" customHeight="false" outlineLevel="0" collapsed="false">
      <c r="A1002" s="58"/>
      <c r="B1002" s="58"/>
    </row>
    <row r="1003" customFormat="false" ht="16" hidden="false" customHeight="false" outlineLevel="0" collapsed="false">
      <c r="A1003" s="58"/>
      <c r="B1003" s="58"/>
    </row>
    <row r="1004" customFormat="false" ht="16" hidden="false" customHeight="false" outlineLevel="0" collapsed="false">
      <c r="A1004" s="58"/>
      <c r="B1004" s="58"/>
    </row>
    <row r="1005" customFormat="false" ht="16" hidden="false" customHeight="false" outlineLevel="0" collapsed="false">
      <c r="A1005" s="58"/>
      <c r="B1005" s="58"/>
    </row>
    <row r="1006" customFormat="false" ht="16" hidden="false" customHeight="false" outlineLevel="0" collapsed="false">
      <c r="A1006" s="58"/>
      <c r="B1006" s="58"/>
    </row>
    <row r="1007" customFormat="false" ht="16" hidden="false" customHeight="false" outlineLevel="0" collapsed="false">
      <c r="A1007" s="58"/>
      <c r="B1007" s="58"/>
    </row>
    <row r="1008" customFormat="false" ht="16" hidden="false" customHeight="false" outlineLevel="0" collapsed="false">
      <c r="A1008" s="58"/>
      <c r="B1008" s="58"/>
    </row>
    <row r="1009" customFormat="false" ht="16" hidden="false" customHeight="false" outlineLevel="0" collapsed="false">
      <c r="A1009" s="58"/>
      <c r="B1009" s="58"/>
    </row>
    <row r="1010" customFormat="false" ht="16" hidden="false" customHeight="false" outlineLevel="0" collapsed="false">
      <c r="A1010" s="58"/>
      <c r="B1010" s="58"/>
    </row>
    <row r="1011" customFormat="false" ht="16" hidden="false" customHeight="false" outlineLevel="0" collapsed="false">
      <c r="A1011" s="58"/>
      <c r="B1011" s="58"/>
    </row>
    <row r="1012" customFormat="false" ht="16" hidden="false" customHeight="false" outlineLevel="0" collapsed="false">
      <c r="A1012" s="58"/>
      <c r="B1012" s="58"/>
    </row>
    <row r="1013" customFormat="false" ht="16" hidden="false" customHeight="false" outlineLevel="0" collapsed="false">
      <c r="A1013" s="58"/>
      <c r="B1013" s="58"/>
    </row>
    <row r="1014" customFormat="false" ht="16" hidden="false" customHeight="false" outlineLevel="0" collapsed="false">
      <c r="A1014" s="58"/>
      <c r="B1014" s="58"/>
    </row>
    <row r="1015" customFormat="false" ht="16" hidden="false" customHeight="false" outlineLevel="0" collapsed="false">
      <c r="A1015" s="58"/>
      <c r="B1015" s="58"/>
    </row>
    <row r="1016" customFormat="false" ht="16" hidden="false" customHeight="false" outlineLevel="0" collapsed="false">
      <c r="A1016" s="58"/>
      <c r="B1016" s="58"/>
    </row>
    <row r="1017" customFormat="false" ht="16" hidden="false" customHeight="false" outlineLevel="0" collapsed="false">
      <c r="A1017" s="58"/>
      <c r="B1017" s="58"/>
    </row>
    <row r="1018" customFormat="false" ht="16" hidden="false" customHeight="false" outlineLevel="0" collapsed="false">
      <c r="A1018" s="58"/>
      <c r="B1018" s="58"/>
    </row>
    <row r="1019" customFormat="false" ht="16" hidden="false" customHeight="false" outlineLevel="0" collapsed="false">
      <c r="A1019" s="58"/>
      <c r="B1019" s="58"/>
    </row>
    <row r="1020" customFormat="false" ht="16" hidden="false" customHeight="false" outlineLevel="0" collapsed="false">
      <c r="A1020" s="58"/>
      <c r="B1020" s="58"/>
    </row>
    <row r="1021" customFormat="false" ht="16" hidden="false" customHeight="false" outlineLevel="0" collapsed="false">
      <c r="A1021" s="58"/>
      <c r="B1021" s="58"/>
    </row>
    <row r="1022" customFormat="false" ht="16" hidden="false" customHeight="false" outlineLevel="0" collapsed="false">
      <c r="A1022" s="58"/>
      <c r="B1022" s="58"/>
    </row>
    <row r="1023" customFormat="false" ht="16" hidden="false" customHeight="false" outlineLevel="0" collapsed="false">
      <c r="A1023" s="58"/>
      <c r="B1023" s="58"/>
    </row>
    <row r="1024" customFormat="false" ht="16" hidden="false" customHeight="false" outlineLevel="0" collapsed="false">
      <c r="A1024" s="58"/>
      <c r="B1024" s="58"/>
    </row>
    <row r="1025" customFormat="false" ht="16" hidden="false" customHeight="false" outlineLevel="0" collapsed="false">
      <c r="A1025" s="58"/>
      <c r="B1025" s="58"/>
    </row>
    <row r="1026" customFormat="false" ht="16" hidden="false" customHeight="false" outlineLevel="0" collapsed="false">
      <c r="A1026" s="58"/>
      <c r="B1026" s="58"/>
    </row>
    <row r="1027" customFormat="false" ht="16" hidden="false" customHeight="false" outlineLevel="0" collapsed="false">
      <c r="A1027" s="58"/>
      <c r="B1027" s="58"/>
    </row>
    <row r="1028" customFormat="false" ht="16" hidden="false" customHeight="false" outlineLevel="0" collapsed="false">
      <c r="A1028" s="58"/>
      <c r="B1028" s="58"/>
    </row>
    <row r="1029" customFormat="false" ht="16" hidden="false" customHeight="false" outlineLevel="0" collapsed="false">
      <c r="A1029" s="58"/>
      <c r="B1029" s="58"/>
    </row>
    <row r="1030" customFormat="false" ht="16" hidden="false" customHeight="false" outlineLevel="0" collapsed="false">
      <c r="A1030" s="58"/>
      <c r="B1030" s="58"/>
    </row>
    <row r="1031" customFormat="false" ht="16" hidden="false" customHeight="false" outlineLevel="0" collapsed="false">
      <c r="A1031" s="58"/>
      <c r="B1031" s="58"/>
    </row>
    <row r="1032" customFormat="false" ht="16" hidden="false" customHeight="false" outlineLevel="0" collapsed="false">
      <c r="A1032" s="58"/>
      <c r="B1032" s="58"/>
    </row>
    <row r="1033" customFormat="false" ht="16" hidden="false" customHeight="false" outlineLevel="0" collapsed="false">
      <c r="A1033" s="58"/>
      <c r="B1033" s="58"/>
    </row>
    <row r="1034" customFormat="false" ht="16" hidden="false" customHeight="false" outlineLevel="0" collapsed="false">
      <c r="A1034" s="58"/>
      <c r="B1034" s="58"/>
    </row>
    <row r="1035" customFormat="false" ht="16" hidden="false" customHeight="false" outlineLevel="0" collapsed="false">
      <c r="A1035" s="58"/>
      <c r="B1035" s="58"/>
    </row>
    <row r="1036" customFormat="false" ht="16" hidden="false" customHeight="false" outlineLevel="0" collapsed="false">
      <c r="A1036" s="58"/>
      <c r="B1036" s="58"/>
    </row>
    <row r="1037" customFormat="false" ht="16" hidden="false" customHeight="false" outlineLevel="0" collapsed="false">
      <c r="A1037" s="58"/>
      <c r="B1037" s="58"/>
    </row>
    <row r="1038" customFormat="false" ht="16" hidden="false" customHeight="false" outlineLevel="0" collapsed="false">
      <c r="A1038" s="58"/>
      <c r="B1038" s="58"/>
    </row>
    <row r="1039" customFormat="false" ht="16" hidden="false" customHeight="false" outlineLevel="0" collapsed="false">
      <c r="A1039" s="58"/>
      <c r="B1039" s="58"/>
    </row>
    <row r="1040" customFormat="false" ht="16" hidden="false" customHeight="false" outlineLevel="0" collapsed="false">
      <c r="A1040" s="58"/>
      <c r="B1040" s="58"/>
    </row>
    <row r="1041" customFormat="false" ht="16" hidden="false" customHeight="false" outlineLevel="0" collapsed="false">
      <c r="A1041" s="58"/>
      <c r="B1041" s="58"/>
    </row>
    <row r="1042" customFormat="false" ht="16" hidden="false" customHeight="false" outlineLevel="0" collapsed="false">
      <c r="A1042" s="58"/>
      <c r="B1042" s="58"/>
    </row>
    <row r="1043" customFormat="false" ht="16" hidden="false" customHeight="false" outlineLevel="0" collapsed="false">
      <c r="A1043" s="58"/>
      <c r="B1043" s="58"/>
    </row>
    <row r="1044" customFormat="false" ht="16" hidden="false" customHeight="false" outlineLevel="0" collapsed="false">
      <c r="A1044" s="58"/>
      <c r="B1044" s="58"/>
    </row>
    <row r="1045" customFormat="false" ht="16" hidden="false" customHeight="false" outlineLevel="0" collapsed="false">
      <c r="A1045" s="58"/>
      <c r="B1045" s="58"/>
    </row>
    <row r="1046" customFormat="false" ht="16" hidden="false" customHeight="false" outlineLevel="0" collapsed="false">
      <c r="A1046" s="58"/>
      <c r="B1046" s="58"/>
    </row>
    <row r="1047" customFormat="false" ht="16" hidden="false" customHeight="false" outlineLevel="0" collapsed="false">
      <c r="A1047" s="58"/>
      <c r="B1047" s="58"/>
    </row>
    <row r="1048" customFormat="false" ht="16" hidden="false" customHeight="false" outlineLevel="0" collapsed="false">
      <c r="A1048" s="58"/>
      <c r="B1048" s="58"/>
    </row>
    <row r="1049" customFormat="false" ht="16" hidden="false" customHeight="false" outlineLevel="0" collapsed="false">
      <c r="A1049" s="58"/>
      <c r="B1049" s="58"/>
    </row>
    <row r="1050" customFormat="false" ht="16" hidden="false" customHeight="false" outlineLevel="0" collapsed="false">
      <c r="A1050" s="58"/>
      <c r="B1050" s="58"/>
    </row>
    <row r="1051" customFormat="false" ht="16" hidden="false" customHeight="false" outlineLevel="0" collapsed="false">
      <c r="A1051" s="58"/>
      <c r="B1051" s="58"/>
    </row>
    <row r="1052" customFormat="false" ht="16" hidden="false" customHeight="false" outlineLevel="0" collapsed="false">
      <c r="A1052" s="58"/>
      <c r="B1052" s="58"/>
    </row>
    <row r="1053" customFormat="false" ht="16" hidden="false" customHeight="false" outlineLevel="0" collapsed="false">
      <c r="A1053" s="58"/>
      <c r="B1053" s="58"/>
    </row>
    <row r="1054" customFormat="false" ht="16" hidden="false" customHeight="false" outlineLevel="0" collapsed="false">
      <c r="A1054" s="58"/>
      <c r="B1054" s="58"/>
    </row>
    <row r="1055" customFormat="false" ht="16" hidden="false" customHeight="false" outlineLevel="0" collapsed="false">
      <c r="A1055" s="58"/>
      <c r="B1055" s="58"/>
    </row>
    <row r="1056" customFormat="false" ht="16" hidden="false" customHeight="false" outlineLevel="0" collapsed="false">
      <c r="A1056" s="58"/>
      <c r="B1056" s="58"/>
    </row>
    <row r="1057" customFormat="false" ht="16" hidden="false" customHeight="false" outlineLevel="0" collapsed="false">
      <c r="A1057" s="58"/>
      <c r="B1057" s="58"/>
    </row>
    <row r="1058" customFormat="false" ht="16" hidden="false" customHeight="false" outlineLevel="0" collapsed="false">
      <c r="A1058" s="58"/>
      <c r="B1058" s="58"/>
    </row>
    <row r="1059" customFormat="false" ht="16" hidden="false" customHeight="false" outlineLevel="0" collapsed="false">
      <c r="A1059" s="58"/>
      <c r="B1059" s="58"/>
    </row>
    <row r="1060" customFormat="false" ht="16" hidden="false" customHeight="false" outlineLevel="0" collapsed="false">
      <c r="A1060" s="58"/>
      <c r="B1060" s="58"/>
    </row>
    <row r="1061" customFormat="false" ht="16" hidden="false" customHeight="false" outlineLevel="0" collapsed="false">
      <c r="A1061" s="58"/>
      <c r="B1061" s="58"/>
    </row>
    <row r="1062" customFormat="false" ht="16" hidden="false" customHeight="false" outlineLevel="0" collapsed="false">
      <c r="A1062" s="58"/>
      <c r="B1062" s="58"/>
    </row>
    <row r="1063" customFormat="false" ht="16" hidden="false" customHeight="false" outlineLevel="0" collapsed="false">
      <c r="A1063" s="58"/>
      <c r="B1063" s="58"/>
    </row>
    <row r="1064" customFormat="false" ht="16" hidden="false" customHeight="false" outlineLevel="0" collapsed="false">
      <c r="A1064" s="58"/>
      <c r="B1064" s="58"/>
    </row>
    <row r="1065" customFormat="false" ht="16" hidden="false" customHeight="false" outlineLevel="0" collapsed="false">
      <c r="A1065" s="58"/>
      <c r="B1065" s="58"/>
    </row>
    <row r="1066" customFormat="false" ht="16" hidden="false" customHeight="false" outlineLevel="0" collapsed="false">
      <c r="A1066" s="58"/>
      <c r="B1066" s="58"/>
    </row>
    <row r="1067" customFormat="false" ht="16" hidden="false" customHeight="false" outlineLevel="0" collapsed="false">
      <c r="A1067" s="58"/>
      <c r="B1067" s="58"/>
    </row>
    <row r="1068" customFormat="false" ht="16" hidden="false" customHeight="false" outlineLevel="0" collapsed="false">
      <c r="A1068" s="58"/>
      <c r="B1068" s="58"/>
    </row>
    <row r="1069" customFormat="false" ht="16" hidden="false" customHeight="false" outlineLevel="0" collapsed="false">
      <c r="A1069" s="58"/>
      <c r="B1069" s="58"/>
    </row>
    <row r="1070" customFormat="false" ht="16" hidden="false" customHeight="false" outlineLevel="0" collapsed="false">
      <c r="A1070" s="58"/>
      <c r="B1070" s="58"/>
    </row>
    <row r="1071" customFormat="false" ht="16" hidden="false" customHeight="false" outlineLevel="0" collapsed="false">
      <c r="A1071" s="58"/>
      <c r="B1071" s="58"/>
    </row>
    <row r="1072" customFormat="false" ht="16" hidden="false" customHeight="false" outlineLevel="0" collapsed="false">
      <c r="A1072" s="58"/>
      <c r="B1072" s="58"/>
    </row>
    <row r="1073" customFormat="false" ht="16" hidden="false" customHeight="false" outlineLevel="0" collapsed="false">
      <c r="A1073" s="58"/>
      <c r="B1073" s="58"/>
    </row>
    <row r="1074" customFormat="false" ht="16" hidden="false" customHeight="false" outlineLevel="0" collapsed="false">
      <c r="A1074" s="58"/>
      <c r="B1074" s="58"/>
    </row>
    <row r="1075" customFormat="false" ht="16" hidden="false" customHeight="false" outlineLevel="0" collapsed="false">
      <c r="A1075" s="58"/>
      <c r="B1075" s="58"/>
    </row>
    <row r="1076" customFormat="false" ht="16" hidden="false" customHeight="false" outlineLevel="0" collapsed="false">
      <c r="A1076" s="58"/>
      <c r="B1076" s="58"/>
    </row>
    <row r="1077" customFormat="false" ht="16" hidden="false" customHeight="false" outlineLevel="0" collapsed="false">
      <c r="A1077" s="58"/>
      <c r="B1077" s="58"/>
    </row>
    <row r="1078" customFormat="false" ht="16" hidden="false" customHeight="false" outlineLevel="0" collapsed="false">
      <c r="A1078" s="58"/>
      <c r="B1078" s="58"/>
    </row>
    <row r="1079" customFormat="false" ht="16" hidden="false" customHeight="false" outlineLevel="0" collapsed="false">
      <c r="A1079" s="58"/>
      <c r="B1079" s="58"/>
    </row>
    <row r="1080" customFormat="false" ht="16" hidden="false" customHeight="false" outlineLevel="0" collapsed="false">
      <c r="A1080" s="58"/>
      <c r="B1080" s="58"/>
    </row>
    <row r="1081" customFormat="false" ht="16" hidden="false" customHeight="false" outlineLevel="0" collapsed="false">
      <c r="A1081" s="58"/>
      <c r="B1081" s="58"/>
    </row>
    <row r="1082" customFormat="false" ht="16" hidden="false" customHeight="false" outlineLevel="0" collapsed="false">
      <c r="A1082" s="58"/>
      <c r="B1082" s="58"/>
    </row>
    <row r="1083" customFormat="false" ht="16" hidden="false" customHeight="false" outlineLevel="0" collapsed="false">
      <c r="A1083" s="58"/>
      <c r="B1083" s="58"/>
    </row>
    <row r="1084" customFormat="false" ht="16" hidden="false" customHeight="false" outlineLevel="0" collapsed="false">
      <c r="A1084" s="58"/>
      <c r="B1084" s="58"/>
    </row>
    <row r="1085" customFormat="false" ht="16" hidden="false" customHeight="false" outlineLevel="0" collapsed="false">
      <c r="A1085" s="58"/>
      <c r="B1085" s="58"/>
    </row>
    <row r="1086" customFormat="false" ht="16" hidden="false" customHeight="false" outlineLevel="0" collapsed="false">
      <c r="A1086" s="58"/>
      <c r="B1086" s="58"/>
    </row>
    <row r="1087" customFormat="false" ht="16" hidden="false" customHeight="false" outlineLevel="0" collapsed="false">
      <c r="A1087" s="58"/>
      <c r="B1087" s="58"/>
    </row>
    <row r="1088" customFormat="false" ht="16" hidden="false" customHeight="false" outlineLevel="0" collapsed="false">
      <c r="A1088" s="58"/>
      <c r="B1088" s="58"/>
    </row>
    <row r="1089" customFormat="false" ht="16" hidden="false" customHeight="false" outlineLevel="0" collapsed="false">
      <c r="A1089" s="58"/>
      <c r="B1089" s="58"/>
    </row>
    <row r="1090" customFormat="false" ht="16" hidden="false" customHeight="false" outlineLevel="0" collapsed="false">
      <c r="A1090" s="58"/>
      <c r="B1090" s="58"/>
    </row>
    <row r="1091" customFormat="false" ht="16" hidden="false" customHeight="false" outlineLevel="0" collapsed="false">
      <c r="A1091" s="58"/>
      <c r="B1091" s="58"/>
    </row>
    <row r="1092" customFormat="false" ht="16" hidden="false" customHeight="false" outlineLevel="0" collapsed="false">
      <c r="A1092" s="58"/>
      <c r="B1092" s="58"/>
    </row>
    <row r="1093" customFormat="false" ht="16" hidden="false" customHeight="false" outlineLevel="0" collapsed="false">
      <c r="A1093" s="58"/>
      <c r="B1093" s="58"/>
    </row>
    <row r="1094" customFormat="false" ht="16" hidden="false" customHeight="false" outlineLevel="0" collapsed="false">
      <c r="A1094" s="58"/>
      <c r="B1094" s="58"/>
    </row>
    <row r="1095" customFormat="false" ht="16" hidden="false" customHeight="false" outlineLevel="0" collapsed="false">
      <c r="A1095" s="58"/>
      <c r="B1095" s="58"/>
    </row>
    <row r="1096" customFormat="false" ht="16" hidden="false" customHeight="false" outlineLevel="0" collapsed="false">
      <c r="A1096" s="58"/>
      <c r="B1096" s="58"/>
    </row>
    <row r="1097" customFormat="false" ht="16" hidden="false" customHeight="false" outlineLevel="0" collapsed="false">
      <c r="A1097" s="58"/>
      <c r="B1097" s="58"/>
    </row>
    <row r="1098" customFormat="false" ht="16" hidden="false" customHeight="false" outlineLevel="0" collapsed="false">
      <c r="A1098" s="58"/>
      <c r="B1098" s="58"/>
    </row>
    <row r="1099" customFormat="false" ht="16" hidden="false" customHeight="false" outlineLevel="0" collapsed="false">
      <c r="A1099" s="58"/>
      <c r="B1099" s="58"/>
    </row>
    <row r="1100" customFormat="false" ht="16" hidden="false" customHeight="false" outlineLevel="0" collapsed="false">
      <c r="A1100" s="58"/>
      <c r="B1100" s="58"/>
    </row>
    <row r="1101" customFormat="false" ht="16" hidden="false" customHeight="false" outlineLevel="0" collapsed="false">
      <c r="A1101" s="58"/>
      <c r="B1101" s="58"/>
    </row>
    <row r="1102" customFormat="false" ht="16" hidden="false" customHeight="false" outlineLevel="0" collapsed="false">
      <c r="A1102" s="58"/>
      <c r="B1102" s="58"/>
    </row>
    <row r="1103" customFormat="false" ht="16" hidden="false" customHeight="false" outlineLevel="0" collapsed="false">
      <c r="A1103" s="58"/>
      <c r="B1103" s="58"/>
    </row>
    <row r="1104" customFormat="false" ht="16" hidden="false" customHeight="false" outlineLevel="0" collapsed="false">
      <c r="A1104" s="58"/>
      <c r="B1104" s="58"/>
    </row>
    <row r="1105" customFormat="false" ht="16" hidden="false" customHeight="false" outlineLevel="0" collapsed="false">
      <c r="A1105" s="58"/>
      <c r="B1105" s="58"/>
    </row>
    <row r="1106" customFormat="false" ht="16" hidden="false" customHeight="false" outlineLevel="0" collapsed="false">
      <c r="A1106" s="58"/>
      <c r="B1106" s="58"/>
    </row>
    <row r="1107" customFormat="false" ht="16" hidden="false" customHeight="false" outlineLevel="0" collapsed="false">
      <c r="A1107" s="58"/>
      <c r="B1107" s="58"/>
    </row>
    <row r="1108" customFormat="false" ht="16" hidden="false" customHeight="false" outlineLevel="0" collapsed="false">
      <c r="A1108" s="58"/>
      <c r="B1108" s="58"/>
    </row>
    <row r="1109" customFormat="false" ht="16" hidden="false" customHeight="false" outlineLevel="0" collapsed="false">
      <c r="A1109" s="58"/>
      <c r="B1109" s="58"/>
    </row>
    <row r="1110" customFormat="false" ht="16" hidden="false" customHeight="false" outlineLevel="0" collapsed="false">
      <c r="A1110" s="58"/>
      <c r="B1110" s="58"/>
    </row>
    <row r="1111" customFormat="false" ht="16" hidden="false" customHeight="false" outlineLevel="0" collapsed="false">
      <c r="A1111" s="58"/>
      <c r="B1111" s="58"/>
    </row>
    <row r="1112" customFormat="false" ht="16" hidden="false" customHeight="false" outlineLevel="0" collapsed="false">
      <c r="A1112" s="58"/>
      <c r="B1112" s="58"/>
    </row>
    <row r="1113" customFormat="false" ht="16" hidden="false" customHeight="false" outlineLevel="0" collapsed="false">
      <c r="A1113" s="58"/>
      <c r="B1113" s="58"/>
    </row>
    <row r="1114" customFormat="false" ht="16" hidden="false" customHeight="false" outlineLevel="0" collapsed="false">
      <c r="A1114" s="58"/>
      <c r="B1114" s="58"/>
    </row>
    <row r="1115" customFormat="false" ht="16" hidden="false" customHeight="false" outlineLevel="0" collapsed="false">
      <c r="A1115" s="58"/>
      <c r="B1115" s="58"/>
    </row>
    <row r="1116" customFormat="false" ht="16" hidden="false" customHeight="false" outlineLevel="0" collapsed="false">
      <c r="A1116" s="58"/>
      <c r="B1116" s="58"/>
    </row>
    <row r="1117" customFormat="false" ht="16" hidden="false" customHeight="false" outlineLevel="0" collapsed="false">
      <c r="A1117" s="58"/>
      <c r="B1117" s="58"/>
    </row>
    <row r="1118" customFormat="false" ht="16" hidden="false" customHeight="false" outlineLevel="0" collapsed="false">
      <c r="A1118" s="58"/>
      <c r="B1118" s="58"/>
    </row>
    <row r="1119" customFormat="false" ht="16" hidden="false" customHeight="false" outlineLevel="0" collapsed="false">
      <c r="A1119" s="58"/>
      <c r="B1119" s="58"/>
    </row>
    <row r="1120" customFormat="false" ht="16" hidden="false" customHeight="false" outlineLevel="0" collapsed="false">
      <c r="A1120" s="58"/>
      <c r="B1120" s="58"/>
    </row>
    <row r="1121" customFormat="false" ht="16" hidden="false" customHeight="false" outlineLevel="0" collapsed="false">
      <c r="A1121" s="58"/>
      <c r="B1121" s="58"/>
    </row>
    <row r="1122" customFormat="false" ht="16" hidden="false" customHeight="false" outlineLevel="0" collapsed="false">
      <c r="A1122" s="58"/>
      <c r="B1122" s="58"/>
    </row>
    <row r="1123" customFormat="false" ht="16" hidden="false" customHeight="false" outlineLevel="0" collapsed="false">
      <c r="A1123" s="58"/>
      <c r="B1123" s="58"/>
    </row>
    <row r="1124" customFormat="false" ht="16" hidden="false" customHeight="false" outlineLevel="0" collapsed="false">
      <c r="A1124" s="58"/>
      <c r="B1124" s="58"/>
    </row>
    <row r="1125" customFormat="false" ht="16" hidden="false" customHeight="false" outlineLevel="0" collapsed="false">
      <c r="A1125" s="58"/>
      <c r="B1125" s="58"/>
    </row>
    <row r="1126" customFormat="false" ht="16" hidden="false" customHeight="false" outlineLevel="0" collapsed="false">
      <c r="A1126" s="58"/>
      <c r="B1126" s="58"/>
    </row>
    <row r="1127" customFormat="false" ht="16" hidden="false" customHeight="false" outlineLevel="0" collapsed="false">
      <c r="A1127" s="58"/>
      <c r="B1127" s="58"/>
    </row>
    <row r="1128" customFormat="false" ht="16" hidden="false" customHeight="false" outlineLevel="0" collapsed="false">
      <c r="A1128" s="58"/>
      <c r="B1128" s="58"/>
    </row>
    <row r="1129" customFormat="false" ht="16" hidden="false" customHeight="false" outlineLevel="0" collapsed="false">
      <c r="A1129" s="58"/>
      <c r="B1129" s="58"/>
    </row>
    <row r="1130" customFormat="false" ht="16" hidden="false" customHeight="false" outlineLevel="0" collapsed="false">
      <c r="A1130" s="58"/>
      <c r="B1130" s="58"/>
    </row>
    <row r="1131" customFormat="false" ht="16" hidden="false" customHeight="false" outlineLevel="0" collapsed="false">
      <c r="A1131" s="58"/>
      <c r="B1131" s="58"/>
    </row>
    <row r="1132" customFormat="false" ht="16" hidden="false" customHeight="false" outlineLevel="0" collapsed="false">
      <c r="A1132" s="58"/>
      <c r="B1132" s="58"/>
    </row>
    <row r="1133" customFormat="false" ht="16" hidden="false" customHeight="false" outlineLevel="0" collapsed="false">
      <c r="A1133" s="58"/>
      <c r="B1133" s="58"/>
    </row>
    <row r="1134" customFormat="false" ht="16" hidden="false" customHeight="false" outlineLevel="0" collapsed="false">
      <c r="A1134" s="58"/>
      <c r="B1134" s="58"/>
    </row>
    <row r="1135" customFormat="false" ht="16" hidden="false" customHeight="false" outlineLevel="0" collapsed="false">
      <c r="A1135" s="58"/>
      <c r="B1135" s="58"/>
    </row>
    <row r="1136" customFormat="false" ht="16" hidden="false" customHeight="false" outlineLevel="0" collapsed="false">
      <c r="A1136" s="58"/>
      <c r="B1136" s="58"/>
    </row>
    <row r="1137" customFormat="false" ht="16" hidden="false" customHeight="false" outlineLevel="0" collapsed="false">
      <c r="A1137" s="58"/>
      <c r="B1137" s="58"/>
    </row>
    <row r="1138" customFormat="false" ht="16" hidden="false" customHeight="false" outlineLevel="0" collapsed="false">
      <c r="A1138" s="58"/>
      <c r="B1138" s="58"/>
    </row>
    <row r="1139" customFormat="false" ht="16" hidden="false" customHeight="false" outlineLevel="0" collapsed="false">
      <c r="A1139" s="58"/>
      <c r="B1139" s="58"/>
    </row>
    <row r="1140" customFormat="false" ht="16" hidden="false" customHeight="false" outlineLevel="0" collapsed="false">
      <c r="A1140" s="58"/>
      <c r="B1140" s="58"/>
    </row>
    <row r="1141" customFormat="false" ht="16" hidden="false" customHeight="false" outlineLevel="0" collapsed="false">
      <c r="A1141" s="58"/>
      <c r="B1141" s="58"/>
    </row>
    <row r="1142" customFormat="false" ht="16" hidden="false" customHeight="false" outlineLevel="0" collapsed="false">
      <c r="A1142" s="58"/>
      <c r="B1142" s="58"/>
    </row>
    <row r="1143" customFormat="false" ht="16" hidden="false" customHeight="false" outlineLevel="0" collapsed="false">
      <c r="A1143" s="58"/>
      <c r="B1143" s="58"/>
    </row>
    <row r="1144" customFormat="false" ht="16" hidden="false" customHeight="false" outlineLevel="0" collapsed="false">
      <c r="A1144" s="58"/>
      <c r="B1144" s="58"/>
    </row>
    <row r="1145" customFormat="false" ht="16" hidden="false" customHeight="false" outlineLevel="0" collapsed="false">
      <c r="A1145" s="58"/>
      <c r="B1145" s="58"/>
    </row>
    <row r="1146" customFormat="false" ht="16" hidden="false" customHeight="false" outlineLevel="0" collapsed="false">
      <c r="A1146" s="58"/>
      <c r="B1146" s="58"/>
    </row>
    <row r="1147" customFormat="false" ht="16" hidden="false" customHeight="false" outlineLevel="0" collapsed="false">
      <c r="A1147" s="58"/>
      <c r="B1147" s="58"/>
    </row>
    <row r="1148" customFormat="false" ht="16" hidden="false" customHeight="false" outlineLevel="0" collapsed="false">
      <c r="A1148" s="58"/>
      <c r="B1148" s="58"/>
    </row>
    <row r="1149" customFormat="false" ht="16" hidden="false" customHeight="false" outlineLevel="0" collapsed="false">
      <c r="A1149" s="58"/>
      <c r="B1149" s="58"/>
    </row>
    <row r="1150" customFormat="false" ht="16" hidden="false" customHeight="false" outlineLevel="0" collapsed="false">
      <c r="A1150" s="58"/>
      <c r="B1150" s="58"/>
    </row>
    <row r="1151" customFormat="false" ht="16" hidden="false" customHeight="false" outlineLevel="0" collapsed="false">
      <c r="A1151" s="58"/>
      <c r="B1151" s="58"/>
    </row>
    <row r="1152" customFormat="false" ht="16" hidden="false" customHeight="false" outlineLevel="0" collapsed="false">
      <c r="A1152" s="58"/>
      <c r="B1152" s="58"/>
    </row>
    <row r="1153" customFormat="false" ht="16" hidden="false" customHeight="false" outlineLevel="0" collapsed="false">
      <c r="A1153" s="58"/>
      <c r="B1153" s="58"/>
    </row>
    <row r="1154" customFormat="false" ht="16" hidden="false" customHeight="false" outlineLevel="0" collapsed="false">
      <c r="A1154" s="58"/>
      <c r="B1154" s="58"/>
    </row>
    <row r="1155" customFormat="false" ht="16" hidden="false" customHeight="false" outlineLevel="0" collapsed="false">
      <c r="A1155" s="58"/>
      <c r="B1155" s="58"/>
    </row>
    <row r="1156" customFormat="false" ht="16" hidden="false" customHeight="false" outlineLevel="0" collapsed="false">
      <c r="A1156" s="58"/>
      <c r="B1156" s="58"/>
    </row>
    <row r="1157" customFormat="false" ht="16" hidden="false" customHeight="false" outlineLevel="0" collapsed="false">
      <c r="A1157" s="58"/>
      <c r="B1157" s="58"/>
    </row>
    <row r="1158" customFormat="false" ht="16" hidden="false" customHeight="false" outlineLevel="0" collapsed="false">
      <c r="A1158" s="58"/>
      <c r="B1158" s="58"/>
    </row>
    <row r="1159" customFormat="false" ht="16" hidden="false" customHeight="false" outlineLevel="0" collapsed="false">
      <c r="A1159" s="58"/>
      <c r="B1159" s="58"/>
    </row>
    <row r="1160" customFormat="false" ht="16" hidden="false" customHeight="false" outlineLevel="0" collapsed="false">
      <c r="A1160" s="58"/>
      <c r="B1160" s="58"/>
    </row>
    <row r="1161" customFormat="false" ht="16" hidden="false" customHeight="false" outlineLevel="0" collapsed="false">
      <c r="A1161" s="58"/>
      <c r="B1161" s="58"/>
    </row>
    <row r="1162" customFormat="false" ht="16" hidden="false" customHeight="false" outlineLevel="0" collapsed="false">
      <c r="A1162" s="58"/>
      <c r="B1162" s="58"/>
    </row>
    <row r="1163" customFormat="false" ht="16" hidden="false" customHeight="false" outlineLevel="0" collapsed="false">
      <c r="A1163" s="58"/>
      <c r="B1163" s="58"/>
    </row>
    <row r="1164" customFormat="false" ht="16" hidden="false" customHeight="false" outlineLevel="0" collapsed="false">
      <c r="A1164" s="58"/>
      <c r="B1164" s="58"/>
    </row>
    <row r="1165" customFormat="false" ht="16" hidden="false" customHeight="false" outlineLevel="0" collapsed="false">
      <c r="A1165" s="58"/>
      <c r="B1165" s="58"/>
    </row>
    <row r="1166" customFormat="false" ht="16" hidden="false" customHeight="false" outlineLevel="0" collapsed="false">
      <c r="A1166" s="58"/>
      <c r="B1166" s="58"/>
    </row>
    <row r="1167" customFormat="false" ht="16" hidden="false" customHeight="false" outlineLevel="0" collapsed="false">
      <c r="A1167" s="58"/>
      <c r="B1167" s="58"/>
    </row>
    <row r="1168" customFormat="false" ht="16" hidden="false" customHeight="false" outlineLevel="0" collapsed="false">
      <c r="A1168" s="58"/>
      <c r="B1168" s="58"/>
    </row>
    <row r="1169" customFormat="false" ht="16" hidden="false" customHeight="false" outlineLevel="0" collapsed="false">
      <c r="A1169" s="58"/>
      <c r="B1169" s="58"/>
    </row>
    <row r="1170" customFormat="false" ht="16" hidden="false" customHeight="false" outlineLevel="0" collapsed="false">
      <c r="A1170" s="58"/>
      <c r="B1170" s="58"/>
    </row>
    <row r="1171" customFormat="false" ht="16" hidden="false" customHeight="false" outlineLevel="0" collapsed="false">
      <c r="A1171" s="58"/>
      <c r="B1171" s="58"/>
    </row>
    <row r="1172" customFormat="false" ht="16" hidden="false" customHeight="false" outlineLevel="0" collapsed="false">
      <c r="A1172" s="58"/>
      <c r="B1172" s="58"/>
    </row>
    <row r="1173" customFormat="false" ht="16" hidden="false" customHeight="false" outlineLevel="0" collapsed="false">
      <c r="A1173" s="58"/>
      <c r="B1173" s="58"/>
    </row>
    <row r="1174" customFormat="false" ht="16" hidden="false" customHeight="false" outlineLevel="0" collapsed="false">
      <c r="A1174" s="58"/>
      <c r="B1174" s="58"/>
    </row>
    <row r="1175" customFormat="false" ht="16" hidden="false" customHeight="false" outlineLevel="0" collapsed="false">
      <c r="A1175" s="58"/>
      <c r="B1175" s="58"/>
    </row>
    <row r="1176" customFormat="false" ht="16" hidden="false" customHeight="false" outlineLevel="0" collapsed="false">
      <c r="A1176" s="58"/>
      <c r="B1176" s="58"/>
    </row>
    <row r="1177" customFormat="false" ht="16" hidden="false" customHeight="false" outlineLevel="0" collapsed="false">
      <c r="A1177" s="58"/>
      <c r="B1177" s="58"/>
    </row>
    <row r="1178" customFormat="false" ht="16" hidden="false" customHeight="false" outlineLevel="0" collapsed="false">
      <c r="A1178" s="58"/>
      <c r="B1178" s="58"/>
    </row>
    <row r="1179" customFormat="false" ht="16" hidden="false" customHeight="false" outlineLevel="0" collapsed="false">
      <c r="A1179" s="58"/>
      <c r="B1179" s="58"/>
    </row>
    <row r="1180" customFormat="false" ht="16" hidden="false" customHeight="false" outlineLevel="0" collapsed="false">
      <c r="A1180" s="58"/>
      <c r="B1180" s="58"/>
    </row>
    <row r="1181" customFormat="false" ht="16" hidden="false" customHeight="false" outlineLevel="0" collapsed="false">
      <c r="A1181" s="58"/>
      <c r="B1181" s="58"/>
    </row>
    <row r="1182" customFormat="false" ht="16" hidden="false" customHeight="false" outlineLevel="0" collapsed="false">
      <c r="A1182" s="58"/>
      <c r="B1182" s="58"/>
    </row>
    <row r="1183" customFormat="false" ht="16" hidden="false" customHeight="false" outlineLevel="0" collapsed="false">
      <c r="A1183" s="58"/>
      <c r="B1183" s="58"/>
    </row>
    <row r="1184" customFormat="false" ht="16" hidden="false" customHeight="false" outlineLevel="0" collapsed="false">
      <c r="A1184" s="58"/>
      <c r="B1184" s="58"/>
    </row>
    <row r="1185" customFormat="false" ht="16" hidden="false" customHeight="false" outlineLevel="0" collapsed="false">
      <c r="A1185" s="58"/>
      <c r="B1185" s="58"/>
    </row>
    <row r="1186" customFormat="false" ht="16" hidden="false" customHeight="false" outlineLevel="0" collapsed="false">
      <c r="A1186" s="58"/>
      <c r="B1186" s="58"/>
    </row>
    <row r="1187" customFormat="false" ht="16" hidden="false" customHeight="false" outlineLevel="0" collapsed="false">
      <c r="A1187" s="58"/>
      <c r="B1187" s="58"/>
    </row>
    <row r="1188" customFormat="false" ht="16" hidden="false" customHeight="false" outlineLevel="0" collapsed="false">
      <c r="A1188" s="58"/>
      <c r="B1188" s="58"/>
    </row>
    <row r="1189" customFormat="false" ht="16" hidden="false" customHeight="false" outlineLevel="0" collapsed="false">
      <c r="A1189" s="58"/>
      <c r="B1189" s="58"/>
    </row>
    <row r="1190" customFormat="false" ht="16" hidden="false" customHeight="false" outlineLevel="0" collapsed="false">
      <c r="A1190" s="58"/>
      <c r="B1190" s="58"/>
    </row>
    <row r="1191" customFormat="false" ht="16" hidden="false" customHeight="false" outlineLevel="0" collapsed="false">
      <c r="A1191" s="58"/>
      <c r="B1191" s="58"/>
    </row>
    <row r="1192" customFormat="false" ht="16" hidden="false" customHeight="false" outlineLevel="0" collapsed="false">
      <c r="A1192" s="58"/>
      <c r="B1192" s="58"/>
    </row>
    <row r="1193" customFormat="false" ht="16" hidden="false" customHeight="false" outlineLevel="0" collapsed="false">
      <c r="A1193" s="58"/>
      <c r="B1193" s="58"/>
    </row>
    <row r="1194" customFormat="false" ht="16" hidden="false" customHeight="false" outlineLevel="0" collapsed="false">
      <c r="A1194" s="58"/>
      <c r="B1194" s="58"/>
    </row>
    <row r="1195" customFormat="false" ht="16" hidden="false" customHeight="false" outlineLevel="0" collapsed="false">
      <c r="A1195" s="58"/>
      <c r="B1195" s="58"/>
    </row>
    <row r="1196" customFormat="false" ht="16" hidden="false" customHeight="false" outlineLevel="0" collapsed="false">
      <c r="A1196" s="58"/>
      <c r="B1196" s="58"/>
    </row>
    <row r="1197" customFormat="false" ht="16" hidden="false" customHeight="false" outlineLevel="0" collapsed="false">
      <c r="A1197" s="58"/>
      <c r="B1197" s="58"/>
    </row>
    <row r="1198" customFormat="false" ht="16" hidden="false" customHeight="false" outlineLevel="0" collapsed="false">
      <c r="A1198" s="58"/>
      <c r="B1198" s="58"/>
    </row>
    <row r="1199" customFormat="false" ht="16" hidden="false" customHeight="false" outlineLevel="0" collapsed="false">
      <c r="A1199" s="58"/>
      <c r="B1199" s="58"/>
    </row>
    <row r="1200" customFormat="false" ht="16" hidden="false" customHeight="false" outlineLevel="0" collapsed="false">
      <c r="A1200" s="58"/>
      <c r="B1200" s="58"/>
    </row>
    <row r="1201" customFormat="false" ht="16" hidden="false" customHeight="false" outlineLevel="0" collapsed="false">
      <c r="A1201" s="58"/>
      <c r="B1201" s="58"/>
    </row>
    <row r="1202" customFormat="false" ht="16" hidden="false" customHeight="false" outlineLevel="0" collapsed="false">
      <c r="A1202" s="58"/>
      <c r="B1202" s="58"/>
    </row>
    <row r="1203" customFormat="false" ht="16" hidden="false" customHeight="false" outlineLevel="0" collapsed="false">
      <c r="A1203" s="58"/>
      <c r="B1203" s="58"/>
    </row>
    <row r="1204" customFormat="false" ht="16" hidden="false" customHeight="false" outlineLevel="0" collapsed="false">
      <c r="A1204" s="58"/>
      <c r="B1204" s="58"/>
    </row>
    <row r="1205" customFormat="false" ht="16" hidden="false" customHeight="false" outlineLevel="0" collapsed="false">
      <c r="A1205" s="58"/>
      <c r="B1205" s="58"/>
    </row>
    <row r="1206" customFormat="false" ht="16" hidden="false" customHeight="false" outlineLevel="0" collapsed="false">
      <c r="A1206" s="58"/>
      <c r="B1206" s="58"/>
    </row>
    <row r="1207" customFormat="false" ht="16" hidden="false" customHeight="false" outlineLevel="0" collapsed="false">
      <c r="A1207" s="58"/>
      <c r="B1207" s="58"/>
    </row>
    <row r="1208" customFormat="false" ht="16" hidden="false" customHeight="false" outlineLevel="0" collapsed="false">
      <c r="A1208" s="58"/>
      <c r="B1208" s="58"/>
    </row>
    <row r="1209" customFormat="false" ht="16" hidden="false" customHeight="false" outlineLevel="0" collapsed="false">
      <c r="A1209" s="58"/>
      <c r="B1209" s="58"/>
    </row>
    <row r="1210" customFormat="false" ht="16" hidden="false" customHeight="false" outlineLevel="0" collapsed="false">
      <c r="A1210" s="58"/>
      <c r="B1210" s="58"/>
    </row>
    <row r="1211" customFormat="false" ht="16" hidden="false" customHeight="false" outlineLevel="0" collapsed="false">
      <c r="A1211" s="58"/>
      <c r="B1211" s="58"/>
    </row>
    <row r="1212" customFormat="false" ht="16" hidden="false" customHeight="false" outlineLevel="0" collapsed="false">
      <c r="A1212" s="58"/>
      <c r="B1212" s="58"/>
    </row>
    <row r="1213" customFormat="false" ht="16" hidden="false" customHeight="false" outlineLevel="0" collapsed="false">
      <c r="A1213" s="58"/>
      <c r="B1213" s="58"/>
    </row>
    <row r="1214" customFormat="false" ht="16" hidden="false" customHeight="false" outlineLevel="0" collapsed="false">
      <c r="A1214" s="58"/>
      <c r="B1214" s="58"/>
    </row>
    <row r="1215" customFormat="false" ht="16" hidden="false" customHeight="false" outlineLevel="0" collapsed="false">
      <c r="A1215" s="58"/>
      <c r="B1215" s="58"/>
    </row>
    <row r="1216" customFormat="false" ht="16" hidden="false" customHeight="false" outlineLevel="0" collapsed="false">
      <c r="A1216" s="58"/>
      <c r="B1216" s="58"/>
    </row>
    <row r="1217" customFormat="false" ht="16" hidden="false" customHeight="false" outlineLevel="0" collapsed="false">
      <c r="A1217" s="58"/>
      <c r="B1217" s="58"/>
    </row>
    <row r="1218" customFormat="false" ht="16" hidden="false" customHeight="false" outlineLevel="0" collapsed="false">
      <c r="A1218" s="58"/>
      <c r="B1218" s="58"/>
    </row>
    <row r="1219" customFormat="false" ht="16" hidden="false" customHeight="false" outlineLevel="0" collapsed="false">
      <c r="A1219" s="58"/>
      <c r="B1219" s="58"/>
    </row>
    <row r="1220" customFormat="false" ht="16" hidden="false" customHeight="false" outlineLevel="0" collapsed="false">
      <c r="A1220" s="58"/>
      <c r="B1220" s="58"/>
    </row>
    <row r="1221" customFormat="false" ht="16" hidden="false" customHeight="false" outlineLevel="0" collapsed="false">
      <c r="A1221" s="58"/>
      <c r="B1221" s="58"/>
    </row>
    <row r="1222" customFormat="false" ht="16" hidden="false" customHeight="false" outlineLevel="0" collapsed="false">
      <c r="A1222" s="58"/>
      <c r="B1222" s="58"/>
    </row>
    <row r="1223" customFormat="false" ht="16" hidden="false" customHeight="false" outlineLevel="0" collapsed="false">
      <c r="A1223" s="58"/>
      <c r="B1223" s="58"/>
    </row>
    <row r="1224" customFormat="false" ht="16" hidden="false" customHeight="false" outlineLevel="0" collapsed="false">
      <c r="A1224" s="58"/>
      <c r="B1224" s="58"/>
    </row>
    <row r="1225" customFormat="false" ht="16" hidden="false" customHeight="false" outlineLevel="0" collapsed="false">
      <c r="A1225" s="58"/>
      <c r="B1225" s="58"/>
    </row>
    <row r="1226" customFormat="false" ht="16" hidden="false" customHeight="false" outlineLevel="0" collapsed="false">
      <c r="A1226" s="58"/>
      <c r="B1226" s="58"/>
    </row>
    <row r="1227" customFormat="false" ht="16" hidden="false" customHeight="false" outlineLevel="0" collapsed="false">
      <c r="A1227" s="58"/>
      <c r="B1227" s="58"/>
    </row>
    <row r="1228" customFormat="false" ht="16" hidden="false" customHeight="false" outlineLevel="0" collapsed="false">
      <c r="A1228" s="58"/>
      <c r="B1228" s="58"/>
    </row>
    <row r="1229" customFormat="false" ht="16" hidden="false" customHeight="false" outlineLevel="0" collapsed="false">
      <c r="A1229" s="58"/>
      <c r="B1229" s="58"/>
    </row>
    <row r="1230" customFormat="false" ht="16" hidden="false" customHeight="false" outlineLevel="0" collapsed="false">
      <c r="A1230" s="58"/>
      <c r="B1230" s="58"/>
    </row>
    <row r="1231" customFormat="false" ht="16" hidden="false" customHeight="false" outlineLevel="0" collapsed="false">
      <c r="A1231" s="58"/>
      <c r="B1231" s="58"/>
    </row>
    <row r="1232" customFormat="false" ht="16" hidden="false" customHeight="false" outlineLevel="0" collapsed="false">
      <c r="A1232" s="58"/>
      <c r="B1232" s="58"/>
    </row>
    <row r="1233" customFormat="false" ht="16" hidden="false" customHeight="false" outlineLevel="0" collapsed="false">
      <c r="A1233" s="58"/>
      <c r="B1233" s="58"/>
    </row>
    <row r="1234" customFormat="false" ht="16" hidden="false" customHeight="false" outlineLevel="0" collapsed="false">
      <c r="A1234" s="58"/>
      <c r="B1234" s="58"/>
    </row>
    <row r="1235" customFormat="false" ht="16" hidden="false" customHeight="false" outlineLevel="0" collapsed="false">
      <c r="A1235" s="58"/>
      <c r="B1235" s="58"/>
    </row>
    <row r="1236" customFormat="false" ht="16" hidden="false" customHeight="false" outlineLevel="0" collapsed="false">
      <c r="A1236" s="58"/>
      <c r="B1236" s="58"/>
    </row>
    <row r="1237" customFormat="false" ht="16" hidden="false" customHeight="false" outlineLevel="0" collapsed="false">
      <c r="A1237" s="58"/>
      <c r="B1237" s="58"/>
    </row>
    <row r="1238" customFormat="false" ht="16" hidden="false" customHeight="false" outlineLevel="0" collapsed="false">
      <c r="A1238" s="58"/>
      <c r="B1238" s="58"/>
    </row>
    <row r="1239" customFormat="false" ht="16" hidden="false" customHeight="false" outlineLevel="0" collapsed="false">
      <c r="A1239" s="58"/>
      <c r="B1239" s="58"/>
    </row>
    <row r="1240" customFormat="false" ht="16" hidden="false" customHeight="false" outlineLevel="0" collapsed="false">
      <c r="A1240" s="58"/>
      <c r="B1240" s="58"/>
    </row>
    <row r="1241" customFormat="false" ht="16" hidden="false" customHeight="false" outlineLevel="0" collapsed="false">
      <c r="A1241" s="58"/>
      <c r="B1241" s="58"/>
    </row>
    <row r="1242" customFormat="false" ht="16" hidden="false" customHeight="false" outlineLevel="0" collapsed="false">
      <c r="A1242" s="58"/>
      <c r="B1242" s="58"/>
    </row>
    <row r="1243" customFormat="false" ht="16" hidden="false" customHeight="false" outlineLevel="0" collapsed="false">
      <c r="A1243" s="58"/>
      <c r="B1243" s="58"/>
    </row>
    <row r="1244" customFormat="false" ht="16" hidden="false" customHeight="false" outlineLevel="0" collapsed="false">
      <c r="A1244" s="58"/>
      <c r="B1244" s="58"/>
    </row>
    <row r="1245" customFormat="false" ht="16" hidden="false" customHeight="false" outlineLevel="0" collapsed="false">
      <c r="A1245" s="58"/>
      <c r="B1245" s="58"/>
    </row>
    <row r="1246" customFormat="false" ht="16" hidden="false" customHeight="false" outlineLevel="0" collapsed="false">
      <c r="A1246" s="58"/>
      <c r="B1246" s="58"/>
    </row>
    <row r="1247" customFormat="false" ht="16" hidden="false" customHeight="false" outlineLevel="0" collapsed="false">
      <c r="A1247" s="58"/>
      <c r="B1247" s="58"/>
    </row>
    <row r="1248" customFormat="false" ht="16" hidden="false" customHeight="false" outlineLevel="0" collapsed="false">
      <c r="A1248" s="58"/>
      <c r="B1248" s="58"/>
    </row>
    <row r="1249" customFormat="false" ht="16" hidden="false" customHeight="false" outlineLevel="0" collapsed="false">
      <c r="A1249" s="58"/>
      <c r="B1249" s="58"/>
    </row>
    <row r="1250" customFormat="false" ht="16" hidden="false" customHeight="false" outlineLevel="0" collapsed="false">
      <c r="A1250" s="58"/>
      <c r="B1250" s="58"/>
    </row>
    <row r="1251" customFormat="false" ht="16" hidden="false" customHeight="false" outlineLevel="0" collapsed="false">
      <c r="A1251" s="58"/>
      <c r="B1251" s="58"/>
    </row>
    <row r="1252" customFormat="false" ht="16" hidden="false" customHeight="false" outlineLevel="0" collapsed="false">
      <c r="A1252" s="58"/>
      <c r="B1252" s="58"/>
    </row>
    <row r="1253" customFormat="false" ht="16" hidden="false" customHeight="false" outlineLevel="0" collapsed="false">
      <c r="A1253" s="58"/>
      <c r="B1253" s="58"/>
    </row>
    <row r="1254" customFormat="false" ht="16" hidden="false" customHeight="false" outlineLevel="0" collapsed="false">
      <c r="A1254" s="58"/>
      <c r="B1254" s="58"/>
    </row>
    <row r="1255" customFormat="false" ht="16" hidden="false" customHeight="false" outlineLevel="0" collapsed="false">
      <c r="A1255" s="58"/>
      <c r="B1255" s="58"/>
    </row>
    <row r="1256" customFormat="false" ht="16" hidden="false" customHeight="false" outlineLevel="0" collapsed="false">
      <c r="A1256" s="58"/>
      <c r="B1256" s="58"/>
    </row>
    <row r="1257" customFormat="false" ht="16" hidden="false" customHeight="false" outlineLevel="0" collapsed="false">
      <c r="A1257" s="58"/>
      <c r="B1257" s="58"/>
    </row>
    <row r="1258" customFormat="false" ht="16" hidden="false" customHeight="false" outlineLevel="0" collapsed="false">
      <c r="A1258" s="58"/>
      <c r="B1258" s="58"/>
    </row>
    <row r="1259" customFormat="false" ht="16" hidden="false" customHeight="false" outlineLevel="0" collapsed="false">
      <c r="A1259" s="58"/>
      <c r="B1259" s="58"/>
    </row>
    <row r="1260" customFormat="false" ht="16" hidden="false" customHeight="false" outlineLevel="0" collapsed="false">
      <c r="A1260" s="58"/>
      <c r="B1260" s="58"/>
    </row>
    <row r="1261" customFormat="false" ht="16" hidden="false" customHeight="false" outlineLevel="0" collapsed="false">
      <c r="A1261" s="58"/>
      <c r="B1261" s="58"/>
    </row>
    <row r="1262" customFormat="false" ht="16" hidden="false" customHeight="false" outlineLevel="0" collapsed="false">
      <c r="A1262" s="58"/>
      <c r="B1262" s="58"/>
    </row>
    <row r="1263" customFormat="false" ht="16" hidden="false" customHeight="false" outlineLevel="0" collapsed="false">
      <c r="A1263" s="58"/>
      <c r="B1263" s="58"/>
    </row>
    <row r="1264" customFormat="false" ht="16" hidden="false" customHeight="false" outlineLevel="0" collapsed="false">
      <c r="A1264" s="58"/>
      <c r="B1264" s="58"/>
    </row>
    <row r="1265" customFormat="false" ht="16" hidden="false" customHeight="false" outlineLevel="0" collapsed="false">
      <c r="A1265" s="58"/>
      <c r="B1265" s="58"/>
    </row>
    <row r="1266" customFormat="false" ht="16" hidden="false" customHeight="false" outlineLevel="0" collapsed="false">
      <c r="A1266" s="58"/>
      <c r="B1266" s="58"/>
    </row>
    <row r="1267" customFormat="false" ht="16" hidden="false" customHeight="false" outlineLevel="0" collapsed="false">
      <c r="A1267" s="58"/>
      <c r="B1267" s="58"/>
    </row>
    <row r="1268" customFormat="false" ht="16" hidden="false" customHeight="false" outlineLevel="0" collapsed="false">
      <c r="A1268" s="58"/>
      <c r="B1268" s="58"/>
    </row>
    <row r="1269" customFormat="false" ht="16" hidden="false" customHeight="false" outlineLevel="0" collapsed="false">
      <c r="A1269" s="58"/>
      <c r="B1269" s="58"/>
    </row>
    <row r="1270" customFormat="false" ht="16" hidden="false" customHeight="false" outlineLevel="0" collapsed="false">
      <c r="A1270" s="58"/>
      <c r="B1270" s="58"/>
    </row>
    <row r="1271" customFormat="false" ht="16" hidden="false" customHeight="false" outlineLevel="0" collapsed="false">
      <c r="A1271" s="58"/>
      <c r="B1271" s="58"/>
    </row>
    <row r="1272" customFormat="false" ht="16" hidden="false" customHeight="false" outlineLevel="0" collapsed="false">
      <c r="A1272" s="58"/>
      <c r="B1272" s="58"/>
    </row>
    <row r="1273" customFormat="false" ht="16" hidden="false" customHeight="false" outlineLevel="0" collapsed="false">
      <c r="A1273" s="58"/>
      <c r="B1273" s="58"/>
    </row>
    <row r="1274" customFormat="false" ht="16" hidden="false" customHeight="false" outlineLevel="0" collapsed="false">
      <c r="A1274" s="58"/>
      <c r="B1274" s="58"/>
    </row>
    <row r="1275" customFormat="false" ht="16" hidden="false" customHeight="false" outlineLevel="0" collapsed="false">
      <c r="A1275" s="58"/>
      <c r="B1275" s="58"/>
    </row>
    <row r="1276" customFormat="false" ht="16" hidden="false" customHeight="false" outlineLevel="0" collapsed="false">
      <c r="A1276" s="58"/>
      <c r="B1276" s="58"/>
    </row>
    <row r="1277" customFormat="false" ht="16" hidden="false" customHeight="false" outlineLevel="0" collapsed="false">
      <c r="A1277" s="58"/>
      <c r="B1277" s="58"/>
    </row>
    <row r="1278" customFormat="false" ht="16" hidden="false" customHeight="false" outlineLevel="0" collapsed="false">
      <c r="A1278" s="58"/>
      <c r="B1278" s="58"/>
    </row>
    <row r="1279" customFormat="false" ht="16" hidden="false" customHeight="false" outlineLevel="0" collapsed="false">
      <c r="A1279" s="58"/>
      <c r="B1279" s="58"/>
    </row>
    <row r="1280" customFormat="false" ht="16" hidden="false" customHeight="false" outlineLevel="0" collapsed="false">
      <c r="A1280" s="58"/>
      <c r="B1280" s="58"/>
    </row>
    <row r="1281" customFormat="false" ht="16" hidden="false" customHeight="false" outlineLevel="0" collapsed="false">
      <c r="A1281" s="58"/>
      <c r="B1281" s="58"/>
    </row>
    <row r="1282" customFormat="false" ht="16" hidden="false" customHeight="false" outlineLevel="0" collapsed="false">
      <c r="A1282" s="58"/>
      <c r="B1282" s="58"/>
    </row>
    <row r="1283" customFormat="false" ht="16" hidden="false" customHeight="false" outlineLevel="0" collapsed="false">
      <c r="A1283" s="58"/>
      <c r="B1283" s="58"/>
    </row>
    <row r="1284" customFormat="false" ht="16" hidden="false" customHeight="false" outlineLevel="0" collapsed="false">
      <c r="A1284" s="58"/>
      <c r="B1284" s="58"/>
    </row>
    <row r="1285" customFormat="false" ht="16" hidden="false" customHeight="false" outlineLevel="0" collapsed="false">
      <c r="A1285" s="58"/>
      <c r="B1285" s="58"/>
    </row>
    <row r="1286" customFormat="false" ht="16" hidden="false" customHeight="false" outlineLevel="0" collapsed="false">
      <c r="A1286" s="58"/>
      <c r="B1286" s="58"/>
    </row>
    <row r="1287" customFormat="false" ht="16" hidden="false" customHeight="false" outlineLevel="0" collapsed="false">
      <c r="A1287" s="58"/>
      <c r="B1287" s="58"/>
    </row>
    <row r="1288" customFormat="false" ht="16" hidden="false" customHeight="false" outlineLevel="0" collapsed="false">
      <c r="A1288" s="58"/>
      <c r="B1288" s="58"/>
    </row>
    <row r="1289" customFormat="false" ht="16" hidden="false" customHeight="false" outlineLevel="0" collapsed="false">
      <c r="A1289" s="58"/>
      <c r="B1289" s="58"/>
    </row>
    <row r="1290" customFormat="false" ht="16" hidden="false" customHeight="false" outlineLevel="0" collapsed="false">
      <c r="A1290" s="58"/>
      <c r="B1290" s="58"/>
    </row>
    <row r="1291" customFormat="false" ht="16" hidden="false" customHeight="false" outlineLevel="0" collapsed="false">
      <c r="A1291" s="58"/>
      <c r="B1291" s="58"/>
    </row>
    <row r="1292" customFormat="false" ht="16" hidden="false" customHeight="false" outlineLevel="0" collapsed="false">
      <c r="A1292" s="58"/>
      <c r="B1292" s="58"/>
    </row>
    <row r="1293" customFormat="false" ht="16" hidden="false" customHeight="false" outlineLevel="0" collapsed="false">
      <c r="A1293" s="58"/>
      <c r="B1293" s="58"/>
    </row>
    <row r="1294" customFormat="false" ht="16" hidden="false" customHeight="false" outlineLevel="0" collapsed="false">
      <c r="A1294" s="58"/>
      <c r="B1294" s="58"/>
    </row>
    <row r="1295" customFormat="false" ht="16" hidden="false" customHeight="false" outlineLevel="0" collapsed="false">
      <c r="A1295" s="58"/>
      <c r="B1295" s="58"/>
    </row>
    <row r="1296" customFormat="false" ht="16" hidden="false" customHeight="false" outlineLevel="0" collapsed="false">
      <c r="A1296" s="58"/>
      <c r="B1296" s="58"/>
    </row>
    <row r="1297" customFormat="false" ht="16" hidden="false" customHeight="false" outlineLevel="0" collapsed="false">
      <c r="A1297" s="58"/>
      <c r="B1297" s="58"/>
    </row>
    <row r="1298" customFormat="false" ht="16" hidden="false" customHeight="false" outlineLevel="0" collapsed="false">
      <c r="A1298" s="58"/>
      <c r="B1298" s="58"/>
    </row>
    <row r="1299" customFormat="false" ht="16" hidden="false" customHeight="false" outlineLevel="0" collapsed="false">
      <c r="A1299" s="58"/>
      <c r="B1299" s="58"/>
    </row>
    <row r="1300" customFormat="false" ht="16" hidden="false" customHeight="false" outlineLevel="0" collapsed="false">
      <c r="A1300" s="58"/>
      <c r="B1300" s="58"/>
    </row>
    <row r="1301" customFormat="false" ht="16" hidden="false" customHeight="false" outlineLevel="0" collapsed="false">
      <c r="A1301" s="58"/>
      <c r="B1301" s="58"/>
    </row>
    <row r="1302" customFormat="false" ht="16" hidden="false" customHeight="false" outlineLevel="0" collapsed="false">
      <c r="A1302" s="58"/>
      <c r="B1302" s="58"/>
    </row>
    <row r="1303" customFormat="false" ht="16" hidden="false" customHeight="false" outlineLevel="0" collapsed="false">
      <c r="A1303" s="58"/>
      <c r="B1303" s="58"/>
    </row>
    <row r="1304" customFormat="false" ht="16" hidden="false" customHeight="false" outlineLevel="0" collapsed="false">
      <c r="A1304" s="58"/>
      <c r="B1304" s="58"/>
    </row>
    <row r="1305" customFormat="false" ht="16" hidden="false" customHeight="false" outlineLevel="0" collapsed="false">
      <c r="A1305" s="58"/>
      <c r="B1305" s="58"/>
    </row>
    <row r="1306" customFormat="false" ht="16" hidden="false" customHeight="false" outlineLevel="0" collapsed="false">
      <c r="A1306" s="58"/>
      <c r="B1306" s="58"/>
    </row>
    <row r="1307" customFormat="false" ht="16" hidden="false" customHeight="false" outlineLevel="0" collapsed="false">
      <c r="A1307" s="58"/>
      <c r="B1307" s="58"/>
    </row>
    <row r="1308" customFormat="false" ht="16" hidden="false" customHeight="false" outlineLevel="0" collapsed="false">
      <c r="A1308" s="58"/>
      <c r="B1308" s="58"/>
    </row>
    <row r="1309" customFormat="false" ht="16" hidden="false" customHeight="false" outlineLevel="0" collapsed="false">
      <c r="A1309" s="58"/>
      <c r="B1309" s="58"/>
    </row>
    <row r="1310" customFormat="false" ht="16" hidden="false" customHeight="false" outlineLevel="0" collapsed="false">
      <c r="A1310" s="58"/>
      <c r="B1310" s="58"/>
    </row>
    <row r="1311" customFormat="false" ht="16" hidden="false" customHeight="false" outlineLevel="0" collapsed="false">
      <c r="A1311" s="58"/>
      <c r="B1311" s="58"/>
    </row>
    <row r="1312" customFormat="false" ht="16" hidden="false" customHeight="false" outlineLevel="0" collapsed="false">
      <c r="A1312" s="58"/>
      <c r="B1312" s="58"/>
    </row>
    <row r="1313" customFormat="false" ht="16" hidden="false" customHeight="false" outlineLevel="0" collapsed="false">
      <c r="A1313" s="58"/>
      <c r="B1313" s="58"/>
    </row>
    <row r="1314" customFormat="false" ht="16" hidden="false" customHeight="false" outlineLevel="0" collapsed="false">
      <c r="A1314" s="58"/>
      <c r="B1314" s="58"/>
    </row>
    <row r="1315" customFormat="false" ht="16" hidden="false" customHeight="false" outlineLevel="0" collapsed="false">
      <c r="A1315" s="58"/>
      <c r="B1315" s="58"/>
    </row>
    <row r="1316" customFormat="false" ht="16" hidden="false" customHeight="false" outlineLevel="0" collapsed="false">
      <c r="A1316" s="58"/>
      <c r="B1316" s="58"/>
    </row>
    <row r="1317" customFormat="false" ht="16" hidden="false" customHeight="false" outlineLevel="0" collapsed="false">
      <c r="A1317" s="58"/>
      <c r="B1317" s="58"/>
    </row>
    <row r="1318" customFormat="false" ht="16" hidden="false" customHeight="false" outlineLevel="0" collapsed="false">
      <c r="A1318" s="58"/>
      <c r="B1318" s="58"/>
    </row>
    <row r="1319" customFormat="false" ht="16" hidden="false" customHeight="false" outlineLevel="0" collapsed="false">
      <c r="A1319" s="58"/>
      <c r="B1319" s="58"/>
    </row>
    <row r="1320" customFormat="false" ht="16" hidden="false" customHeight="false" outlineLevel="0" collapsed="false">
      <c r="A1320" s="58"/>
      <c r="B1320" s="58"/>
    </row>
    <row r="1321" customFormat="false" ht="16" hidden="false" customHeight="false" outlineLevel="0" collapsed="false">
      <c r="A1321" s="58"/>
      <c r="B1321" s="58"/>
    </row>
    <row r="1322" customFormat="false" ht="16" hidden="false" customHeight="false" outlineLevel="0" collapsed="false">
      <c r="A1322" s="58"/>
      <c r="B1322" s="58"/>
    </row>
    <row r="1323" customFormat="false" ht="16" hidden="false" customHeight="false" outlineLevel="0" collapsed="false">
      <c r="A1323" s="58"/>
      <c r="B1323" s="58"/>
    </row>
    <row r="1324" customFormat="false" ht="16" hidden="false" customHeight="false" outlineLevel="0" collapsed="false">
      <c r="A1324" s="58"/>
      <c r="B1324" s="58"/>
    </row>
    <row r="1325" customFormat="false" ht="16" hidden="false" customHeight="false" outlineLevel="0" collapsed="false">
      <c r="A1325" s="58"/>
      <c r="B1325" s="58"/>
    </row>
    <row r="1326" customFormat="false" ht="16" hidden="false" customHeight="false" outlineLevel="0" collapsed="false">
      <c r="A1326" s="58"/>
      <c r="B1326" s="58"/>
    </row>
    <row r="1327" customFormat="false" ht="16" hidden="false" customHeight="false" outlineLevel="0" collapsed="false">
      <c r="A1327" s="58"/>
      <c r="B1327" s="58"/>
    </row>
    <row r="1328" customFormat="false" ht="16" hidden="false" customHeight="false" outlineLevel="0" collapsed="false">
      <c r="A1328" s="58"/>
      <c r="B1328" s="58"/>
    </row>
    <row r="1329" customFormat="false" ht="16" hidden="false" customHeight="false" outlineLevel="0" collapsed="false">
      <c r="A1329" s="58"/>
      <c r="B1329" s="58"/>
    </row>
    <row r="1330" customFormat="false" ht="16" hidden="false" customHeight="false" outlineLevel="0" collapsed="false">
      <c r="A1330" s="58"/>
      <c r="B1330" s="58"/>
    </row>
    <row r="1331" customFormat="false" ht="16" hidden="false" customHeight="false" outlineLevel="0" collapsed="false">
      <c r="A1331" s="58"/>
      <c r="B1331" s="58"/>
    </row>
    <row r="1332" customFormat="false" ht="16" hidden="false" customHeight="false" outlineLevel="0" collapsed="false">
      <c r="A1332" s="58"/>
      <c r="B1332" s="58"/>
    </row>
    <row r="1333" customFormat="false" ht="16" hidden="false" customHeight="false" outlineLevel="0" collapsed="false">
      <c r="A1333" s="58"/>
      <c r="B1333" s="58"/>
    </row>
    <row r="1334" customFormat="false" ht="16" hidden="false" customHeight="false" outlineLevel="0" collapsed="false">
      <c r="A1334" s="58"/>
      <c r="B1334" s="58"/>
    </row>
    <row r="1335" customFormat="false" ht="16" hidden="false" customHeight="false" outlineLevel="0" collapsed="false">
      <c r="A1335" s="58"/>
      <c r="B1335" s="58"/>
    </row>
    <row r="1336" customFormat="false" ht="16" hidden="false" customHeight="false" outlineLevel="0" collapsed="false">
      <c r="A1336" s="58"/>
      <c r="B1336" s="58"/>
    </row>
    <row r="1337" customFormat="false" ht="16" hidden="false" customHeight="false" outlineLevel="0" collapsed="false">
      <c r="A1337" s="58"/>
      <c r="B1337" s="58"/>
    </row>
    <row r="1338" customFormat="false" ht="16" hidden="false" customHeight="false" outlineLevel="0" collapsed="false">
      <c r="A1338" s="58"/>
      <c r="B1338" s="58"/>
    </row>
    <row r="1339" customFormat="false" ht="16" hidden="false" customHeight="false" outlineLevel="0" collapsed="false">
      <c r="A1339" s="58"/>
      <c r="B1339" s="58"/>
    </row>
    <row r="1340" customFormat="false" ht="16" hidden="false" customHeight="false" outlineLevel="0" collapsed="false">
      <c r="A1340" s="58"/>
      <c r="B1340" s="58"/>
    </row>
    <row r="1341" customFormat="false" ht="16" hidden="false" customHeight="false" outlineLevel="0" collapsed="false">
      <c r="A1341" s="58"/>
      <c r="B1341" s="58"/>
    </row>
    <row r="1342" customFormat="false" ht="16" hidden="false" customHeight="false" outlineLevel="0" collapsed="false">
      <c r="A1342" s="58"/>
      <c r="B1342" s="58"/>
    </row>
    <row r="1343" customFormat="false" ht="16" hidden="false" customHeight="false" outlineLevel="0" collapsed="false">
      <c r="A1343" s="58"/>
      <c r="B1343" s="58"/>
    </row>
    <row r="1344" customFormat="false" ht="16" hidden="false" customHeight="false" outlineLevel="0" collapsed="false">
      <c r="A1344" s="58"/>
      <c r="B1344" s="58"/>
    </row>
    <row r="1345" customFormat="false" ht="16" hidden="false" customHeight="false" outlineLevel="0" collapsed="false">
      <c r="A1345" s="58"/>
      <c r="B1345" s="58"/>
    </row>
    <row r="1346" customFormat="false" ht="16" hidden="false" customHeight="false" outlineLevel="0" collapsed="false">
      <c r="A1346" s="58"/>
      <c r="B1346" s="58"/>
    </row>
    <row r="1347" customFormat="false" ht="16" hidden="false" customHeight="false" outlineLevel="0" collapsed="false">
      <c r="A1347" s="58"/>
      <c r="B1347" s="58"/>
    </row>
    <row r="1348" customFormat="false" ht="16" hidden="false" customHeight="false" outlineLevel="0" collapsed="false">
      <c r="A1348" s="58"/>
      <c r="B1348" s="58"/>
    </row>
    <row r="1349" customFormat="false" ht="16" hidden="false" customHeight="false" outlineLevel="0" collapsed="false">
      <c r="A1349" s="58"/>
      <c r="B1349" s="58"/>
    </row>
    <row r="1350" customFormat="false" ht="16" hidden="false" customHeight="false" outlineLevel="0" collapsed="false">
      <c r="A1350" s="58"/>
      <c r="B1350" s="58"/>
    </row>
    <row r="1351" customFormat="false" ht="16" hidden="false" customHeight="false" outlineLevel="0" collapsed="false">
      <c r="A1351" s="58"/>
      <c r="B1351" s="58"/>
    </row>
    <row r="1352" customFormat="false" ht="16" hidden="false" customHeight="false" outlineLevel="0" collapsed="false">
      <c r="A1352" s="58"/>
      <c r="B1352" s="58"/>
    </row>
    <row r="1353" customFormat="false" ht="16" hidden="false" customHeight="false" outlineLevel="0" collapsed="false">
      <c r="A1353" s="58"/>
      <c r="B1353" s="58"/>
    </row>
    <row r="1354" customFormat="false" ht="16" hidden="false" customHeight="false" outlineLevel="0" collapsed="false">
      <c r="A1354" s="58"/>
      <c r="B1354" s="58"/>
    </row>
    <row r="1355" customFormat="false" ht="16" hidden="false" customHeight="false" outlineLevel="0" collapsed="false">
      <c r="A1355" s="58"/>
      <c r="B1355" s="58"/>
    </row>
    <row r="1356" customFormat="false" ht="16" hidden="false" customHeight="false" outlineLevel="0" collapsed="false">
      <c r="A1356" s="58"/>
      <c r="B1356" s="58"/>
    </row>
    <row r="1357" customFormat="false" ht="16" hidden="false" customHeight="false" outlineLevel="0" collapsed="false">
      <c r="A1357" s="58"/>
      <c r="B1357" s="58"/>
    </row>
    <row r="1358" customFormat="false" ht="16" hidden="false" customHeight="false" outlineLevel="0" collapsed="false">
      <c r="A1358" s="58"/>
      <c r="B1358" s="58"/>
    </row>
    <row r="1359" customFormat="false" ht="16" hidden="false" customHeight="false" outlineLevel="0" collapsed="false">
      <c r="A1359" s="58"/>
      <c r="B1359" s="58"/>
    </row>
    <row r="1360" customFormat="false" ht="16" hidden="false" customHeight="false" outlineLevel="0" collapsed="false">
      <c r="A1360" s="58"/>
      <c r="B1360" s="58"/>
    </row>
    <row r="1361" customFormat="false" ht="16" hidden="false" customHeight="false" outlineLevel="0" collapsed="false">
      <c r="A1361" s="58"/>
      <c r="B1361" s="58"/>
    </row>
    <row r="1362" customFormat="false" ht="16" hidden="false" customHeight="false" outlineLevel="0" collapsed="false">
      <c r="A1362" s="58"/>
      <c r="B1362" s="58"/>
    </row>
    <row r="1363" customFormat="false" ht="16" hidden="false" customHeight="false" outlineLevel="0" collapsed="false">
      <c r="A1363" s="58"/>
      <c r="B1363" s="58"/>
    </row>
    <row r="1364" customFormat="false" ht="16" hidden="false" customHeight="false" outlineLevel="0" collapsed="false">
      <c r="A1364" s="58"/>
      <c r="B1364" s="58"/>
    </row>
    <row r="1365" customFormat="false" ht="16" hidden="false" customHeight="false" outlineLevel="0" collapsed="false">
      <c r="A1365" s="58"/>
      <c r="B1365" s="58"/>
    </row>
    <row r="1366" customFormat="false" ht="16" hidden="false" customHeight="false" outlineLevel="0" collapsed="false">
      <c r="A1366" s="58"/>
      <c r="B1366" s="58"/>
    </row>
    <row r="1367" customFormat="false" ht="16" hidden="false" customHeight="false" outlineLevel="0" collapsed="false">
      <c r="A1367" s="58"/>
      <c r="B1367" s="58"/>
    </row>
    <row r="1368" customFormat="false" ht="16" hidden="false" customHeight="false" outlineLevel="0" collapsed="false">
      <c r="A1368" s="58"/>
      <c r="B1368" s="58"/>
    </row>
    <row r="1369" customFormat="false" ht="16" hidden="false" customHeight="false" outlineLevel="0" collapsed="false">
      <c r="A1369" s="58"/>
      <c r="B1369" s="58"/>
    </row>
    <row r="1370" customFormat="false" ht="16" hidden="false" customHeight="false" outlineLevel="0" collapsed="false">
      <c r="A1370" s="58"/>
      <c r="B1370" s="58"/>
    </row>
    <row r="1371" customFormat="false" ht="16" hidden="false" customHeight="false" outlineLevel="0" collapsed="false">
      <c r="A1371" s="58"/>
      <c r="B1371" s="58"/>
    </row>
    <row r="1372" customFormat="false" ht="16" hidden="false" customHeight="false" outlineLevel="0" collapsed="false">
      <c r="A1372" s="58"/>
      <c r="B1372" s="58"/>
    </row>
    <row r="1373" customFormat="false" ht="16" hidden="false" customHeight="false" outlineLevel="0" collapsed="false">
      <c r="A1373" s="58"/>
      <c r="B1373" s="58"/>
    </row>
    <row r="1374" customFormat="false" ht="16" hidden="false" customHeight="false" outlineLevel="0" collapsed="false">
      <c r="A1374" s="58"/>
      <c r="B1374" s="58"/>
    </row>
    <row r="1375" customFormat="false" ht="16" hidden="false" customHeight="false" outlineLevel="0" collapsed="false">
      <c r="A1375" s="58"/>
      <c r="B1375" s="58"/>
    </row>
    <row r="1376" customFormat="false" ht="16" hidden="false" customHeight="false" outlineLevel="0" collapsed="false">
      <c r="A1376" s="58"/>
      <c r="B1376" s="58"/>
    </row>
    <row r="1377" customFormat="false" ht="16" hidden="false" customHeight="false" outlineLevel="0" collapsed="false">
      <c r="A1377" s="58"/>
      <c r="B1377" s="58"/>
    </row>
    <row r="1378" customFormat="false" ht="16" hidden="false" customHeight="false" outlineLevel="0" collapsed="false">
      <c r="A1378" s="58"/>
      <c r="B1378" s="58"/>
    </row>
    <row r="1379" customFormat="false" ht="16" hidden="false" customHeight="false" outlineLevel="0" collapsed="false">
      <c r="A1379" s="58"/>
      <c r="B1379" s="58"/>
    </row>
    <row r="1380" customFormat="false" ht="16" hidden="false" customHeight="false" outlineLevel="0" collapsed="false">
      <c r="A1380" s="58"/>
      <c r="B1380" s="58"/>
    </row>
    <row r="1381" customFormat="false" ht="16" hidden="false" customHeight="false" outlineLevel="0" collapsed="false">
      <c r="A1381" s="58"/>
      <c r="B1381" s="58"/>
    </row>
    <row r="1382" customFormat="false" ht="16" hidden="false" customHeight="false" outlineLevel="0" collapsed="false">
      <c r="A1382" s="58"/>
      <c r="B1382" s="58"/>
    </row>
    <row r="1383" customFormat="false" ht="16" hidden="false" customHeight="false" outlineLevel="0" collapsed="false">
      <c r="A1383" s="58"/>
      <c r="B1383" s="58"/>
    </row>
    <row r="1384" customFormat="false" ht="16" hidden="false" customHeight="false" outlineLevel="0" collapsed="false">
      <c r="A1384" s="58"/>
      <c r="B1384" s="58"/>
    </row>
    <row r="1385" customFormat="false" ht="16" hidden="false" customHeight="false" outlineLevel="0" collapsed="false">
      <c r="A1385" s="58"/>
      <c r="B1385" s="58"/>
    </row>
    <row r="1386" customFormat="false" ht="16" hidden="false" customHeight="false" outlineLevel="0" collapsed="false">
      <c r="A1386" s="58"/>
      <c r="B1386" s="58"/>
    </row>
    <row r="1387" customFormat="false" ht="16" hidden="false" customHeight="false" outlineLevel="0" collapsed="false">
      <c r="A1387" s="58"/>
      <c r="B1387" s="58"/>
    </row>
    <row r="1388" customFormat="false" ht="16" hidden="false" customHeight="false" outlineLevel="0" collapsed="false">
      <c r="A1388" s="58"/>
      <c r="B1388" s="58"/>
    </row>
    <row r="1389" customFormat="false" ht="16" hidden="false" customHeight="false" outlineLevel="0" collapsed="false">
      <c r="A1389" s="58"/>
      <c r="B1389" s="58"/>
    </row>
    <row r="1390" customFormat="false" ht="16" hidden="false" customHeight="false" outlineLevel="0" collapsed="false">
      <c r="A1390" s="58"/>
      <c r="B1390" s="58"/>
    </row>
    <row r="1391" customFormat="false" ht="16" hidden="false" customHeight="false" outlineLevel="0" collapsed="false">
      <c r="A1391" s="58"/>
      <c r="B1391" s="58"/>
    </row>
    <row r="1392" customFormat="false" ht="16" hidden="false" customHeight="false" outlineLevel="0" collapsed="false">
      <c r="A1392" s="58"/>
      <c r="B1392" s="58"/>
    </row>
    <row r="1393" customFormat="false" ht="16" hidden="false" customHeight="false" outlineLevel="0" collapsed="false">
      <c r="A1393" s="58"/>
      <c r="B1393" s="58"/>
    </row>
    <row r="1394" customFormat="false" ht="16" hidden="false" customHeight="false" outlineLevel="0" collapsed="false">
      <c r="A1394" s="58"/>
      <c r="B1394" s="58"/>
    </row>
    <row r="1395" customFormat="false" ht="16" hidden="false" customHeight="false" outlineLevel="0" collapsed="false">
      <c r="A1395" s="58"/>
      <c r="B1395" s="58"/>
    </row>
    <row r="1396" customFormat="false" ht="16" hidden="false" customHeight="false" outlineLevel="0" collapsed="false">
      <c r="A1396" s="58"/>
      <c r="B1396" s="58"/>
    </row>
    <row r="1397" customFormat="false" ht="16" hidden="false" customHeight="false" outlineLevel="0" collapsed="false">
      <c r="A1397" s="58"/>
      <c r="B1397" s="58"/>
    </row>
    <row r="1398" customFormat="false" ht="16" hidden="false" customHeight="false" outlineLevel="0" collapsed="false">
      <c r="A1398" s="58"/>
      <c r="B1398" s="58"/>
    </row>
    <row r="1399" customFormat="false" ht="16" hidden="false" customHeight="false" outlineLevel="0" collapsed="false">
      <c r="A1399" s="58"/>
      <c r="B1399" s="58"/>
    </row>
    <row r="1400" customFormat="false" ht="16" hidden="false" customHeight="false" outlineLevel="0" collapsed="false">
      <c r="A1400" s="58"/>
      <c r="B1400" s="58"/>
    </row>
    <row r="1401" customFormat="false" ht="16" hidden="false" customHeight="false" outlineLevel="0" collapsed="false">
      <c r="A1401" s="58"/>
      <c r="B1401" s="58"/>
    </row>
    <row r="1402" customFormat="false" ht="16" hidden="false" customHeight="false" outlineLevel="0" collapsed="false">
      <c r="A1402" s="58"/>
      <c r="B1402" s="58"/>
    </row>
    <row r="1403" customFormat="false" ht="16" hidden="false" customHeight="false" outlineLevel="0" collapsed="false">
      <c r="A1403" s="58"/>
      <c r="B1403" s="58"/>
    </row>
    <row r="1404" customFormat="false" ht="16" hidden="false" customHeight="false" outlineLevel="0" collapsed="false">
      <c r="A1404" s="58"/>
      <c r="B1404" s="58"/>
    </row>
    <row r="1405" customFormat="false" ht="16" hidden="false" customHeight="false" outlineLevel="0" collapsed="false">
      <c r="A1405" s="58"/>
      <c r="B1405" s="58"/>
    </row>
    <row r="1406" customFormat="false" ht="16" hidden="false" customHeight="false" outlineLevel="0" collapsed="false">
      <c r="A1406" s="58"/>
      <c r="B1406" s="58"/>
    </row>
    <row r="1407" customFormat="false" ht="16" hidden="false" customHeight="false" outlineLevel="0" collapsed="false">
      <c r="A1407" s="58"/>
      <c r="B1407" s="58"/>
    </row>
    <row r="1408" customFormat="false" ht="16" hidden="false" customHeight="false" outlineLevel="0" collapsed="false">
      <c r="A1408" s="58"/>
      <c r="B1408" s="58"/>
    </row>
    <row r="1409" customFormat="false" ht="16" hidden="false" customHeight="false" outlineLevel="0" collapsed="false">
      <c r="A1409" s="58"/>
      <c r="B1409" s="58"/>
    </row>
    <row r="1410" customFormat="false" ht="16" hidden="false" customHeight="false" outlineLevel="0" collapsed="false">
      <c r="A1410" s="58"/>
      <c r="B1410" s="58"/>
    </row>
    <row r="1411" customFormat="false" ht="16" hidden="false" customHeight="false" outlineLevel="0" collapsed="false">
      <c r="A1411" s="58"/>
      <c r="B1411" s="58"/>
    </row>
    <row r="1412" customFormat="false" ht="16" hidden="false" customHeight="false" outlineLevel="0" collapsed="false">
      <c r="A1412" s="58"/>
      <c r="B1412" s="58"/>
    </row>
    <row r="1413" customFormat="false" ht="16" hidden="false" customHeight="false" outlineLevel="0" collapsed="false">
      <c r="A1413" s="58"/>
      <c r="B1413" s="58"/>
    </row>
    <row r="1414" customFormat="false" ht="16" hidden="false" customHeight="false" outlineLevel="0" collapsed="false">
      <c r="A1414" s="58"/>
      <c r="B1414" s="58"/>
    </row>
    <row r="1415" customFormat="false" ht="16" hidden="false" customHeight="false" outlineLevel="0" collapsed="false">
      <c r="A1415" s="58"/>
      <c r="B1415" s="58"/>
    </row>
    <row r="1416" customFormat="false" ht="16" hidden="false" customHeight="false" outlineLevel="0" collapsed="false">
      <c r="A1416" s="58"/>
      <c r="B1416" s="58"/>
    </row>
    <row r="1417" customFormat="false" ht="16" hidden="false" customHeight="false" outlineLevel="0" collapsed="false">
      <c r="A1417" s="58"/>
      <c r="B1417" s="58"/>
    </row>
    <row r="1418" customFormat="false" ht="16" hidden="false" customHeight="false" outlineLevel="0" collapsed="false">
      <c r="A1418" s="58"/>
      <c r="B1418" s="58"/>
    </row>
    <row r="1419" customFormat="false" ht="16" hidden="false" customHeight="false" outlineLevel="0" collapsed="false">
      <c r="A1419" s="58"/>
      <c r="B1419" s="58"/>
    </row>
    <row r="1420" customFormat="false" ht="16" hidden="false" customHeight="false" outlineLevel="0" collapsed="false">
      <c r="A1420" s="58"/>
      <c r="B1420" s="58"/>
    </row>
    <row r="1421" customFormat="false" ht="16" hidden="false" customHeight="false" outlineLevel="0" collapsed="false">
      <c r="A1421" s="58"/>
      <c r="B1421" s="58"/>
    </row>
    <row r="1422" customFormat="false" ht="16" hidden="false" customHeight="false" outlineLevel="0" collapsed="false">
      <c r="A1422" s="58"/>
      <c r="B1422" s="58"/>
    </row>
    <row r="1423" customFormat="false" ht="16" hidden="false" customHeight="false" outlineLevel="0" collapsed="false">
      <c r="A1423" s="58"/>
      <c r="B1423" s="58"/>
    </row>
    <row r="1424" customFormat="false" ht="16" hidden="false" customHeight="false" outlineLevel="0" collapsed="false">
      <c r="A1424" s="58"/>
      <c r="B1424" s="58"/>
    </row>
    <row r="1425" customFormat="false" ht="16" hidden="false" customHeight="false" outlineLevel="0" collapsed="false">
      <c r="A1425" s="58"/>
      <c r="B1425" s="58"/>
    </row>
    <row r="1426" customFormat="false" ht="16" hidden="false" customHeight="false" outlineLevel="0" collapsed="false">
      <c r="A1426" s="58"/>
      <c r="B1426" s="58"/>
    </row>
    <row r="1427" customFormat="false" ht="16" hidden="false" customHeight="false" outlineLevel="0" collapsed="false">
      <c r="A1427" s="58"/>
      <c r="B1427" s="58"/>
    </row>
    <row r="1428" customFormat="false" ht="16" hidden="false" customHeight="false" outlineLevel="0" collapsed="false">
      <c r="A1428" s="58"/>
      <c r="B1428" s="58"/>
    </row>
    <row r="1429" customFormat="false" ht="16" hidden="false" customHeight="false" outlineLevel="0" collapsed="false">
      <c r="A1429" s="58"/>
      <c r="B1429" s="58"/>
    </row>
    <row r="1430" customFormat="false" ht="16" hidden="false" customHeight="false" outlineLevel="0" collapsed="false">
      <c r="A1430" s="58"/>
      <c r="B1430" s="58"/>
    </row>
    <row r="1431" customFormat="false" ht="16" hidden="false" customHeight="false" outlineLevel="0" collapsed="false">
      <c r="A1431" s="58"/>
      <c r="B1431" s="58"/>
    </row>
    <row r="1432" customFormat="false" ht="16" hidden="false" customHeight="false" outlineLevel="0" collapsed="false">
      <c r="A1432" s="58"/>
      <c r="B1432" s="58"/>
    </row>
    <row r="1433" customFormat="false" ht="16" hidden="false" customHeight="false" outlineLevel="0" collapsed="false">
      <c r="A1433" s="58"/>
      <c r="B1433" s="58"/>
    </row>
    <row r="1434" customFormat="false" ht="16" hidden="false" customHeight="false" outlineLevel="0" collapsed="false">
      <c r="A1434" s="58"/>
      <c r="B1434" s="58"/>
    </row>
    <row r="1435" customFormat="false" ht="16" hidden="false" customHeight="false" outlineLevel="0" collapsed="false">
      <c r="A1435" s="58"/>
      <c r="B1435" s="58"/>
    </row>
    <row r="1436" customFormat="false" ht="16" hidden="false" customHeight="false" outlineLevel="0" collapsed="false">
      <c r="A1436" s="58"/>
      <c r="B1436" s="58"/>
    </row>
    <row r="1437" customFormat="false" ht="16" hidden="false" customHeight="false" outlineLevel="0" collapsed="false">
      <c r="A1437" s="58"/>
      <c r="B1437" s="58"/>
    </row>
    <row r="1438" customFormat="false" ht="16" hidden="false" customHeight="false" outlineLevel="0" collapsed="false">
      <c r="A1438" s="58"/>
      <c r="B1438" s="58"/>
    </row>
    <row r="1439" customFormat="false" ht="16" hidden="false" customHeight="false" outlineLevel="0" collapsed="false">
      <c r="A1439" s="58"/>
      <c r="B1439" s="58"/>
    </row>
    <row r="1440" customFormat="false" ht="16" hidden="false" customHeight="false" outlineLevel="0" collapsed="false">
      <c r="A1440" s="58"/>
      <c r="B1440" s="58"/>
    </row>
    <row r="1441" customFormat="false" ht="16" hidden="false" customHeight="false" outlineLevel="0" collapsed="false">
      <c r="A1441" s="58"/>
      <c r="B1441" s="58"/>
    </row>
    <row r="1442" customFormat="false" ht="16" hidden="false" customHeight="false" outlineLevel="0" collapsed="false">
      <c r="A1442" s="58"/>
      <c r="B1442" s="58"/>
    </row>
    <row r="1443" customFormat="false" ht="16" hidden="false" customHeight="false" outlineLevel="0" collapsed="false">
      <c r="A1443" s="58"/>
      <c r="B1443" s="58"/>
    </row>
    <row r="1444" customFormat="false" ht="16" hidden="false" customHeight="false" outlineLevel="0" collapsed="false">
      <c r="A1444" s="58"/>
      <c r="B1444" s="58"/>
    </row>
    <row r="1445" customFormat="false" ht="16" hidden="false" customHeight="false" outlineLevel="0" collapsed="false">
      <c r="A1445" s="58"/>
      <c r="B1445" s="58"/>
    </row>
    <row r="1446" customFormat="false" ht="16" hidden="false" customHeight="false" outlineLevel="0" collapsed="false">
      <c r="A1446" s="58"/>
      <c r="B1446" s="58"/>
    </row>
    <row r="1447" customFormat="false" ht="16" hidden="false" customHeight="false" outlineLevel="0" collapsed="false">
      <c r="A1447" s="58"/>
      <c r="B1447" s="58"/>
    </row>
    <row r="1448" customFormat="false" ht="16" hidden="false" customHeight="false" outlineLevel="0" collapsed="false">
      <c r="A1448" s="58"/>
      <c r="B1448" s="58"/>
    </row>
    <row r="1449" customFormat="false" ht="16" hidden="false" customHeight="false" outlineLevel="0" collapsed="false">
      <c r="A1449" s="58"/>
      <c r="B1449" s="58"/>
    </row>
    <row r="1450" customFormat="false" ht="16" hidden="false" customHeight="false" outlineLevel="0" collapsed="false">
      <c r="A1450" s="58"/>
      <c r="B1450" s="58"/>
    </row>
    <row r="1451" customFormat="false" ht="16" hidden="false" customHeight="false" outlineLevel="0" collapsed="false">
      <c r="A1451" s="58"/>
      <c r="B1451" s="58"/>
    </row>
    <row r="1452" customFormat="false" ht="16" hidden="false" customHeight="false" outlineLevel="0" collapsed="false">
      <c r="A1452" s="58"/>
      <c r="B1452" s="58"/>
    </row>
    <row r="1453" customFormat="false" ht="16" hidden="false" customHeight="false" outlineLevel="0" collapsed="false">
      <c r="A1453" s="58"/>
      <c r="B1453" s="58"/>
    </row>
    <row r="1454" customFormat="false" ht="16" hidden="false" customHeight="false" outlineLevel="0" collapsed="false">
      <c r="A1454" s="58"/>
      <c r="B1454" s="58"/>
    </row>
    <row r="1455" customFormat="false" ht="16" hidden="false" customHeight="false" outlineLevel="0" collapsed="false">
      <c r="A1455" s="58"/>
      <c r="B1455" s="58"/>
    </row>
    <row r="1456" customFormat="false" ht="16" hidden="false" customHeight="false" outlineLevel="0" collapsed="false">
      <c r="A1456" s="58"/>
      <c r="B1456" s="58"/>
    </row>
    <row r="1457" customFormat="false" ht="16" hidden="false" customHeight="false" outlineLevel="0" collapsed="false">
      <c r="A1457" s="58"/>
      <c r="B1457" s="58"/>
    </row>
    <row r="1458" customFormat="false" ht="16" hidden="false" customHeight="false" outlineLevel="0" collapsed="false">
      <c r="A1458" s="58"/>
      <c r="B1458" s="58"/>
    </row>
    <row r="1459" customFormat="false" ht="16" hidden="false" customHeight="false" outlineLevel="0" collapsed="false">
      <c r="A1459" s="58"/>
      <c r="B1459" s="58"/>
    </row>
    <row r="1460" customFormat="false" ht="16" hidden="false" customHeight="false" outlineLevel="0" collapsed="false">
      <c r="A1460" s="58"/>
      <c r="B1460" s="58"/>
    </row>
    <row r="1461" customFormat="false" ht="16" hidden="false" customHeight="false" outlineLevel="0" collapsed="false">
      <c r="A1461" s="58"/>
      <c r="B1461" s="58"/>
    </row>
    <row r="1462" customFormat="false" ht="16" hidden="false" customHeight="false" outlineLevel="0" collapsed="false">
      <c r="A1462" s="58"/>
      <c r="B1462" s="58"/>
    </row>
    <row r="1463" customFormat="false" ht="16" hidden="false" customHeight="false" outlineLevel="0" collapsed="false">
      <c r="A1463" s="58"/>
      <c r="B1463" s="58"/>
    </row>
    <row r="1464" customFormat="false" ht="16" hidden="false" customHeight="false" outlineLevel="0" collapsed="false">
      <c r="A1464" s="58"/>
      <c r="B1464" s="58"/>
    </row>
    <row r="1465" customFormat="false" ht="16" hidden="false" customHeight="false" outlineLevel="0" collapsed="false">
      <c r="A1465" s="58"/>
      <c r="B1465" s="58"/>
    </row>
    <row r="1466" customFormat="false" ht="16" hidden="false" customHeight="false" outlineLevel="0" collapsed="false">
      <c r="A1466" s="58"/>
      <c r="B1466" s="58"/>
    </row>
    <row r="1467" customFormat="false" ht="16" hidden="false" customHeight="false" outlineLevel="0" collapsed="false">
      <c r="A1467" s="58"/>
      <c r="B1467" s="58"/>
    </row>
    <row r="1468" customFormat="false" ht="16" hidden="false" customHeight="false" outlineLevel="0" collapsed="false">
      <c r="A1468" s="58"/>
      <c r="B1468" s="58"/>
    </row>
    <row r="1469" customFormat="false" ht="16" hidden="false" customHeight="false" outlineLevel="0" collapsed="false">
      <c r="A1469" s="58"/>
      <c r="B1469" s="58"/>
    </row>
    <row r="1470" customFormat="false" ht="16" hidden="false" customHeight="false" outlineLevel="0" collapsed="false">
      <c r="A1470" s="58"/>
      <c r="B1470" s="58"/>
    </row>
    <row r="1471" customFormat="false" ht="16" hidden="false" customHeight="false" outlineLevel="0" collapsed="false">
      <c r="A1471" s="58"/>
      <c r="B1471" s="58"/>
    </row>
    <row r="1472" customFormat="false" ht="16" hidden="false" customHeight="false" outlineLevel="0" collapsed="false">
      <c r="A1472" s="58"/>
      <c r="B1472" s="58"/>
    </row>
    <row r="1473" customFormat="false" ht="16" hidden="false" customHeight="false" outlineLevel="0" collapsed="false">
      <c r="A1473" s="58"/>
      <c r="B1473" s="58"/>
    </row>
    <row r="1474" customFormat="false" ht="16" hidden="false" customHeight="false" outlineLevel="0" collapsed="false">
      <c r="A1474" s="58"/>
      <c r="B1474" s="58"/>
    </row>
    <row r="1475" customFormat="false" ht="16" hidden="false" customHeight="false" outlineLevel="0" collapsed="false">
      <c r="A1475" s="58"/>
      <c r="B1475" s="58"/>
    </row>
    <row r="1476" customFormat="false" ht="16" hidden="false" customHeight="false" outlineLevel="0" collapsed="false">
      <c r="A1476" s="58"/>
      <c r="B1476" s="58"/>
    </row>
    <row r="1477" customFormat="false" ht="16" hidden="false" customHeight="false" outlineLevel="0" collapsed="false">
      <c r="A1477" s="58"/>
      <c r="B1477" s="58"/>
    </row>
    <row r="1478" customFormat="false" ht="16" hidden="false" customHeight="false" outlineLevel="0" collapsed="false">
      <c r="A1478" s="58"/>
      <c r="B1478" s="58"/>
    </row>
    <row r="1479" customFormat="false" ht="16" hidden="false" customHeight="false" outlineLevel="0" collapsed="false">
      <c r="A1479" s="58"/>
      <c r="B1479" s="58"/>
    </row>
    <row r="1480" customFormat="false" ht="16" hidden="false" customHeight="false" outlineLevel="0" collapsed="false">
      <c r="A1480" s="58"/>
      <c r="B1480" s="58"/>
    </row>
    <row r="1481" customFormat="false" ht="16" hidden="false" customHeight="false" outlineLevel="0" collapsed="false">
      <c r="A1481" s="58"/>
      <c r="B1481" s="58"/>
    </row>
    <row r="1482" customFormat="false" ht="16" hidden="false" customHeight="false" outlineLevel="0" collapsed="false">
      <c r="A1482" s="58"/>
      <c r="B1482" s="58"/>
    </row>
    <row r="1483" customFormat="false" ht="16" hidden="false" customHeight="false" outlineLevel="0" collapsed="false">
      <c r="A1483" s="58"/>
      <c r="B1483" s="58"/>
    </row>
    <row r="1484" customFormat="false" ht="16" hidden="false" customHeight="false" outlineLevel="0" collapsed="false">
      <c r="A1484" s="58"/>
      <c r="B1484" s="58"/>
    </row>
    <row r="1485" customFormat="false" ht="16" hidden="false" customHeight="false" outlineLevel="0" collapsed="false">
      <c r="A1485" s="58"/>
      <c r="B1485" s="58"/>
    </row>
    <row r="1486" customFormat="false" ht="16" hidden="false" customHeight="false" outlineLevel="0" collapsed="false">
      <c r="A1486" s="58"/>
      <c r="B1486" s="58"/>
    </row>
    <row r="1487" customFormat="false" ht="16" hidden="false" customHeight="false" outlineLevel="0" collapsed="false">
      <c r="A1487" s="58"/>
      <c r="B1487" s="58"/>
    </row>
    <row r="1488" customFormat="false" ht="16" hidden="false" customHeight="false" outlineLevel="0" collapsed="false">
      <c r="A1488" s="58"/>
      <c r="B1488" s="58"/>
    </row>
    <row r="1489" customFormat="false" ht="16" hidden="false" customHeight="false" outlineLevel="0" collapsed="false">
      <c r="A1489" s="58"/>
      <c r="B1489" s="58"/>
    </row>
    <row r="1490" customFormat="false" ht="16" hidden="false" customHeight="false" outlineLevel="0" collapsed="false">
      <c r="A1490" s="58"/>
      <c r="B1490" s="58"/>
    </row>
    <row r="1491" customFormat="false" ht="16" hidden="false" customHeight="false" outlineLevel="0" collapsed="false">
      <c r="A1491" s="58"/>
      <c r="B1491" s="58"/>
    </row>
    <row r="1492" customFormat="false" ht="16" hidden="false" customHeight="false" outlineLevel="0" collapsed="false">
      <c r="A1492" s="58"/>
      <c r="B1492" s="58"/>
    </row>
    <row r="1493" customFormat="false" ht="16" hidden="false" customHeight="false" outlineLevel="0" collapsed="false">
      <c r="A1493" s="58"/>
      <c r="B1493" s="58"/>
    </row>
    <row r="1494" customFormat="false" ht="16" hidden="false" customHeight="false" outlineLevel="0" collapsed="false">
      <c r="A1494" s="58"/>
      <c r="B1494" s="58"/>
    </row>
    <row r="1495" customFormat="false" ht="16" hidden="false" customHeight="false" outlineLevel="0" collapsed="false">
      <c r="A1495" s="58"/>
      <c r="B1495" s="58"/>
    </row>
    <row r="1496" customFormat="false" ht="16" hidden="false" customHeight="false" outlineLevel="0" collapsed="false">
      <c r="A1496" s="58"/>
      <c r="B1496" s="58"/>
    </row>
    <row r="1497" customFormat="false" ht="16" hidden="false" customHeight="false" outlineLevel="0" collapsed="false">
      <c r="A1497" s="58"/>
      <c r="B1497" s="58"/>
    </row>
    <row r="1498" customFormat="false" ht="16" hidden="false" customHeight="false" outlineLevel="0" collapsed="false">
      <c r="A1498" s="58"/>
      <c r="B1498" s="58"/>
    </row>
    <row r="1499" customFormat="false" ht="16" hidden="false" customHeight="false" outlineLevel="0" collapsed="false">
      <c r="A1499" s="58"/>
      <c r="B1499" s="58"/>
    </row>
    <row r="1500" customFormat="false" ht="16" hidden="false" customHeight="false" outlineLevel="0" collapsed="false">
      <c r="A1500" s="58"/>
      <c r="B1500" s="5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0.609375" defaultRowHeight="16" zeroHeight="false" outlineLevelRow="0" outlineLevelCol="0"/>
  <cols>
    <col collapsed="false" customWidth="true" hidden="false" outlineLevel="0" max="1" min="1" style="0" width="21.67"/>
  </cols>
  <sheetData>
    <row r="1" customFormat="false" ht="16" hidden="false" customHeight="false" outlineLevel="0" collapsed="false">
      <c r="A1" s="0" t="s">
        <v>1345</v>
      </c>
    </row>
    <row r="2" customFormat="false" ht="16" hidden="false" customHeight="false" outlineLevel="0" collapsed="false">
      <c r="A2" s="0" t="s">
        <v>841</v>
      </c>
    </row>
    <row r="3" customFormat="false" ht="16" hidden="false" customHeight="false" outlineLevel="0" collapsed="false">
      <c r="A3" s="0" t="s">
        <v>861</v>
      </c>
    </row>
    <row r="4" customFormat="false" ht="16" hidden="false" customHeight="false" outlineLevel="0" collapsed="false">
      <c r="A4" s="0" t="s">
        <v>1054</v>
      </c>
    </row>
    <row r="5" customFormat="false" ht="16" hidden="false" customHeight="false" outlineLevel="0" collapsed="false">
      <c r="A5" s="0" t="s">
        <v>1000</v>
      </c>
    </row>
    <row r="6" customFormat="false" ht="16" hidden="false" customHeight="false" outlineLevel="0" collapsed="false">
      <c r="A6" s="0" t="s">
        <v>829</v>
      </c>
    </row>
    <row r="7" customFormat="false" ht="16" hidden="false" customHeight="false" outlineLevel="0" collapsed="false">
      <c r="A7" s="0" t="s">
        <v>989</v>
      </c>
    </row>
    <row r="8" customFormat="false" ht="16" hidden="false" customHeight="false" outlineLevel="0" collapsed="false">
      <c r="A8" s="0" t="s">
        <v>813</v>
      </c>
    </row>
    <row r="9" customFormat="false" ht="16" hidden="false" customHeight="false" outlineLevel="0" collapsed="false">
      <c r="A9" s="0" t="s">
        <v>811</v>
      </c>
    </row>
    <row r="10" customFormat="false" ht="16" hidden="false" customHeight="false" outlineLevel="0" collapsed="false">
      <c r="A10" s="0" t="s">
        <v>843</v>
      </c>
    </row>
    <row r="11" customFormat="false" ht="16" hidden="false" customHeight="false" outlineLevel="0" collapsed="false">
      <c r="A11" s="0" t="s">
        <v>1144</v>
      </c>
    </row>
    <row r="12" customFormat="false" ht="16" hidden="false" customHeight="false" outlineLevel="0" collapsed="false">
      <c r="A12" s="0" t="s">
        <v>832</v>
      </c>
    </row>
    <row r="13" customFormat="false" ht="16" hidden="false" customHeight="false" outlineLevel="0" collapsed="false">
      <c r="A13" s="0" t="s">
        <v>911</v>
      </c>
    </row>
    <row r="14" customFormat="false" ht="16" hidden="false" customHeight="false" outlineLevel="0" collapsed="false">
      <c r="A14" s="0" t="s">
        <v>1287</v>
      </c>
    </row>
    <row r="15" customFormat="false" ht="16" hidden="false" customHeight="false" outlineLevel="0" collapsed="false">
      <c r="A15" s="0" t="s">
        <v>1220</v>
      </c>
    </row>
    <row r="16" customFormat="false" ht="16" hidden="false" customHeight="false" outlineLevel="0" collapsed="false">
      <c r="A16" s="0" t="s">
        <v>1019</v>
      </c>
    </row>
    <row r="17" customFormat="false" ht="16" hidden="false" customHeight="false" outlineLevel="0" collapsed="false">
      <c r="A17" s="0" t="s">
        <v>837</v>
      </c>
    </row>
    <row r="18" customFormat="false" ht="16" hidden="false" customHeight="false" outlineLevel="0" collapsed="false">
      <c r="A18" s="0" t="s">
        <v>871</v>
      </c>
    </row>
    <row r="19" customFormat="false" ht="16" hidden="false" customHeight="false" outlineLevel="0" collapsed="false">
      <c r="A19" s="0" t="s">
        <v>1075</v>
      </c>
    </row>
    <row r="20" customFormat="false" ht="16" hidden="false" customHeight="false" outlineLevel="0" collapsed="false">
      <c r="A20" s="0" t="s">
        <v>1057</v>
      </c>
    </row>
    <row r="21" customFormat="false" ht="16" hidden="false" customHeight="false" outlineLevel="0" collapsed="false">
      <c r="A21" s="0" t="s">
        <v>848</v>
      </c>
    </row>
    <row r="22" customFormat="false" ht="16" hidden="false" customHeight="false" outlineLevel="0" collapsed="false">
      <c r="A22" s="0" t="s">
        <v>809</v>
      </c>
    </row>
    <row r="23" customFormat="false" ht="16" hidden="false" customHeight="false" outlineLevel="0" collapsed="false">
      <c r="A23" s="0" t="s">
        <v>827</v>
      </c>
    </row>
    <row r="24" customFormat="false" ht="16" hidden="false" customHeight="false" outlineLevel="0" collapsed="false">
      <c r="A24" s="0" t="s">
        <v>834</v>
      </c>
    </row>
    <row r="25" customFormat="false" ht="16" hidden="false" customHeight="false" outlineLevel="0" collapsed="false">
      <c r="A25" s="0" t="s">
        <v>1011</v>
      </c>
    </row>
    <row r="26" customFormat="false" ht="16" hidden="false" customHeight="false" outlineLevel="0" collapsed="false">
      <c r="A26" s="0" t="s">
        <v>859</v>
      </c>
    </row>
    <row r="27" customFormat="false" ht="16" hidden="false" customHeight="false" outlineLevel="0" collapsed="false">
      <c r="A27" s="0" t="s">
        <v>1067</v>
      </c>
    </row>
    <row r="28" customFormat="false" ht="16" hidden="false" customHeight="false" outlineLevel="0" collapsed="false">
      <c r="A28" s="0" t="s">
        <v>975</v>
      </c>
    </row>
    <row r="29" customFormat="false" ht="16" hidden="false" customHeight="false" outlineLevel="0" collapsed="false">
      <c r="A29" s="0" t="s">
        <v>1073</v>
      </c>
    </row>
    <row r="30" customFormat="false" ht="16" hidden="false" customHeight="false" outlineLevel="0" collapsed="false">
      <c r="A30" s="0" t="s">
        <v>1318</v>
      </c>
    </row>
    <row r="31" customFormat="false" ht="16" hidden="false" customHeight="false" outlineLevel="0" collapsed="false">
      <c r="A31" s="0" t="s">
        <v>997</v>
      </c>
    </row>
    <row r="32" customFormat="false" ht="16" hidden="false" customHeight="false" outlineLevel="0" collapsed="false">
      <c r="A32" s="0" t="s">
        <v>905</v>
      </c>
    </row>
    <row r="33" customFormat="false" ht="16" hidden="false" customHeight="false" outlineLevel="0" collapsed="false">
      <c r="A33" s="0" t="s">
        <v>864</v>
      </c>
    </row>
    <row r="34" customFormat="false" ht="16" hidden="false" customHeight="false" outlineLevel="0" collapsed="false">
      <c r="A34" s="0" t="s">
        <v>1026</v>
      </c>
    </row>
    <row r="35" customFormat="false" ht="16" hidden="false" customHeight="false" outlineLevel="0" collapsed="false">
      <c r="A35" s="0" t="s">
        <v>1142</v>
      </c>
    </row>
    <row r="36" customFormat="false" ht="16" hidden="false" customHeight="false" outlineLevel="0" collapsed="false">
      <c r="A36" s="0" t="s">
        <v>966</v>
      </c>
    </row>
    <row r="37" customFormat="false" ht="16" hidden="false" customHeight="false" outlineLevel="0" collapsed="false">
      <c r="A37" s="0" t="s">
        <v>909</v>
      </c>
    </row>
    <row r="38" customFormat="false" ht="16" hidden="false" customHeight="false" outlineLevel="0" collapsed="false">
      <c r="A38" s="0" t="s">
        <v>968</v>
      </c>
    </row>
    <row r="39" customFormat="false" ht="16" hidden="false" customHeight="false" outlineLevel="0" collapsed="false">
      <c r="A39" s="0" t="s">
        <v>1005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25" topLeftCell="E26" activePane="bottomRight" state="frozen"/>
      <selection pane="topLeft" activeCell="A1" activeCellId="0" sqref="A1"/>
      <selection pane="topRight" activeCell="E1" activeCellId="0" sqref="E1"/>
      <selection pane="bottomLeft" activeCell="A26" activeCellId="0" sqref="A26"/>
      <selection pane="bottomRight" activeCell="C2" activeCellId="0" sqref="C2"/>
    </sheetView>
  </sheetViews>
  <sheetFormatPr defaultColWidth="8.828125" defaultRowHeight="16" zeroHeight="false" outlineLevelRow="0" outlineLevelCol="0"/>
  <cols>
    <col collapsed="false" customWidth="true" hidden="false" outlineLevel="0" max="1" min="1" style="59" width="19.5"/>
    <col collapsed="false" customWidth="true" hidden="false" outlineLevel="0" max="2" min="2" style="2" width="81.33"/>
    <col collapsed="false" customWidth="true" hidden="false" outlineLevel="0" max="3" min="3" style="60" width="11"/>
    <col collapsed="false" customWidth="true" hidden="false" outlineLevel="0" max="5" min="4" style="60" width="11.17"/>
    <col collapsed="false" customWidth="true" hidden="false" outlineLevel="0" max="6" min="6" style="61" width="20.67"/>
    <col collapsed="false" customWidth="true" hidden="false" outlineLevel="0" max="7" min="7" style="1" width="35.5"/>
    <col collapsed="false" customWidth="true" hidden="false" outlineLevel="0" max="8" min="8" style="1" width="28"/>
    <col collapsed="false" customWidth="true" hidden="false" outlineLevel="0" max="9" min="9" style="1" width="13.5"/>
    <col collapsed="false" customWidth="true" hidden="false" outlineLevel="0" max="10" min="10" style="2" width="40.16"/>
    <col collapsed="false" customWidth="true" hidden="false" outlineLevel="0" max="11" min="11" style="62" width="28.67"/>
    <col collapsed="false" customWidth="true" hidden="false" outlineLevel="0" max="12" min="12" style="2" width="53.33"/>
    <col collapsed="false" customWidth="true" hidden="false" outlineLevel="0" max="13" min="13" style="1" width="14.51"/>
    <col collapsed="false" customWidth="true" hidden="false" outlineLevel="0" max="14" min="14" style="63" width="14"/>
    <col collapsed="false" customWidth="true" hidden="false" outlineLevel="0" max="15" min="15" style="64" width="4.67"/>
    <col collapsed="false" customWidth="true" hidden="false" outlineLevel="0" max="16" min="16" style="65" width="26.67"/>
    <col collapsed="false" customWidth="true" hidden="false" outlineLevel="0" max="17" min="17" style="65" width="79.51"/>
    <col collapsed="false" customWidth="true" hidden="false" outlineLevel="0" max="18" min="18" style="0" width="12"/>
    <col collapsed="false" customWidth="true" hidden="false" outlineLevel="0" max="19" min="19" style="0" width="34"/>
    <col collapsed="false" customWidth="true" hidden="false" outlineLevel="0" max="20" min="20" style="0" width="66.5"/>
  </cols>
  <sheetData>
    <row r="1" customFormat="false" ht="17" hidden="false" customHeight="false" outlineLevel="0" collapsed="false">
      <c r="A1" s="59" t="s">
        <v>1346</v>
      </c>
      <c r="B1" s="2" t="s">
        <v>1347</v>
      </c>
      <c r="C1" s="66" t="s">
        <v>1348</v>
      </c>
      <c r="L1" s="1"/>
    </row>
    <row r="2" customFormat="false" ht="21" hidden="false" customHeight="false" outlineLevel="0" collapsed="false">
      <c r="F2" s="67"/>
      <c r="G2" s="68" t="s">
        <v>1349</v>
      </c>
      <c r="H2" s="1" t="s">
        <v>1350</v>
      </c>
      <c r="I2" s="69" t="s">
        <v>1351</v>
      </c>
      <c r="J2" s="69"/>
      <c r="L2" s="70" t="s">
        <v>1352</v>
      </c>
    </row>
    <row r="3" customFormat="false" ht="16" hidden="false" customHeight="false" outlineLevel="0" collapsed="false">
      <c r="A3" s="71" t="s">
        <v>1353</v>
      </c>
      <c r="D3" s="60" t="s">
        <v>1354</v>
      </c>
      <c r="E3" s="60" t="s">
        <v>1355</v>
      </c>
      <c r="I3" s="72" t="s">
        <v>1356</v>
      </c>
      <c r="J3" s="72"/>
      <c r="L3" s="1"/>
    </row>
    <row r="4" customFormat="false" ht="16" hidden="false" customHeight="false" outlineLevel="0" collapsed="false">
      <c r="A4" s="71" t="s">
        <v>1357</v>
      </c>
      <c r="D4" s="60" t="s">
        <v>1358</v>
      </c>
      <c r="E4" s="60" t="s">
        <v>1359</v>
      </c>
      <c r="I4" s="73" t="s">
        <v>1360</v>
      </c>
      <c r="J4" s="73"/>
      <c r="L4" s="1"/>
    </row>
    <row r="5" customFormat="false" ht="16" hidden="false" customHeight="false" outlineLevel="0" collapsed="false">
      <c r="A5" s="71" t="s">
        <v>1361</v>
      </c>
      <c r="D5" s="60" t="s">
        <v>1362</v>
      </c>
      <c r="E5" s="60" t="s">
        <v>1363</v>
      </c>
      <c r="I5" s="74" t="s">
        <v>1364</v>
      </c>
      <c r="J5" s="74"/>
      <c r="L5" s="1"/>
    </row>
    <row r="6" customFormat="false" ht="16" hidden="false" customHeight="false" outlineLevel="0" collapsed="false">
      <c r="A6" s="71" t="s">
        <v>1365</v>
      </c>
      <c r="I6" s="75" t="s">
        <v>1366</v>
      </c>
      <c r="J6" s="75"/>
      <c r="L6" s="1"/>
    </row>
    <row r="7" customFormat="false" ht="16" hidden="false" customHeight="true" outlineLevel="0" collapsed="false">
      <c r="A7" s="71"/>
      <c r="I7" s="76" t="s">
        <v>1367</v>
      </c>
      <c r="J7" s="76"/>
      <c r="L7" s="1"/>
    </row>
    <row r="8" customFormat="false" ht="16" hidden="false" customHeight="false" outlineLevel="0" collapsed="false">
      <c r="I8" s="77" t="s">
        <v>1368</v>
      </c>
      <c r="J8" s="77"/>
      <c r="L8" s="1"/>
    </row>
    <row r="9" s="87" customFormat="true" ht="16" hidden="false" customHeight="false" outlineLevel="0" collapsed="false">
      <c r="A9" s="78"/>
      <c r="B9" s="79"/>
      <c r="C9" s="80"/>
      <c r="D9" s="80"/>
      <c r="E9" s="80"/>
      <c r="F9" s="81"/>
      <c r="G9" s="82"/>
      <c r="H9" s="82"/>
      <c r="I9" s="82"/>
      <c r="J9" s="82"/>
      <c r="K9" s="83"/>
      <c r="L9" s="82"/>
      <c r="M9" s="82"/>
      <c r="N9" s="84"/>
      <c r="O9" s="85"/>
      <c r="P9" s="86"/>
      <c r="Q9" s="86"/>
    </row>
    <row r="10" customFormat="false" ht="14.5" hidden="false" customHeight="true" outlineLevel="0" collapsed="false">
      <c r="I10" s="88" t="s">
        <v>1369</v>
      </c>
      <c r="J10" s="88"/>
      <c r="L10" s="1"/>
      <c r="N10" s="89" t="s">
        <v>1370</v>
      </c>
      <c r="O10" s="89"/>
      <c r="P10" s="89"/>
      <c r="Q10" s="89"/>
      <c r="R10" s="90" t="s">
        <v>1371</v>
      </c>
      <c r="S10" s="90"/>
      <c r="T10" s="90"/>
    </row>
    <row r="11" s="103" customFormat="true" ht="17" hidden="false" customHeight="false" outlineLevel="0" collapsed="false">
      <c r="A11" s="91" t="s">
        <v>1372</v>
      </c>
      <c r="B11" s="92" t="s">
        <v>1373</v>
      </c>
      <c r="C11" s="93" t="s">
        <v>1374</v>
      </c>
      <c r="D11" s="93" t="s">
        <v>1354</v>
      </c>
      <c r="E11" s="94" t="s">
        <v>1355</v>
      </c>
      <c r="F11" s="95" t="s">
        <v>1375</v>
      </c>
      <c r="G11" s="96" t="s">
        <v>1376</v>
      </c>
      <c r="H11" s="96" t="s">
        <v>1377</v>
      </c>
      <c r="I11" s="97" t="s">
        <v>1378</v>
      </c>
      <c r="J11" s="98" t="s">
        <v>1379</v>
      </c>
      <c r="K11" s="94" t="s">
        <v>1380</v>
      </c>
      <c r="L11" s="96" t="s">
        <v>1381</v>
      </c>
      <c r="M11" s="99" t="s">
        <v>1382</v>
      </c>
      <c r="N11" s="100" t="s">
        <v>1383</v>
      </c>
      <c r="O11" s="101"/>
      <c r="P11" s="102" t="s">
        <v>1384</v>
      </c>
      <c r="Q11" s="102" t="s">
        <v>1385</v>
      </c>
      <c r="R11" s="103" t="s">
        <v>1386</v>
      </c>
      <c r="S11" s="103" t="s">
        <v>1387</v>
      </c>
      <c r="T11" s="103" t="s">
        <v>12</v>
      </c>
    </row>
    <row r="12" s="112" customFormat="true" ht="16" hidden="false" customHeight="false" outlineLevel="0" collapsed="false">
      <c r="A12" s="104" t="n">
        <v>1</v>
      </c>
      <c r="B12" s="105" t="s">
        <v>1388</v>
      </c>
      <c r="C12" s="106"/>
      <c r="D12" s="107"/>
      <c r="E12" s="107"/>
      <c r="F12" s="108"/>
      <c r="G12" s="106"/>
      <c r="H12" s="106"/>
      <c r="I12" s="106"/>
      <c r="J12" s="109"/>
      <c r="K12" s="106"/>
      <c r="L12" s="109"/>
      <c r="M12" s="106"/>
      <c r="N12" s="110"/>
      <c r="O12" s="111"/>
      <c r="P12" s="105"/>
      <c r="Q12" s="105"/>
    </row>
    <row r="13" s="123" customFormat="true" ht="51" hidden="false" customHeight="false" outlineLevel="0" collapsed="false">
      <c r="A13" s="113" t="n">
        <v>1.1</v>
      </c>
      <c r="B13" s="114" t="s">
        <v>1389</v>
      </c>
      <c r="C13" s="115" t="n">
        <v>1</v>
      </c>
      <c r="D13" s="115" t="s">
        <v>1358</v>
      </c>
      <c r="E13" s="115" t="n">
        <v>10</v>
      </c>
      <c r="F13" s="116" t="n">
        <v>3000001</v>
      </c>
      <c r="G13" s="114" t="s">
        <v>1390</v>
      </c>
      <c r="H13" s="114" t="s">
        <v>1391</v>
      </c>
      <c r="I13" s="114"/>
      <c r="J13" s="117" t="s">
        <v>1391</v>
      </c>
      <c r="K13" s="118" t="s">
        <v>1392</v>
      </c>
      <c r="L13" s="117"/>
      <c r="M13" s="119"/>
      <c r="N13" s="120" t="n">
        <v>44319</v>
      </c>
      <c r="O13" s="121" t="n">
        <f aca="false">VLOOKUP(P13, [2]Sheet1!$E$3:$F$5,2)</f>
        <v>0</v>
      </c>
      <c r="P13" s="114" t="s">
        <v>1393</v>
      </c>
      <c r="Q13" s="122" t="s">
        <v>1394</v>
      </c>
    </row>
    <row r="14" s="123" customFormat="true" ht="51" hidden="false" customHeight="false" outlineLevel="0" collapsed="false">
      <c r="A14" s="113" t="n">
        <v>1.2</v>
      </c>
      <c r="B14" s="114" t="s">
        <v>1395</v>
      </c>
      <c r="C14" s="115" t="n">
        <v>1</v>
      </c>
      <c r="D14" s="115" t="s">
        <v>1358</v>
      </c>
      <c r="E14" s="115" t="n">
        <v>10</v>
      </c>
      <c r="F14" s="116" t="n">
        <v>3000002</v>
      </c>
      <c r="G14" s="114" t="s">
        <v>1390</v>
      </c>
      <c r="H14" s="114" t="s">
        <v>1391</v>
      </c>
      <c r="I14" s="114"/>
      <c r="J14" s="117" t="s">
        <v>1391</v>
      </c>
      <c r="K14" s="118" t="s">
        <v>1392</v>
      </c>
      <c r="L14" s="117"/>
      <c r="M14" s="119"/>
      <c r="N14" s="120" t="n">
        <v>44319</v>
      </c>
      <c r="O14" s="121" t="n">
        <f aca="false">VLOOKUP(P14, [2]Sheet1!$E$3:$F$5,2)</f>
        <v>0</v>
      </c>
      <c r="P14" s="114" t="s">
        <v>1393</v>
      </c>
      <c r="Q14" s="122" t="s">
        <v>1394</v>
      </c>
    </row>
    <row r="15" s="123" customFormat="true" ht="51" hidden="false" customHeight="false" outlineLevel="0" collapsed="false">
      <c r="A15" s="113" t="n">
        <v>1.3</v>
      </c>
      <c r="B15" s="114" t="s">
        <v>1396</v>
      </c>
      <c r="C15" s="115" t="n">
        <v>1</v>
      </c>
      <c r="D15" s="115" t="s">
        <v>1358</v>
      </c>
      <c r="E15" s="115" t="n">
        <v>10</v>
      </c>
      <c r="F15" s="116" t="n">
        <v>3000003</v>
      </c>
      <c r="G15" s="114" t="s">
        <v>1390</v>
      </c>
      <c r="H15" s="114" t="s">
        <v>1391</v>
      </c>
      <c r="I15" s="114"/>
      <c r="J15" s="117" t="s">
        <v>1391</v>
      </c>
      <c r="K15" s="118" t="s">
        <v>1392</v>
      </c>
      <c r="L15" s="117"/>
      <c r="M15" s="119"/>
      <c r="N15" s="120" t="n">
        <v>44319</v>
      </c>
      <c r="O15" s="121" t="n">
        <f aca="false">VLOOKUP(P15, [2]Sheet1!$E$3:$F$5,2)</f>
        <v>0</v>
      </c>
      <c r="P15" s="114" t="s">
        <v>1393</v>
      </c>
      <c r="Q15" s="122" t="s">
        <v>1394</v>
      </c>
    </row>
    <row r="16" s="123" customFormat="true" ht="51" hidden="false" customHeight="false" outlineLevel="0" collapsed="false">
      <c r="A16" s="113" t="n">
        <v>1.4</v>
      </c>
      <c r="B16" s="114" t="s">
        <v>1397</v>
      </c>
      <c r="C16" s="115" t="n">
        <v>1</v>
      </c>
      <c r="D16" s="115" t="s">
        <v>1358</v>
      </c>
      <c r="E16" s="115" t="n">
        <v>10</v>
      </c>
      <c r="F16" s="116" t="n">
        <v>3000004</v>
      </c>
      <c r="G16" s="114" t="s">
        <v>1390</v>
      </c>
      <c r="H16" s="114" t="s">
        <v>1391</v>
      </c>
      <c r="I16" s="114"/>
      <c r="J16" s="117" t="s">
        <v>1391</v>
      </c>
      <c r="K16" s="118" t="s">
        <v>1392</v>
      </c>
      <c r="L16" s="117"/>
      <c r="M16" s="119"/>
      <c r="N16" s="120" t="n">
        <v>44319</v>
      </c>
      <c r="O16" s="121" t="n">
        <f aca="false">VLOOKUP(P16, [2]Sheet1!$E$3:$F$5,2)</f>
        <v>0</v>
      </c>
      <c r="P16" s="114" t="s">
        <v>1393</v>
      </c>
      <c r="Q16" s="122" t="s">
        <v>1394</v>
      </c>
    </row>
    <row r="17" s="123" customFormat="true" ht="51" hidden="false" customHeight="false" outlineLevel="0" collapsed="false">
      <c r="A17" s="113" t="n">
        <v>1.5</v>
      </c>
      <c r="B17" s="114" t="s">
        <v>1398</v>
      </c>
      <c r="C17" s="115" t="n">
        <v>1</v>
      </c>
      <c r="D17" s="115" t="s">
        <v>1358</v>
      </c>
      <c r="E17" s="115" t="n">
        <v>10</v>
      </c>
      <c r="F17" s="116" t="n">
        <v>3000005</v>
      </c>
      <c r="G17" s="114" t="s">
        <v>1390</v>
      </c>
      <c r="H17" s="114" t="s">
        <v>1391</v>
      </c>
      <c r="I17" s="114"/>
      <c r="J17" s="117" t="s">
        <v>1391</v>
      </c>
      <c r="K17" s="118" t="s">
        <v>1392</v>
      </c>
      <c r="L17" s="117"/>
      <c r="M17" s="119"/>
      <c r="N17" s="120" t="n">
        <v>44319</v>
      </c>
      <c r="O17" s="121" t="n">
        <f aca="false">VLOOKUP(P17, [2]Sheet1!$E$3:$F$5,2)</f>
        <v>0</v>
      </c>
      <c r="P17" s="114" t="s">
        <v>1393</v>
      </c>
      <c r="Q17" s="122" t="s">
        <v>1394</v>
      </c>
    </row>
    <row r="18" s="123" customFormat="true" ht="51" hidden="false" customHeight="false" outlineLevel="0" collapsed="false">
      <c r="A18" s="113" t="n">
        <v>1.6</v>
      </c>
      <c r="B18" s="114" t="s">
        <v>1399</v>
      </c>
      <c r="C18" s="115" t="n">
        <v>1</v>
      </c>
      <c r="D18" s="115" t="s">
        <v>1358</v>
      </c>
      <c r="E18" s="115" t="n">
        <v>10</v>
      </c>
      <c r="F18" s="116" t="n">
        <v>3000006</v>
      </c>
      <c r="G18" s="114" t="s">
        <v>1390</v>
      </c>
      <c r="H18" s="114" t="s">
        <v>1391</v>
      </c>
      <c r="I18" s="114"/>
      <c r="J18" s="117" t="s">
        <v>1391</v>
      </c>
      <c r="K18" s="118" t="s">
        <v>1392</v>
      </c>
      <c r="L18" s="117"/>
      <c r="M18" s="119"/>
      <c r="N18" s="120" t="n">
        <v>44319</v>
      </c>
      <c r="O18" s="121" t="n">
        <f aca="false">VLOOKUP(P18, [2]Sheet1!$E$3:$F$5,2)</f>
        <v>0</v>
      </c>
      <c r="P18" s="114" t="s">
        <v>1393</v>
      </c>
      <c r="Q18" s="122" t="s">
        <v>1394</v>
      </c>
    </row>
    <row r="19" s="123" customFormat="true" ht="51" hidden="false" customHeight="false" outlineLevel="0" collapsed="false">
      <c r="A19" s="113" t="n">
        <v>1.7</v>
      </c>
      <c r="B19" s="114" t="s">
        <v>1400</v>
      </c>
      <c r="C19" s="115" t="n">
        <v>1</v>
      </c>
      <c r="D19" s="115" t="s">
        <v>1358</v>
      </c>
      <c r="E19" s="115" t="n">
        <v>10</v>
      </c>
      <c r="F19" s="116" t="n">
        <v>3000007</v>
      </c>
      <c r="G19" s="114" t="s">
        <v>1390</v>
      </c>
      <c r="H19" s="114" t="s">
        <v>1391</v>
      </c>
      <c r="I19" s="114"/>
      <c r="J19" s="117" t="s">
        <v>1391</v>
      </c>
      <c r="K19" s="118" t="s">
        <v>1392</v>
      </c>
      <c r="L19" s="117"/>
      <c r="M19" s="119"/>
      <c r="N19" s="120" t="n">
        <v>44319</v>
      </c>
      <c r="O19" s="121" t="n">
        <f aca="false">VLOOKUP(P19, [2]Sheet1!$E$3:$F$5,2)</f>
        <v>0</v>
      </c>
      <c r="P19" s="114" t="s">
        <v>1393</v>
      </c>
      <c r="Q19" s="122" t="s">
        <v>1394</v>
      </c>
    </row>
    <row r="20" s="123" customFormat="true" ht="51" hidden="false" customHeight="false" outlineLevel="0" collapsed="false">
      <c r="A20" s="113" t="n">
        <v>1.8</v>
      </c>
      <c r="B20" s="114" t="s">
        <v>1401</v>
      </c>
      <c r="C20" s="115" t="n">
        <v>1</v>
      </c>
      <c r="D20" s="115" t="s">
        <v>1358</v>
      </c>
      <c r="E20" s="115" t="n">
        <v>10</v>
      </c>
      <c r="F20" s="116" t="n">
        <v>3000008</v>
      </c>
      <c r="G20" s="114" t="s">
        <v>1390</v>
      </c>
      <c r="H20" s="114" t="s">
        <v>1391</v>
      </c>
      <c r="I20" s="114"/>
      <c r="J20" s="117" t="s">
        <v>1391</v>
      </c>
      <c r="K20" s="118" t="s">
        <v>1392</v>
      </c>
      <c r="L20" s="117"/>
      <c r="M20" s="119"/>
      <c r="N20" s="120" t="n">
        <v>44319</v>
      </c>
      <c r="O20" s="121" t="n">
        <f aca="false">VLOOKUP(P20, [2]Sheet1!$E$3:$F$5,2)</f>
        <v>0</v>
      </c>
      <c r="P20" s="114" t="s">
        <v>1393</v>
      </c>
      <c r="Q20" s="122" t="s">
        <v>1394</v>
      </c>
    </row>
    <row r="21" s="131" customFormat="true" ht="51" hidden="false" customHeight="false" outlineLevel="0" collapsed="false">
      <c r="A21" s="124" t="n">
        <v>1.9</v>
      </c>
      <c r="B21" s="125" t="s">
        <v>1402</v>
      </c>
      <c r="C21" s="126" t="n">
        <v>1</v>
      </c>
      <c r="D21" s="126" t="s">
        <v>1358</v>
      </c>
      <c r="E21" s="126" t="n">
        <v>1</v>
      </c>
      <c r="F21" s="127" t="n">
        <v>3000009</v>
      </c>
      <c r="G21" s="128" t="s">
        <v>1390</v>
      </c>
      <c r="H21" s="128" t="s">
        <v>1391</v>
      </c>
      <c r="I21" s="128"/>
      <c r="J21" s="128"/>
      <c r="K21" s="129" t="s">
        <v>1403</v>
      </c>
      <c r="L21" s="130" t="s">
        <v>1404</v>
      </c>
      <c r="M21" s="130" t="s">
        <v>1405</v>
      </c>
      <c r="N21" s="120" t="n">
        <v>44319</v>
      </c>
      <c r="P21" s="128"/>
      <c r="Q21" s="122" t="s">
        <v>1394</v>
      </c>
    </row>
    <row r="22" s="131" customFormat="true" ht="51" hidden="false" customHeight="false" outlineLevel="0" collapsed="false">
      <c r="A22" s="132" t="n">
        <v>1.1</v>
      </c>
      <c r="B22" s="125" t="s">
        <v>1406</v>
      </c>
      <c r="C22" s="126" t="n">
        <v>1</v>
      </c>
      <c r="D22" s="126" t="s">
        <v>1358</v>
      </c>
      <c r="E22" s="126" t="n">
        <v>1</v>
      </c>
      <c r="F22" s="127" t="n">
        <v>3000010</v>
      </c>
      <c r="G22" s="130" t="s">
        <v>1390</v>
      </c>
      <c r="H22" s="130" t="s">
        <v>1391</v>
      </c>
      <c r="I22" s="130"/>
      <c r="J22" s="125"/>
      <c r="K22" s="129" t="s">
        <v>1403</v>
      </c>
      <c r="L22" s="130"/>
      <c r="M22" s="130" t="s">
        <v>1405</v>
      </c>
      <c r="N22" s="120" t="n">
        <v>44319</v>
      </c>
      <c r="O22" s="133"/>
      <c r="P22" s="134"/>
      <c r="Q22" s="122" t="s">
        <v>1394</v>
      </c>
    </row>
    <row r="23" s="123" customFormat="true" ht="51" hidden="false" customHeight="false" outlineLevel="0" collapsed="false">
      <c r="A23" s="113" t="n">
        <v>1.11</v>
      </c>
      <c r="B23" s="117" t="s">
        <v>1407</v>
      </c>
      <c r="C23" s="115" t="n">
        <v>1</v>
      </c>
      <c r="D23" s="115" t="s">
        <v>1358</v>
      </c>
      <c r="E23" s="115" t="n">
        <v>1</v>
      </c>
      <c r="F23" s="135" t="n">
        <v>3000011</v>
      </c>
      <c r="G23" s="114" t="s">
        <v>1390</v>
      </c>
      <c r="H23" s="114" t="s">
        <v>1391</v>
      </c>
      <c r="I23" s="114"/>
      <c r="J23" s="117" t="s">
        <v>1391</v>
      </c>
      <c r="K23" s="118" t="s">
        <v>1392</v>
      </c>
      <c r="L23" s="117"/>
      <c r="M23" s="136"/>
      <c r="N23" s="120" t="n">
        <v>44319</v>
      </c>
      <c r="O23" s="137" t="n">
        <f aca="false">VLOOKUP(P23, [2]Sheet1!$E$3:$F$5,2)</f>
        <v>0</v>
      </c>
      <c r="P23" s="138" t="s">
        <v>1393</v>
      </c>
      <c r="Q23" s="122" t="s">
        <v>1394</v>
      </c>
    </row>
    <row r="24" s="123" customFormat="true" ht="17" hidden="false" customHeight="false" outlineLevel="0" collapsed="false">
      <c r="A24" s="113" t="n">
        <v>1.12</v>
      </c>
      <c r="B24" s="117" t="s">
        <v>1408</v>
      </c>
      <c r="C24" s="115" t="n">
        <v>1</v>
      </c>
      <c r="D24" s="115" t="s">
        <v>1358</v>
      </c>
      <c r="E24" s="115" t="n">
        <v>1</v>
      </c>
      <c r="F24" s="135" t="n">
        <v>3000012</v>
      </c>
      <c r="G24" s="114" t="s">
        <v>1390</v>
      </c>
      <c r="H24" s="114" t="s">
        <v>1391</v>
      </c>
      <c r="I24" s="114"/>
      <c r="J24" s="117" t="s">
        <v>1391</v>
      </c>
      <c r="K24" s="118" t="s">
        <v>1392</v>
      </c>
      <c r="L24" s="117"/>
      <c r="M24" s="136"/>
      <c r="N24" s="139" t="n">
        <v>44279</v>
      </c>
      <c r="O24" s="137" t="n">
        <f aca="false">VLOOKUP(P24, [2]Sheet1!$E$3:$F$5,2)</f>
        <v>0</v>
      </c>
      <c r="P24" s="138" t="s">
        <v>1393</v>
      </c>
      <c r="Q24" s="138" t="s">
        <v>1409</v>
      </c>
    </row>
    <row r="25" customFormat="false" ht="68" hidden="false" customHeight="false" outlineLevel="0" collapsed="false">
      <c r="A25" s="113" t="n">
        <v>1.13</v>
      </c>
      <c r="B25" s="117" t="s">
        <v>1410</v>
      </c>
      <c r="C25" s="115" t="n">
        <v>1</v>
      </c>
      <c r="D25" s="115" t="s">
        <v>1358</v>
      </c>
      <c r="E25" s="115" t="n">
        <v>1</v>
      </c>
      <c r="F25" s="135" t="n">
        <v>3000013</v>
      </c>
      <c r="G25" s="114" t="s">
        <v>1390</v>
      </c>
      <c r="H25" s="114" t="s">
        <v>1391</v>
      </c>
      <c r="I25" s="114"/>
      <c r="J25" s="117" t="s">
        <v>1411</v>
      </c>
      <c r="K25" s="118" t="s">
        <v>1412</v>
      </c>
      <c r="L25" s="117" t="s">
        <v>1413</v>
      </c>
      <c r="M25" s="136"/>
      <c r="N25" s="120"/>
      <c r="O25" s="137"/>
      <c r="P25" s="140" t="s">
        <v>1414</v>
      </c>
      <c r="Q25" s="122" t="s">
        <v>1415</v>
      </c>
    </row>
    <row r="26" customFormat="false" ht="34" hidden="false" customHeight="false" outlineLevel="0" collapsed="false">
      <c r="A26" s="113" t="n">
        <v>1.14</v>
      </c>
      <c r="B26" s="117" t="s">
        <v>1416</v>
      </c>
      <c r="C26" s="115" t="n">
        <v>1</v>
      </c>
      <c r="D26" s="115" t="s">
        <v>1358</v>
      </c>
      <c r="E26" s="115" t="n">
        <v>1</v>
      </c>
      <c r="F26" s="135" t="n">
        <v>3000014</v>
      </c>
      <c r="G26" s="114" t="s">
        <v>1390</v>
      </c>
      <c r="H26" s="114" t="s">
        <v>1391</v>
      </c>
      <c r="I26" s="114"/>
      <c r="J26" s="117" t="s">
        <v>1411</v>
      </c>
      <c r="K26" s="118" t="s">
        <v>1412</v>
      </c>
      <c r="L26" s="117" t="s">
        <v>1417</v>
      </c>
      <c r="M26" s="136"/>
      <c r="N26" s="120"/>
      <c r="O26" s="137"/>
      <c r="P26" s="140" t="s">
        <v>1414</v>
      </c>
      <c r="Q26" s="138"/>
    </row>
    <row r="27" s="150" customFormat="true" ht="17" hidden="false" customHeight="false" outlineLevel="0" collapsed="false">
      <c r="A27" s="141" t="n">
        <v>1.15</v>
      </c>
      <c r="B27" s="142" t="s">
        <v>1418</v>
      </c>
      <c r="C27" s="143" t="n">
        <v>1</v>
      </c>
      <c r="D27" s="143" t="s">
        <v>1358</v>
      </c>
      <c r="E27" s="143" t="n">
        <v>1</v>
      </c>
      <c r="F27" s="135" t="n">
        <v>3000015</v>
      </c>
      <c r="G27" s="144" t="s">
        <v>1390</v>
      </c>
      <c r="H27" s="144" t="s">
        <v>131</v>
      </c>
      <c r="I27" s="144"/>
      <c r="J27" s="142"/>
      <c r="K27" s="145" t="s">
        <v>1403</v>
      </c>
      <c r="L27" s="142"/>
      <c r="M27" s="146"/>
      <c r="N27" s="147"/>
      <c r="O27" s="148"/>
      <c r="P27" s="149"/>
      <c r="Q27" s="149"/>
    </row>
    <row r="28" s="150" customFormat="true" ht="17" hidden="false" customHeight="false" outlineLevel="0" collapsed="false">
      <c r="A28" s="141" t="n">
        <v>1.16</v>
      </c>
      <c r="B28" s="142" t="s">
        <v>1419</v>
      </c>
      <c r="C28" s="143" t="n">
        <v>1</v>
      </c>
      <c r="D28" s="143" t="s">
        <v>1358</v>
      </c>
      <c r="E28" s="143" t="n">
        <v>1</v>
      </c>
      <c r="F28" s="135"/>
      <c r="G28" s="144" t="s">
        <v>1390</v>
      </c>
      <c r="H28" s="144" t="s">
        <v>131</v>
      </c>
      <c r="I28" s="144"/>
      <c r="J28" s="142"/>
      <c r="K28" s="145" t="s">
        <v>1403</v>
      </c>
      <c r="L28" s="142"/>
      <c r="M28" s="146"/>
      <c r="N28" s="147"/>
      <c r="O28" s="148"/>
      <c r="P28" s="149"/>
      <c r="Q28" s="149"/>
    </row>
    <row r="29" s="159" customFormat="true" ht="17" hidden="false" customHeight="false" outlineLevel="0" collapsed="false">
      <c r="A29" s="151" t="s">
        <v>1420</v>
      </c>
      <c r="B29" s="152" t="s">
        <v>1421</v>
      </c>
      <c r="C29" s="153" t="n">
        <v>1.16</v>
      </c>
      <c r="D29" s="153" t="s">
        <v>1358</v>
      </c>
      <c r="E29" s="153" t="n">
        <v>1</v>
      </c>
      <c r="F29" s="135" t="n">
        <v>3000016</v>
      </c>
      <c r="G29" s="154" t="s">
        <v>1390</v>
      </c>
      <c r="H29" s="154" t="s">
        <v>1422</v>
      </c>
      <c r="I29" s="154"/>
      <c r="J29" s="152"/>
      <c r="K29" s="155"/>
      <c r="L29" s="152"/>
      <c r="M29" s="154" t="s">
        <v>1423</v>
      </c>
      <c r="N29" s="156"/>
      <c r="O29" s="157"/>
      <c r="P29" s="158"/>
      <c r="Q29" s="158"/>
    </row>
    <row r="30" s="159" customFormat="true" ht="17" hidden="false" customHeight="false" outlineLevel="0" collapsed="false">
      <c r="A30" s="151" t="s">
        <v>1424</v>
      </c>
      <c r="B30" s="152" t="s">
        <v>1425</v>
      </c>
      <c r="C30" s="153" t="n">
        <v>1.16</v>
      </c>
      <c r="D30" s="153" t="s">
        <v>1358</v>
      </c>
      <c r="E30" s="153" t="n">
        <v>1</v>
      </c>
      <c r="F30" s="135" t="n">
        <v>3000030</v>
      </c>
      <c r="G30" s="154" t="s">
        <v>1390</v>
      </c>
      <c r="H30" s="154" t="s">
        <v>1422</v>
      </c>
      <c r="I30" s="154"/>
      <c r="J30" s="152"/>
      <c r="K30" s="155"/>
      <c r="L30" s="152"/>
      <c r="M30" s="154" t="s">
        <v>1423</v>
      </c>
      <c r="N30" s="156"/>
      <c r="O30" s="157"/>
      <c r="P30" s="158"/>
      <c r="Q30" s="158"/>
    </row>
    <row r="31" s="165" customFormat="true" ht="17" hidden="false" customHeight="false" outlineLevel="0" collapsed="false">
      <c r="A31" s="160" t="n">
        <v>1.17</v>
      </c>
      <c r="B31" s="161" t="s">
        <v>1426</v>
      </c>
      <c r="C31" s="162" t="n">
        <v>1</v>
      </c>
      <c r="D31" s="162" t="s">
        <v>1358</v>
      </c>
      <c r="E31" s="162" t="n">
        <v>1</v>
      </c>
      <c r="F31" s="135" t="n">
        <v>3000017</v>
      </c>
      <c r="G31" s="163" t="s">
        <v>1390</v>
      </c>
      <c r="H31" s="163" t="s">
        <v>1391</v>
      </c>
      <c r="I31" s="163"/>
      <c r="J31" s="161" t="s">
        <v>1391</v>
      </c>
      <c r="K31" s="118" t="s">
        <v>1392</v>
      </c>
      <c r="L31" s="161"/>
      <c r="M31" s="164"/>
      <c r="N31" s="139" t="n">
        <v>44279</v>
      </c>
      <c r="O31" s="137" t="n">
        <f aca="false">VLOOKUP(P31, [2]Sheet1!$E$3:$F$5,2)</f>
        <v>0</v>
      </c>
      <c r="P31" s="140" t="s">
        <v>1393</v>
      </c>
      <c r="Q31" s="138" t="s">
        <v>1409</v>
      </c>
    </row>
    <row r="32" s="165" customFormat="true" ht="17" hidden="false" customHeight="false" outlineLevel="0" collapsed="false">
      <c r="A32" s="160" t="n">
        <v>1.18</v>
      </c>
      <c r="B32" s="161" t="s">
        <v>1427</v>
      </c>
      <c r="C32" s="162" t="n">
        <v>1</v>
      </c>
      <c r="D32" s="162" t="s">
        <v>1358</v>
      </c>
      <c r="E32" s="162" t="n">
        <v>1</v>
      </c>
      <c r="F32" s="135" t="n">
        <v>3000018</v>
      </c>
      <c r="G32" s="163" t="s">
        <v>1390</v>
      </c>
      <c r="H32" s="163" t="s">
        <v>1391</v>
      </c>
      <c r="I32" s="163"/>
      <c r="J32" s="161" t="s">
        <v>1391</v>
      </c>
      <c r="K32" s="118" t="s">
        <v>1392</v>
      </c>
      <c r="L32" s="161"/>
      <c r="M32" s="164"/>
      <c r="N32" s="139" t="n">
        <v>44279</v>
      </c>
      <c r="O32" s="137" t="n">
        <f aca="false">VLOOKUP(P32, [2]Sheet1!$E$3:$F$5,2)</f>
        <v>0</v>
      </c>
      <c r="P32" s="140" t="s">
        <v>1393</v>
      </c>
      <c r="Q32" s="138" t="s">
        <v>1409</v>
      </c>
    </row>
    <row r="33" s="165" customFormat="true" ht="17" hidden="false" customHeight="false" outlineLevel="0" collapsed="false">
      <c r="A33" s="160" t="n">
        <v>1.19</v>
      </c>
      <c r="B33" s="161" t="s">
        <v>1428</v>
      </c>
      <c r="C33" s="162" t="n">
        <v>1</v>
      </c>
      <c r="D33" s="162" t="s">
        <v>1358</v>
      </c>
      <c r="E33" s="162" t="n">
        <v>1</v>
      </c>
      <c r="F33" s="135" t="n">
        <v>3000019</v>
      </c>
      <c r="G33" s="163" t="s">
        <v>1390</v>
      </c>
      <c r="H33" s="163" t="s">
        <v>1391</v>
      </c>
      <c r="I33" s="163"/>
      <c r="J33" s="161" t="s">
        <v>1391</v>
      </c>
      <c r="K33" s="118" t="s">
        <v>1392</v>
      </c>
      <c r="L33" s="161"/>
      <c r="M33" s="164"/>
      <c r="N33" s="139" t="n">
        <v>44279</v>
      </c>
      <c r="O33" s="137" t="n">
        <f aca="false">VLOOKUP(P33, [2]Sheet1!$E$3:$F$5,2)</f>
        <v>0</v>
      </c>
      <c r="P33" s="140" t="s">
        <v>1393</v>
      </c>
      <c r="Q33" s="140" t="s">
        <v>1429</v>
      </c>
    </row>
    <row r="34" customFormat="false" ht="85" hidden="false" customHeight="false" outlineLevel="0" collapsed="false">
      <c r="A34" s="166" t="n">
        <v>1.2</v>
      </c>
      <c r="B34" s="161" t="s">
        <v>1430</v>
      </c>
      <c r="C34" s="162" t="n">
        <v>1</v>
      </c>
      <c r="D34" s="162" t="s">
        <v>1358</v>
      </c>
      <c r="E34" s="162" t="n">
        <v>1</v>
      </c>
      <c r="F34" s="135" t="n">
        <v>3000020</v>
      </c>
      <c r="G34" s="163" t="s">
        <v>1390</v>
      </c>
      <c r="H34" s="163" t="s">
        <v>1391</v>
      </c>
      <c r="I34" s="163"/>
      <c r="J34" s="161" t="s">
        <v>1431</v>
      </c>
      <c r="K34" s="167" t="s">
        <v>1392</v>
      </c>
      <c r="L34" s="161"/>
      <c r="M34" s="164"/>
      <c r="N34" s="139" t="n">
        <v>44307</v>
      </c>
      <c r="O34" s="121" t="n">
        <f aca="false">VLOOKUP(P34, [2]Sheet1!$E$3:$F$5,2)</f>
        <v>0</v>
      </c>
      <c r="P34" s="163" t="s">
        <v>1393</v>
      </c>
      <c r="Q34" s="161" t="s">
        <v>1432</v>
      </c>
    </row>
    <row r="35" s="165" customFormat="true" ht="17" hidden="false" customHeight="false" outlineLevel="0" collapsed="false">
      <c r="A35" s="160" t="n">
        <v>1.21</v>
      </c>
      <c r="B35" s="161" t="s">
        <v>1433</v>
      </c>
      <c r="C35" s="162" t="n">
        <v>1</v>
      </c>
      <c r="D35" s="162" t="s">
        <v>1358</v>
      </c>
      <c r="E35" s="162" t="n">
        <v>1</v>
      </c>
      <c r="F35" s="135" t="n">
        <v>3000021</v>
      </c>
      <c r="G35" s="163" t="s">
        <v>1390</v>
      </c>
      <c r="H35" s="163" t="s">
        <v>131</v>
      </c>
      <c r="I35" s="163"/>
      <c r="J35" s="161" t="s">
        <v>1434</v>
      </c>
      <c r="K35" s="118" t="s">
        <v>1392</v>
      </c>
      <c r="L35" s="161"/>
      <c r="M35" s="164"/>
      <c r="N35" s="139" t="n">
        <v>44279</v>
      </c>
      <c r="O35" s="137" t="n">
        <f aca="false">VLOOKUP(P35, [2]Sheet1!$E$3:$F$5,2)</f>
        <v>0</v>
      </c>
      <c r="P35" s="140" t="s">
        <v>1393</v>
      </c>
      <c r="Q35" s="140" t="s">
        <v>1435</v>
      </c>
    </row>
    <row r="36" s="150" customFormat="true" ht="34" hidden="false" customHeight="false" outlineLevel="0" collapsed="false">
      <c r="A36" s="141" t="n">
        <v>1.22</v>
      </c>
      <c r="B36" s="142" t="s">
        <v>1436</v>
      </c>
      <c r="C36" s="143" t="n">
        <v>1</v>
      </c>
      <c r="D36" s="143" t="s">
        <v>1358</v>
      </c>
      <c r="E36" s="143" t="n">
        <v>1</v>
      </c>
      <c r="F36" s="135" t="n">
        <v>3000022</v>
      </c>
      <c r="G36" s="144" t="s">
        <v>1390</v>
      </c>
      <c r="H36" s="144" t="s">
        <v>1437</v>
      </c>
      <c r="I36" s="144"/>
      <c r="J36" s="142"/>
      <c r="K36" s="145" t="s">
        <v>1438</v>
      </c>
      <c r="L36" s="142"/>
      <c r="M36" s="146"/>
      <c r="N36" s="147"/>
      <c r="O36" s="148"/>
      <c r="P36" s="149"/>
      <c r="Q36" s="149"/>
    </row>
    <row r="37" s="165" customFormat="true" ht="17" hidden="false" customHeight="false" outlineLevel="0" collapsed="false">
      <c r="A37" s="160" t="n">
        <v>1.23</v>
      </c>
      <c r="B37" s="161" t="s">
        <v>1439</v>
      </c>
      <c r="C37" s="162" t="n">
        <v>1</v>
      </c>
      <c r="D37" s="162" t="s">
        <v>1358</v>
      </c>
      <c r="E37" s="162" t="n">
        <v>1</v>
      </c>
      <c r="F37" s="135" t="n">
        <v>3000023</v>
      </c>
      <c r="G37" s="163" t="s">
        <v>1390</v>
      </c>
      <c r="H37" s="163" t="s">
        <v>1391</v>
      </c>
      <c r="I37" s="163"/>
      <c r="J37" s="161" t="s">
        <v>1411</v>
      </c>
      <c r="K37" s="118" t="s">
        <v>1392</v>
      </c>
      <c r="L37" s="161"/>
      <c r="M37" s="164"/>
      <c r="N37" s="139" t="n">
        <v>44279</v>
      </c>
      <c r="O37" s="137" t="n">
        <f aca="false">VLOOKUP(P37, [2]Sheet1!$E$3:$F$5,2)</f>
        <v>0</v>
      </c>
      <c r="P37" s="140" t="s">
        <v>1393</v>
      </c>
      <c r="Q37" s="140" t="s">
        <v>1440</v>
      </c>
    </row>
    <row r="38" s="176" customFormat="true" ht="51" hidden="false" customHeight="false" outlineLevel="0" collapsed="false">
      <c r="A38" s="168" t="n">
        <v>1.24</v>
      </c>
      <c r="B38" s="169" t="s">
        <v>1441</v>
      </c>
      <c r="C38" s="170" t="n">
        <v>1</v>
      </c>
      <c r="D38" s="170" t="s">
        <v>1358</v>
      </c>
      <c r="E38" s="170" t="n">
        <v>1</v>
      </c>
      <c r="F38" s="135" t="n">
        <v>3000024</v>
      </c>
      <c r="G38" s="171" t="s">
        <v>1390</v>
      </c>
      <c r="H38" s="171" t="s">
        <v>1391</v>
      </c>
      <c r="I38" s="171"/>
      <c r="J38" s="169" t="s">
        <v>1442</v>
      </c>
      <c r="K38" s="172" t="s">
        <v>1412</v>
      </c>
      <c r="L38" s="169" t="s">
        <v>1443</v>
      </c>
      <c r="M38" s="171" t="s">
        <v>1405</v>
      </c>
      <c r="N38" s="173"/>
      <c r="O38" s="174"/>
      <c r="P38" s="175"/>
      <c r="Q38" s="175"/>
    </row>
    <row r="39" s="165" customFormat="true" ht="17" hidden="false" customHeight="false" outlineLevel="0" collapsed="false">
      <c r="A39" s="160" t="n">
        <v>1.25</v>
      </c>
      <c r="B39" s="161" t="s">
        <v>1444</v>
      </c>
      <c r="C39" s="162" t="n">
        <v>1</v>
      </c>
      <c r="D39" s="162" t="s">
        <v>1358</v>
      </c>
      <c r="E39" s="162" t="n">
        <v>1</v>
      </c>
      <c r="F39" s="135" t="n">
        <v>3000025</v>
      </c>
      <c r="G39" s="163" t="s">
        <v>1390</v>
      </c>
      <c r="H39" s="163" t="s">
        <v>1391</v>
      </c>
      <c r="I39" s="163"/>
      <c r="J39" s="161" t="s">
        <v>1391</v>
      </c>
      <c r="K39" s="118" t="s">
        <v>1392</v>
      </c>
      <c r="L39" s="161"/>
      <c r="M39" s="164"/>
      <c r="N39" s="139" t="n">
        <v>44279</v>
      </c>
      <c r="O39" s="137" t="n">
        <f aca="false">VLOOKUP(P39, [2]Sheet1!$E$3:$F$5,2)</f>
        <v>0</v>
      </c>
      <c r="P39" s="140" t="s">
        <v>1393</v>
      </c>
      <c r="Q39" s="140" t="s">
        <v>1445</v>
      </c>
    </row>
    <row r="40" s="165" customFormat="true" ht="17" hidden="false" customHeight="false" outlineLevel="0" collapsed="false">
      <c r="A40" s="160" t="n">
        <v>1.26</v>
      </c>
      <c r="B40" s="161" t="s">
        <v>1446</v>
      </c>
      <c r="C40" s="162" t="n">
        <v>1</v>
      </c>
      <c r="D40" s="162" t="s">
        <v>1358</v>
      </c>
      <c r="E40" s="162" t="n">
        <v>1</v>
      </c>
      <c r="F40" s="135" t="n">
        <v>3000026</v>
      </c>
      <c r="G40" s="163" t="s">
        <v>1390</v>
      </c>
      <c r="H40" s="163" t="s">
        <v>1391</v>
      </c>
      <c r="I40" s="163"/>
      <c r="J40" s="161" t="s">
        <v>1411</v>
      </c>
      <c r="K40" s="118" t="s">
        <v>1392</v>
      </c>
      <c r="L40" s="161"/>
      <c r="M40" s="164"/>
      <c r="N40" s="139" t="n">
        <v>44279</v>
      </c>
      <c r="O40" s="137" t="n">
        <f aca="false">VLOOKUP(P40, [2]Sheet1!$E$3:$F$5,2)</f>
        <v>0</v>
      </c>
      <c r="P40" s="140" t="s">
        <v>1393</v>
      </c>
      <c r="Q40" s="140" t="s">
        <v>1447</v>
      </c>
    </row>
    <row r="41" s="165" customFormat="true" ht="17" hidden="false" customHeight="false" outlineLevel="0" collapsed="false">
      <c r="A41" s="160" t="n">
        <v>1.27</v>
      </c>
      <c r="B41" s="161" t="s">
        <v>1448</v>
      </c>
      <c r="C41" s="162" t="n">
        <v>1</v>
      </c>
      <c r="D41" s="162" t="s">
        <v>1358</v>
      </c>
      <c r="E41" s="162" t="n">
        <v>1</v>
      </c>
      <c r="F41" s="135" t="n">
        <v>3000027</v>
      </c>
      <c r="G41" s="163" t="s">
        <v>1390</v>
      </c>
      <c r="H41" s="163" t="s">
        <v>1391</v>
      </c>
      <c r="I41" s="163"/>
      <c r="J41" s="161" t="s">
        <v>1391</v>
      </c>
      <c r="K41" s="118" t="s">
        <v>1392</v>
      </c>
      <c r="L41" s="161"/>
      <c r="M41" s="164"/>
      <c r="N41" s="139" t="n">
        <v>44279</v>
      </c>
      <c r="O41" s="137" t="n">
        <f aca="false">VLOOKUP(P41, [2]Sheet1!$E$3:$F$5,2)</f>
        <v>0</v>
      </c>
      <c r="P41" s="140" t="s">
        <v>1393</v>
      </c>
      <c r="Q41" s="140" t="s">
        <v>1440</v>
      </c>
    </row>
    <row r="42" customFormat="false" ht="17" hidden="false" customHeight="false" outlineLevel="0" collapsed="false">
      <c r="A42" s="151" t="n">
        <v>1.28</v>
      </c>
      <c r="B42" s="152" t="s">
        <v>1449</v>
      </c>
      <c r="C42" s="153" t="n">
        <v>1</v>
      </c>
      <c r="D42" s="153" t="s">
        <v>1358</v>
      </c>
      <c r="E42" s="153" t="n">
        <v>1</v>
      </c>
      <c r="F42" s="135" t="n">
        <v>3000028</v>
      </c>
      <c r="G42" s="154" t="s">
        <v>1390</v>
      </c>
      <c r="H42" s="154" t="s">
        <v>1391</v>
      </c>
      <c r="I42" s="154"/>
      <c r="J42" s="152" t="s">
        <v>1450</v>
      </c>
      <c r="K42" s="155" t="s">
        <v>1403</v>
      </c>
      <c r="L42" s="152"/>
      <c r="M42" s="154" t="s">
        <v>1405</v>
      </c>
    </row>
    <row r="43" s="150" customFormat="true" ht="17" hidden="false" customHeight="false" outlineLevel="0" collapsed="false">
      <c r="A43" s="141" t="n">
        <v>1.29</v>
      </c>
      <c r="B43" s="142" t="s">
        <v>1451</v>
      </c>
      <c r="C43" s="143" t="n">
        <v>1</v>
      </c>
      <c r="D43" s="143" t="s">
        <v>1358</v>
      </c>
      <c r="E43" s="143" t="n">
        <v>1</v>
      </c>
      <c r="F43" s="135" t="n">
        <v>3000029</v>
      </c>
      <c r="G43" s="144" t="s">
        <v>1390</v>
      </c>
      <c r="H43" s="144" t="s">
        <v>1452</v>
      </c>
      <c r="I43" s="144"/>
      <c r="J43" s="142" t="s">
        <v>131</v>
      </c>
      <c r="K43" s="145" t="s">
        <v>1403</v>
      </c>
      <c r="L43" s="142"/>
      <c r="M43" s="146" t="s">
        <v>1423</v>
      </c>
      <c r="N43" s="147"/>
      <c r="O43" s="148"/>
      <c r="P43" s="149"/>
      <c r="Q43" s="149"/>
    </row>
    <row r="44" s="150" customFormat="true" ht="17" hidden="false" customHeight="false" outlineLevel="0" collapsed="false">
      <c r="A44" s="177"/>
      <c r="B44" s="43" t="s">
        <v>1453</v>
      </c>
      <c r="C44" s="178"/>
      <c r="D44" s="178" t="s">
        <v>1358</v>
      </c>
      <c r="E44" s="178" t="n">
        <v>1</v>
      </c>
      <c r="F44" s="135" t="n">
        <v>3000031</v>
      </c>
      <c r="G44" s="179"/>
      <c r="H44" s="179"/>
      <c r="I44" s="179"/>
      <c r="J44" s="43"/>
      <c r="K44" s="180"/>
      <c r="L44" s="179" t="s">
        <v>1454</v>
      </c>
      <c r="M44" s="179"/>
      <c r="N44" s="181"/>
      <c r="O44" s="182"/>
      <c r="P44" s="183"/>
      <c r="Q44" s="183"/>
      <c r="R44" s="184"/>
      <c r="S44" s="184"/>
      <c r="T44" s="184"/>
      <c r="U44" s="184"/>
      <c r="V44" s="184"/>
      <c r="W44" s="184"/>
      <c r="X44" s="184"/>
      <c r="Y44" s="184"/>
    </row>
    <row r="45" s="150" customFormat="true" ht="17" hidden="false" customHeight="false" outlineLevel="0" collapsed="false">
      <c r="A45" s="185" t="n">
        <v>1.3</v>
      </c>
      <c r="B45" s="142" t="s">
        <v>1455</v>
      </c>
      <c r="C45" s="143" t="n">
        <v>1</v>
      </c>
      <c r="D45" s="143" t="s">
        <v>1358</v>
      </c>
      <c r="E45" s="143" t="n">
        <v>1</v>
      </c>
      <c r="F45" s="135" t="n">
        <v>3000032</v>
      </c>
      <c r="G45" s="144" t="s">
        <v>1390</v>
      </c>
      <c r="H45" s="144" t="s">
        <v>1452</v>
      </c>
      <c r="I45" s="144"/>
      <c r="J45" s="142" t="s">
        <v>1452</v>
      </c>
      <c r="K45" s="145" t="s">
        <v>1403</v>
      </c>
      <c r="L45" s="142"/>
      <c r="M45" s="146" t="s">
        <v>1423</v>
      </c>
      <c r="N45" s="147"/>
      <c r="O45" s="148"/>
      <c r="P45" s="149"/>
      <c r="Q45" s="149"/>
    </row>
    <row r="46" s="150" customFormat="true" ht="17" hidden="false" customHeight="false" outlineLevel="0" collapsed="false">
      <c r="A46" s="141" t="n">
        <v>1.31</v>
      </c>
      <c r="B46" s="142" t="s">
        <v>1456</v>
      </c>
      <c r="C46" s="143" t="n">
        <v>1</v>
      </c>
      <c r="D46" s="143" t="s">
        <v>1358</v>
      </c>
      <c r="E46" s="143" t="n">
        <v>1</v>
      </c>
      <c r="F46" s="135" t="n">
        <v>3000033</v>
      </c>
      <c r="G46" s="144" t="s">
        <v>1390</v>
      </c>
      <c r="H46" s="144"/>
      <c r="I46" s="144"/>
      <c r="J46" s="142" t="s">
        <v>131</v>
      </c>
      <c r="K46" s="145" t="s">
        <v>1403</v>
      </c>
      <c r="L46" s="142"/>
      <c r="M46" s="146" t="s">
        <v>1423</v>
      </c>
      <c r="N46" s="147"/>
      <c r="O46" s="148"/>
      <c r="P46" s="149"/>
      <c r="Q46" s="149"/>
    </row>
    <row r="47" s="150" customFormat="true" ht="17" hidden="false" customHeight="false" outlineLevel="0" collapsed="false">
      <c r="A47" s="141" t="n">
        <v>1.32</v>
      </c>
      <c r="B47" s="142" t="s">
        <v>1457</v>
      </c>
      <c r="C47" s="143" t="n">
        <v>1</v>
      </c>
      <c r="D47" s="143" t="s">
        <v>1358</v>
      </c>
      <c r="E47" s="143" t="n">
        <v>1</v>
      </c>
      <c r="F47" s="135" t="n">
        <v>3000034</v>
      </c>
      <c r="G47" s="144" t="s">
        <v>1390</v>
      </c>
      <c r="H47" s="144" t="s">
        <v>1452</v>
      </c>
      <c r="I47" s="144"/>
      <c r="J47" s="142" t="s">
        <v>1452</v>
      </c>
      <c r="K47" s="145" t="s">
        <v>1403</v>
      </c>
      <c r="L47" s="142"/>
      <c r="M47" s="146" t="s">
        <v>1423</v>
      </c>
      <c r="N47" s="147"/>
      <c r="O47" s="148"/>
      <c r="P47" s="149"/>
      <c r="Q47" s="149"/>
    </row>
    <row r="48" customFormat="false" ht="17" hidden="false" customHeight="false" outlineLevel="0" collapsed="false">
      <c r="A48" s="186" t="n">
        <v>1.33</v>
      </c>
      <c r="B48" s="187" t="s">
        <v>1458</v>
      </c>
      <c r="C48" s="188" t="n">
        <v>1</v>
      </c>
      <c r="D48" s="188" t="s">
        <v>1358</v>
      </c>
      <c r="E48" s="188" t="n">
        <v>1</v>
      </c>
      <c r="F48" s="135" t="n">
        <v>3000035</v>
      </c>
      <c r="G48" s="189" t="s">
        <v>1390</v>
      </c>
      <c r="H48" s="189" t="s">
        <v>1459</v>
      </c>
      <c r="I48" s="189"/>
      <c r="J48" s="187"/>
      <c r="K48" s="190" t="s">
        <v>1403</v>
      </c>
      <c r="L48" s="187"/>
      <c r="M48" s="189" t="s">
        <v>1460</v>
      </c>
    </row>
    <row r="49" s="165" customFormat="true" ht="17" hidden="false" customHeight="false" outlineLevel="0" collapsed="false">
      <c r="A49" s="160" t="n">
        <v>1.34</v>
      </c>
      <c r="B49" s="163" t="s">
        <v>1461</v>
      </c>
      <c r="C49" s="162" t="n">
        <v>1</v>
      </c>
      <c r="D49" s="162" t="s">
        <v>1358</v>
      </c>
      <c r="E49" s="162" t="n">
        <v>10</v>
      </c>
      <c r="F49" s="191" t="n">
        <v>3000036</v>
      </c>
      <c r="G49" s="163" t="s">
        <v>1462</v>
      </c>
      <c r="H49" s="163" t="s">
        <v>1391</v>
      </c>
      <c r="I49" s="163"/>
      <c r="J49" s="161" t="s">
        <v>1391</v>
      </c>
      <c r="K49" s="118" t="s">
        <v>1392</v>
      </c>
      <c r="L49" s="161"/>
      <c r="M49" s="192"/>
      <c r="N49" s="139" t="n">
        <v>44279</v>
      </c>
      <c r="O49" s="137" t="n">
        <f aca="false">VLOOKUP(P49, [2]Sheet1!$E$3:$F$5,2)</f>
        <v>0</v>
      </c>
      <c r="P49" s="140" t="s">
        <v>1393</v>
      </c>
      <c r="Q49" s="140" t="s">
        <v>1463</v>
      </c>
    </row>
    <row r="50" s="165" customFormat="true" ht="17" hidden="false" customHeight="false" outlineLevel="0" collapsed="false">
      <c r="A50" s="160" t="n">
        <v>1.35</v>
      </c>
      <c r="B50" s="163" t="s">
        <v>1464</v>
      </c>
      <c r="C50" s="162" t="n">
        <v>1</v>
      </c>
      <c r="D50" s="162" t="s">
        <v>1358</v>
      </c>
      <c r="E50" s="162" t="n">
        <v>10</v>
      </c>
      <c r="F50" s="191" t="n">
        <v>3000037</v>
      </c>
      <c r="G50" s="163" t="s">
        <v>1462</v>
      </c>
      <c r="H50" s="163" t="s">
        <v>1391</v>
      </c>
      <c r="I50" s="163"/>
      <c r="J50" s="161" t="s">
        <v>1391</v>
      </c>
      <c r="K50" s="118" t="s">
        <v>1392</v>
      </c>
      <c r="L50" s="161"/>
      <c r="M50" s="192"/>
      <c r="N50" s="139" t="n">
        <v>44279</v>
      </c>
      <c r="O50" s="137" t="n">
        <f aca="false">VLOOKUP(P50, [2]Sheet1!$E$3:$F$5,2)</f>
        <v>0</v>
      </c>
      <c r="P50" s="140" t="s">
        <v>1393</v>
      </c>
      <c r="Q50" s="140" t="s">
        <v>1463</v>
      </c>
    </row>
    <row r="51" customFormat="false" ht="16" hidden="false" customHeight="false" outlineLevel="0" collapsed="false">
      <c r="A51" s="59" t="n">
        <v>1.36</v>
      </c>
      <c r="B51" s="41" t="s">
        <v>1465</v>
      </c>
      <c r="C51" s="60" t="n">
        <v>1</v>
      </c>
      <c r="D51" s="60" t="s">
        <v>1358</v>
      </c>
      <c r="E51" s="193" t="n">
        <v>10</v>
      </c>
      <c r="F51" s="61" t="n">
        <v>3000041</v>
      </c>
      <c r="G51" s="41" t="s">
        <v>1466</v>
      </c>
      <c r="H51" s="41"/>
      <c r="I51" s="41"/>
      <c r="K51" s="194" t="s">
        <v>1412</v>
      </c>
      <c r="L51" s="41" t="s">
        <v>1467</v>
      </c>
      <c r="M51" s="65"/>
      <c r="N51" s="41"/>
    </row>
    <row r="52" customFormat="false" ht="16" hidden="false" customHeight="false" outlineLevel="0" collapsed="false">
      <c r="A52" s="59" t="n">
        <v>1.37</v>
      </c>
      <c r="B52" s="41" t="s">
        <v>1468</v>
      </c>
      <c r="C52" s="60" t="n">
        <v>1</v>
      </c>
      <c r="D52" s="60" t="s">
        <v>1358</v>
      </c>
      <c r="E52" s="193" t="n">
        <v>10</v>
      </c>
      <c r="F52" s="61" t="n">
        <v>3000042</v>
      </c>
      <c r="G52" s="41" t="s">
        <v>1466</v>
      </c>
      <c r="H52" s="41"/>
      <c r="I52" s="41"/>
      <c r="K52" s="194" t="s">
        <v>1412</v>
      </c>
      <c r="L52" s="41" t="s">
        <v>1467</v>
      </c>
      <c r="M52" s="65"/>
      <c r="N52" s="41"/>
    </row>
    <row r="53" customFormat="false" ht="16" hidden="false" customHeight="false" outlineLevel="0" collapsed="false">
      <c r="A53" s="59" t="n">
        <v>1.38</v>
      </c>
      <c r="B53" s="41" t="s">
        <v>1469</v>
      </c>
      <c r="C53" s="60" t="n">
        <v>1</v>
      </c>
      <c r="D53" s="60" t="s">
        <v>1358</v>
      </c>
      <c r="E53" s="193" t="n">
        <v>10</v>
      </c>
      <c r="F53" s="61" t="n">
        <v>3000043</v>
      </c>
      <c r="G53" s="41" t="s">
        <v>1466</v>
      </c>
      <c r="H53" s="41"/>
      <c r="I53" s="41"/>
      <c r="K53" s="194" t="s">
        <v>1412</v>
      </c>
      <c r="L53" s="41" t="s">
        <v>1467</v>
      </c>
      <c r="M53" s="65"/>
      <c r="N53" s="41"/>
    </row>
    <row r="54" customFormat="false" ht="17" hidden="false" customHeight="false" outlineLevel="0" collapsed="false">
      <c r="A54" s="59" t="n">
        <v>1.39</v>
      </c>
      <c r="B54" s="41" t="s">
        <v>1470</v>
      </c>
      <c r="C54" s="60" t="n">
        <v>1</v>
      </c>
      <c r="D54" s="60" t="s">
        <v>1358</v>
      </c>
      <c r="E54" s="193" t="n">
        <v>10</v>
      </c>
      <c r="F54" s="61" t="n">
        <v>3000044</v>
      </c>
      <c r="G54" s="41" t="s">
        <v>1466</v>
      </c>
      <c r="H54" s="41"/>
      <c r="I54" s="41"/>
      <c r="K54" s="194" t="s">
        <v>1412</v>
      </c>
      <c r="L54" s="41" t="s">
        <v>1467</v>
      </c>
      <c r="M54" s="65"/>
      <c r="N54" s="41"/>
    </row>
    <row r="55" s="150" customFormat="true" ht="19" hidden="false" customHeight="false" outlineLevel="0" collapsed="false">
      <c r="A55" s="195" t="s">
        <v>1471</v>
      </c>
      <c r="B55" s="196" t="s">
        <v>1472</v>
      </c>
      <c r="C55" s="143" t="s">
        <v>1473</v>
      </c>
      <c r="D55" s="143" t="s">
        <v>1362</v>
      </c>
      <c r="E55" s="143"/>
      <c r="F55" s="197"/>
      <c r="G55" s="144"/>
      <c r="H55" s="144" t="s">
        <v>131</v>
      </c>
      <c r="I55" s="146"/>
      <c r="J55" s="142"/>
      <c r="K55" s="144" t="s">
        <v>1403</v>
      </c>
      <c r="L55" s="142"/>
      <c r="M55" s="146"/>
      <c r="N55" s="198"/>
      <c r="O55" s="148"/>
      <c r="P55" s="149"/>
      <c r="Q55" s="149"/>
    </row>
    <row r="56" s="150" customFormat="true" ht="16" hidden="false" customHeight="false" outlineLevel="0" collapsed="false">
      <c r="A56" s="195"/>
      <c r="B56" s="199" t="s">
        <v>1474</v>
      </c>
      <c r="C56" s="143" t="s">
        <v>1473</v>
      </c>
      <c r="D56" s="143" t="s">
        <v>1362</v>
      </c>
      <c r="E56" s="143"/>
      <c r="F56" s="200"/>
      <c r="G56" s="144"/>
      <c r="H56" s="144" t="s">
        <v>131</v>
      </c>
      <c r="I56" s="146"/>
      <c r="J56" s="142"/>
      <c r="K56" s="144" t="s">
        <v>1403</v>
      </c>
      <c r="L56" s="142"/>
      <c r="M56" s="146"/>
      <c r="N56" s="198"/>
      <c r="O56" s="148"/>
      <c r="P56" s="149"/>
      <c r="Q56" s="149"/>
    </row>
    <row r="57" s="150" customFormat="true" ht="16" hidden="false" customHeight="false" outlineLevel="0" collapsed="false">
      <c r="A57" s="195"/>
      <c r="B57" s="199" t="s">
        <v>1475</v>
      </c>
      <c r="C57" s="143" t="s">
        <v>1473</v>
      </c>
      <c r="D57" s="143" t="s">
        <v>1362</v>
      </c>
      <c r="E57" s="143"/>
      <c r="F57" s="200"/>
      <c r="G57" s="144"/>
      <c r="H57" s="144" t="s">
        <v>131</v>
      </c>
      <c r="I57" s="146"/>
      <c r="J57" s="142"/>
      <c r="K57" s="144" t="s">
        <v>1403</v>
      </c>
      <c r="L57" s="142"/>
      <c r="M57" s="146"/>
      <c r="N57" s="198"/>
      <c r="O57" s="148"/>
      <c r="P57" s="149"/>
      <c r="Q57" s="149"/>
    </row>
    <row r="58" s="150" customFormat="true" ht="16" hidden="false" customHeight="false" outlineLevel="0" collapsed="false">
      <c r="A58" s="195"/>
      <c r="B58" s="199" t="s">
        <v>1476</v>
      </c>
      <c r="C58" s="143" t="s">
        <v>1473</v>
      </c>
      <c r="D58" s="143" t="s">
        <v>1362</v>
      </c>
      <c r="E58" s="143"/>
      <c r="F58" s="200"/>
      <c r="G58" s="144"/>
      <c r="H58" s="144" t="s">
        <v>131</v>
      </c>
      <c r="I58" s="146"/>
      <c r="J58" s="142"/>
      <c r="K58" s="144" t="s">
        <v>1403</v>
      </c>
      <c r="L58" s="142"/>
      <c r="M58" s="146"/>
      <c r="N58" s="198"/>
      <c r="O58" s="148"/>
      <c r="P58" s="149"/>
      <c r="Q58" s="149"/>
    </row>
    <row r="59" s="150" customFormat="true" ht="16" hidden="false" customHeight="false" outlineLevel="0" collapsed="false">
      <c r="A59" s="195"/>
      <c r="B59" s="199" t="s">
        <v>1477</v>
      </c>
      <c r="C59" s="143" t="s">
        <v>1473</v>
      </c>
      <c r="D59" s="143" t="s">
        <v>1362</v>
      </c>
      <c r="E59" s="143"/>
      <c r="F59" s="200"/>
      <c r="G59" s="144"/>
      <c r="H59" s="144" t="s">
        <v>131</v>
      </c>
      <c r="I59" s="146"/>
      <c r="J59" s="142"/>
      <c r="K59" s="144" t="s">
        <v>1403</v>
      </c>
      <c r="L59" s="142"/>
      <c r="M59" s="146"/>
      <c r="N59" s="198"/>
      <c r="O59" s="148"/>
      <c r="P59" s="149"/>
      <c r="Q59" s="149"/>
    </row>
    <row r="60" s="150" customFormat="true" ht="16" hidden="false" customHeight="false" outlineLevel="0" collapsed="false">
      <c r="A60" s="195"/>
      <c r="B60" s="199" t="s">
        <v>1478</v>
      </c>
      <c r="C60" s="143" t="s">
        <v>1473</v>
      </c>
      <c r="D60" s="143" t="s">
        <v>1362</v>
      </c>
      <c r="E60" s="143"/>
      <c r="F60" s="200"/>
      <c r="G60" s="144"/>
      <c r="H60" s="144" t="s">
        <v>131</v>
      </c>
      <c r="I60" s="146"/>
      <c r="J60" s="142"/>
      <c r="K60" s="144" t="s">
        <v>1403</v>
      </c>
      <c r="L60" s="142"/>
      <c r="M60" s="146"/>
      <c r="N60" s="198"/>
      <c r="O60" s="148"/>
      <c r="P60" s="149"/>
      <c r="Q60" s="149"/>
    </row>
    <row r="61" s="150" customFormat="true" ht="16" hidden="false" customHeight="false" outlineLevel="0" collapsed="false">
      <c r="A61" s="195"/>
      <c r="B61" s="199" t="s">
        <v>1479</v>
      </c>
      <c r="C61" s="143" t="s">
        <v>1473</v>
      </c>
      <c r="D61" s="143" t="s">
        <v>1362</v>
      </c>
      <c r="E61" s="143"/>
      <c r="F61" s="200"/>
      <c r="G61" s="144"/>
      <c r="H61" s="144" t="s">
        <v>131</v>
      </c>
      <c r="I61" s="146"/>
      <c r="J61" s="142"/>
      <c r="K61" s="144" t="s">
        <v>1403</v>
      </c>
      <c r="L61" s="142"/>
      <c r="M61" s="146"/>
      <c r="N61" s="198"/>
      <c r="O61" s="148"/>
      <c r="P61" s="149"/>
      <c r="Q61" s="149"/>
    </row>
    <row r="62" s="150" customFormat="true" ht="16" hidden="false" customHeight="false" outlineLevel="0" collapsed="false">
      <c r="A62" s="195"/>
      <c r="B62" s="199" t="s">
        <v>1480</v>
      </c>
      <c r="C62" s="143" t="s">
        <v>1473</v>
      </c>
      <c r="D62" s="143" t="s">
        <v>1362</v>
      </c>
      <c r="E62" s="143"/>
      <c r="F62" s="200"/>
      <c r="G62" s="144"/>
      <c r="H62" s="144" t="s">
        <v>131</v>
      </c>
      <c r="I62" s="146"/>
      <c r="J62" s="142"/>
      <c r="K62" s="144" t="s">
        <v>1403</v>
      </c>
      <c r="L62" s="142"/>
      <c r="M62" s="146"/>
      <c r="N62" s="198"/>
      <c r="O62" s="148"/>
      <c r="P62" s="149"/>
      <c r="Q62" s="149"/>
    </row>
    <row r="63" s="150" customFormat="true" ht="17" hidden="false" customHeight="false" outlineLevel="0" collapsed="false">
      <c r="A63" s="195"/>
      <c r="B63" s="199" t="s">
        <v>1481</v>
      </c>
      <c r="C63" s="143" t="s">
        <v>1473</v>
      </c>
      <c r="D63" s="143" t="s">
        <v>1362</v>
      </c>
      <c r="E63" s="143"/>
      <c r="F63" s="200"/>
      <c r="G63" s="144"/>
      <c r="H63" s="144" t="s">
        <v>131</v>
      </c>
      <c r="I63" s="146"/>
      <c r="J63" s="142"/>
      <c r="K63" s="144" t="s">
        <v>1403</v>
      </c>
      <c r="L63" s="142"/>
      <c r="M63" s="146"/>
      <c r="N63" s="198"/>
      <c r="O63" s="148"/>
      <c r="P63" s="149"/>
      <c r="Q63" s="149"/>
    </row>
    <row r="64" s="112" customFormat="true" ht="16" hidden="false" customHeight="false" outlineLevel="0" collapsed="false">
      <c r="A64" s="104" t="n">
        <v>2</v>
      </c>
      <c r="B64" s="105" t="s">
        <v>1482</v>
      </c>
      <c r="C64" s="106"/>
      <c r="D64" s="107"/>
      <c r="E64" s="107"/>
      <c r="F64" s="108"/>
      <c r="G64" s="106"/>
      <c r="H64" s="106"/>
      <c r="I64" s="106"/>
      <c r="J64" s="109"/>
      <c r="K64" s="106"/>
      <c r="L64" s="109"/>
      <c r="M64" s="106"/>
      <c r="N64" s="110"/>
      <c r="O64" s="111"/>
      <c r="P64" s="105"/>
      <c r="Q64" s="105"/>
    </row>
    <row r="65" s="150" customFormat="true" ht="17" hidden="false" customHeight="false" outlineLevel="0" collapsed="false">
      <c r="A65" s="141" t="n">
        <v>2.1</v>
      </c>
      <c r="B65" s="142" t="s">
        <v>1483</v>
      </c>
      <c r="C65" s="143" t="n">
        <v>2</v>
      </c>
      <c r="D65" s="143" t="s">
        <v>1358</v>
      </c>
      <c r="E65" s="143" t="n">
        <v>1</v>
      </c>
      <c r="F65" s="135" t="n">
        <v>3000101</v>
      </c>
      <c r="G65" s="144" t="s">
        <v>1484</v>
      </c>
      <c r="H65" s="144" t="s">
        <v>131</v>
      </c>
      <c r="I65" s="144"/>
      <c r="J65" s="142"/>
      <c r="K65" s="145" t="s">
        <v>1403</v>
      </c>
      <c r="L65" s="142"/>
      <c r="M65" s="146"/>
      <c r="N65" s="147"/>
      <c r="O65" s="148"/>
      <c r="P65" s="149"/>
      <c r="Q65" s="149"/>
    </row>
    <row r="66" s="150" customFormat="true" ht="16" hidden="false" customHeight="false" outlineLevel="0" collapsed="false">
      <c r="A66" s="141" t="n">
        <v>2.2</v>
      </c>
      <c r="B66" s="144" t="s">
        <v>1485</v>
      </c>
      <c r="C66" s="143" t="n">
        <v>2</v>
      </c>
      <c r="D66" s="143" t="s">
        <v>1358</v>
      </c>
      <c r="E66" s="143" t="n">
        <v>10</v>
      </c>
      <c r="F66" s="201" t="n">
        <v>3000102</v>
      </c>
      <c r="G66" s="144" t="s">
        <v>1484</v>
      </c>
      <c r="H66" s="144" t="s">
        <v>131</v>
      </c>
      <c r="I66" s="144"/>
      <c r="J66" s="142"/>
      <c r="K66" s="145" t="s">
        <v>1403</v>
      </c>
      <c r="L66" s="142"/>
      <c r="M66" s="149"/>
      <c r="N66" s="147"/>
      <c r="O66" s="148"/>
      <c r="P66" s="149"/>
      <c r="Q66" s="149"/>
    </row>
    <row r="67" s="150" customFormat="true" ht="17" hidden="false" customHeight="false" outlineLevel="0" collapsed="false">
      <c r="A67" s="141"/>
      <c r="B67" s="142" t="s">
        <v>1453</v>
      </c>
      <c r="C67" s="143"/>
      <c r="D67" s="143" t="s">
        <v>1358</v>
      </c>
      <c r="E67" s="143" t="n">
        <v>1</v>
      </c>
      <c r="F67" s="135" t="n">
        <v>3000103</v>
      </c>
      <c r="G67" s="144"/>
      <c r="H67" s="144"/>
      <c r="I67" s="144"/>
      <c r="J67" s="142"/>
      <c r="K67" s="145" t="s">
        <v>1403</v>
      </c>
      <c r="L67" s="142"/>
      <c r="M67" s="146"/>
      <c r="N67" s="147"/>
      <c r="O67" s="148"/>
      <c r="P67" s="149"/>
      <c r="Q67" s="149"/>
    </row>
    <row r="68" s="150" customFormat="true" ht="34" hidden="false" customHeight="false" outlineLevel="0" collapsed="false">
      <c r="A68" s="141" t="n">
        <v>2.3</v>
      </c>
      <c r="B68" s="142" t="s">
        <v>1486</v>
      </c>
      <c r="C68" s="143" t="n">
        <v>2</v>
      </c>
      <c r="D68" s="143" t="s">
        <v>1358</v>
      </c>
      <c r="E68" s="143" t="n">
        <v>10</v>
      </c>
      <c r="F68" s="201" t="n">
        <v>3000229</v>
      </c>
      <c r="G68" s="144" t="s">
        <v>1487</v>
      </c>
      <c r="H68" s="144" t="s">
        <v>131</v>
      </c>
      <c r="I68" s="144"/>
      <c r="J68" s="142"/>
      <c r="K68" s="145" t="s">
        <v>1403</v>
      </c>
      <c r="L68" s="142"/>
      <c r="M68" s="149"/>
      <c r="N68" s="147"/>
      <c r="O68" s="148"/>
      <c r="P68" s="149"/>
      <c r="Q68" s="149"/>
    </row>
    <row r="69" s="150" customFormat="true" ht="17" hidden="false" customHeight="false" outlineLevel="0" collapsed="false">
      <c r="A69" s="141" t="n">
        <v>2.4</v>
      </c>
      <c r="B69" s="142" t="s">
        <v>1488</v>
      </c>
      <c r="C69" s="143" t="n">
        <v>2</v>
      </c>
      <c r="D69" s="143" t="s">
        <v>1358</v>
      </c>
      <c r="E69" s="143" t="n">
        <v>1</v>
      </c>
      <c r="F69" s="135" t="n">
        <v>3000104</v>
      </c>
      <c r="G69" s="144" t="s">
        <v>1484</v>
      </c>
      <c r="H69" s="144" t="s">
        <v>1437</v>
      </c>
      <c r="I69" s="144"/>
      <c r="J69" s="142"/>
      <c r="K69" s="145" t="s">
        <v>1403</v>
      </c>
      <c r="L69" s="142"/>
      <c r="M69" s="146"/>
      <c r="N69" s="147"/>
      <c r="O69" s="148"/>
      <c r="P69" s="149"/>
      <c r="Q69" s="149"/>
    </row>
    <row r="70" s="150" customFormat="true" ht="17" hidden="false" customHeight="false" outlineLevel="0" collapsed="false">
      <c r="A70" s="141" t="n">
        <v>2.5</v>
      </c>
      <c r="B70" s="142" t="s">
        <v>1489</v>
      </c>
      <c r="C70" s="143" t="n">
        <v>2</v>
      </c>
      <c r="D70" s="143" t="s">
        <v>1358</v>
      </c>
      <c r="E70" s="143" t="n">
        <v>1</v>
      </c>
      <c r="F70" s="135" t="n">
        <v>3000105</v>
      </c>
      <c r="G70" s="144" t="s">
        <v>1484</v>
      </c>
      <c r="H70" s="144" t="s">
        <v>1452</v>
      </c>
      <c r="I70" s="144"/>
      <c r="J70" s="142" t="s">
        <v>131</v>
      </c>
      <c r="K70" s="145" t="s">
        <v>1403</v>
      </c>
      <c r="L70" s="142"/>
      <c r="M70" s="146" t="s">
        <v>1423</v>
      </c>
      <c r="N70" s="147"/>
      <c r="O70" s="148"/>
      <c r="P70" s="149"/>
      <c r="Q70" s="149"/>
    </row>
    <row r="71" s="212" customFormat="true" ht="85" hidden="false" customHeight="false" outlineLevel="0" collapsed="false">
      <c r="A71" s="202" t="n">
        <v>2.6</v>
      </c>
      <c r="B71" s="203" t="s">
        <v>1490</v>
      </c>
      <c r="C71" s="204" t="n">
        <v>2</v>
      </c>
      <c r="D71" s="204" t="s">
        <v>1358</v>
      </c>
      <c r="E71" s="204" t="n">
        <v>1</v>
      </c>
      <c r="F71" s="205" t="n">
        <v>3000106</v>
      </c>
      <c r="G71" s="206" t="s">
        <v>1484</v>
      </c>
      <c r="H71" s="206" t="s">
        <v>1391</v>
      </c>
      <c r="I71" s="206"/>
      <c r="J71" s="203" t="s">
        <v>131</v>
      </c>
      <c r="K71" s="207" t="s">
        <v>1403</v>
      </c>
      <c r="L71" s="203" t="s">
        <v>1491</v>
      </c>
      <c r="M71" s="208"/>
      <c r="N71" s="209"/>
      <c r="O71" s="210"/>
      <c r="P71" s="211"/>
      <c r="Q71" s="211"/>
    </row>
    <row r="72" s="150" customFormat="true" ht="17" hidden="false" customHeight="false" outlineLevel="0" collapsed="false">
      <c r="A72" s="141" t="n">
        <v>2.7</v>
      </c>
      <c r="B72" s="142" t="s">
        <v>1492</v>
      </c>
      <c r="C72" s="143" t="n">
        <v>2</v>
      </c>
      <c r="D72" s="143" t="s">
        <v>1358</v>
      </c>
      <c r="E72" s="143" t="n">
        <v>1</v>
      </c>
      <c r="F72" s="135" t="n">
        <v>3000107</v>
      </c>
      <c r="G72" s="144" t="s">
        <v>1484</v>
      </c>
      <c r="H72" s="144" t="s">
        <v>131</v>
      </c>
      <c r="I72" s="144"/>
      <c r="J72" s="142"/>
      <c r="K72" s="145" t="s">
        <v>1403</v>
      </c>
      <c r="L72" s="142"/>
      <c r="M72" s="146"/>
      <c r="N72" s="147"/>
      <c r="O72" s="148"/>
      <c r="P72" s="149"/>
      <c r="Q72" s="149"/>
    </row>
    <row r="73" s="150" customFormat="true" ht="17" hidden="false" customHeight="false" outlineLevel="0" collapsed="false">
      <c r="A73" s="141" t="n">
        <v>2.8</v>
      </c>
      <c r="B73" s="142" t="s">
        <v>1493</v>
      </c>
      <c r="C73" s="143" t="n">
        <v>2</v>
      </c>
      <c r="D73" s="143" t="s">
        <v>1358</v>
      </c>
      <c r="E73" s="143" t="n">
        <v>1</v>
      </c>
      <c r="F73" s="135" t="n">
        <v>3000108</v>
      </c>
      <c r="G73" s="144" t="s">
        <v>1484</v>
      </c>
      <c r="H73" s="144" t="s">
        <v>1391</v>
      </c>
      <c r="I73" s="144"/>
      <c r="J73" s="142" t="s">
        <v>1494</v>
      </c>
      <c r="K73" s="145" t="s">
        <v>1403</v>
      </c>
      <c r="L73" s="142"/>
      <c r="M73" s="146" t="s">
        <v>1460</v>
      </c>
      <c r="N73" s="147"/>
      <c r="O73" s="148"/>
      <c r="P73" s="149"/>
      <c r="Q73" s="149"/>
    </row>
    <row r="74" s="150" customFormat="true" ht="34" hidden="false" customHeight="false" outlineLevel="0" collapsed="false">
      <c r="A74" s="141" t="n">
        <v>2.9</v>
      </c>
      <c r="B74" s="144" t="s">
        <v>1495</v>
      </c>
      <c r="C74" s="143" t="n">
        <v>2</v>
      </c>
      <c r="D74" s="143" t="s">
        <v>1358</v>
      </c>
      <c r="E74" s="143" t="n">
        <v>10</v>
      </c>
      <c r="F74" s="201" t="n">
        <v>3000201</v>
      </c>
      <c r="G74" s="144" t="s">
        <v>1496</v>
      </c>
      <c r="H74" s="144" t="s">
        <v>131</v>
      </c>
      <c r="I74" s="144"/>
      <c r="J74" s="142"/>
      <c r="K74" s="145" t="s">
        <v>1403</v>
      </c>
      <c r="L74" s="142"/>
      <c r="M74" s="149"/>
      <c r="N74" s="147"/>
      <c r="O74" s="148"/>
      <c r="P74" s="149"/>
      <c r="Q74" s="149"/>
      <c r="R74" s="213" t="n">
        <v>44313</v>
      </c>
      <c r="S74" s="142" t="s">
        <v>1497</v>
      </c>
    </row>
    <row r="75" s="150" customFormat="true" ht="34" hidden="false" customHeight="false" outlineLevel="0" collapsed="false">
      <c r="A75" s="185" t="n">
        <v>2.1</v>
      </c>
      <c r="B75" s="144" t="s">
        <v>1498</v>
      </c>
      <c r="C75" s="143" t="n">
        <v>2</v>
      </c>
      <c r="D75" s="143" t="s">
        <v>1358</v>
      </c>
      <c r="E75" s="143" t="n">
        <v>10</v>
      </c>
      <c r="F75" s="201" t="n">
        <v>3000202</v>
      </c>
      <c r="G75" s="144" t="s">
        <v>1496</v>
      </c>
      <c r="H75" s="144" t="s">
        <v>131</v>
      </c>
      <c r="I75" s="144"/>
      <c r="J75" s="142"/>
      <c r="K75" s="145" t="s">
        <v>1403</v>
      </c>
      <c r="L75" s="142"/>
      <c r="M75" s="149"/>
      <c r="N75" s="147"/>
      <c r="O75" s="148"/>
      <c r="P75" s="149"/>
      <c r="Q75" s="149"/>
      <c r="R75" s="213" t="n">
        <v>44313</v>
      </c>
      <c r="S75" s="142" t="s">
        <v>1497</v>
      </c>
    </row>
    <row r="76" s="150" customFormat="true" ht="51" hidden="false" customHeight="false" outlineLevel="0" collapsed="false">
      <c r="A76" s="141" t="n">
        <v>2.11</v>
      </c>
      <c r="B76" s="144" t="s">
        <v>1499</v>
      </c>
      <c r="C76" s="143" t="n">
        <v>2</v>
      </c>
      <c r="D76" s="143" t="s">
        <v>1358</v>
      </c>
      <c r="E76" s="143" t="n">
        <v>10</v>
      </c>
      <c r="F76" s="201" t="n">
        <v>3000203</v>
      </c>
      <c r="G76" s="144" t="s">
        <v>1496</v>
      </c>
      <c r="H76" s="144" t="s">
        <v>1500</v>
      </c>
      <c r="I76" s="144"/>
      <c r="J76" s="142"/>
      <c r="K76" s="145" t="s">
        <v>1403</v>
      </c>
      <c r="L76" s="142" t="s">
        <v>1501</v>
      </c>
      <c r="M76" s="149"/>
      <c r="N76" s="120" t="n">
        <v>44319</v>
      </c>
      <c r="O76" s="148"/>
      <c r="P76" s="149"/>
      <c r="Q76" s="122" t="s">
        <v>1394</v>
      </c>
      <c r="R76" s="213" t="n">
        <v>44313</v>
      </c>
      <c r="S76" s="142" t="s">
        <v>1497</v>
      </c>
    </row>
    <row r="77" s="150" customFormat="true" ht="34" hidden="false" customHeight="false" outlineLevel="0" collapsed="false">
      <c r="A77" s="141" t="n">
        <v>2.12</v>
      </c>
      <c r="B77" s="144" t="s">
        <v>1502</v>
      </c>
      <c r="C77" s="143" t="n">
        <v>2</v>
      </c>
      <c r="D77" s="143" t="s">
        <v>1358</v>
      </c>
      <c r="E77" s="143" t="n">
        <v>10</v>
      </c>
      <c r="F77" s="201" t="n">
        <v>3000204</v>
      </c>
      <c r="G77" s="144" t="s">
        <v>1496</v>
      </c>
      <c r="H77" s="144" t="s">
        <v>131</v>
      </c>
      <c r="I77" s="144"/>
      <c r="J77" s="142"/>
      <c r="K77" s="145" t="s">
        <v>1403</v>
      </c>
      <c r="L77" s="142"/>
      <c r="M77" s="149"/>
      <c r="N77" s="147"/>
      <c r="O77" s="148"/>
      <c r="P77" s="149"/>
      <c r="Q77" s="149"/>
      <c r="R77" s="213" t="n">
        <v>44313</v>
      </c>
      <c r="S77" s="142" t="s">
        <v>1497</v>
      </c>
    </row>
    <row r="78" s="150" customFormat="true" ht="34" hidden="false" customHeight="false" outlineLevel="0" collapsed="false">
      <c r="A78" s="141" t="n">
        <v>2.13</v>
      </c>
      <c r="B78" s="144" t="s">
        <v>1503</v>
      </c>
      <c r="C78" s="143" t="n">
        <v>2</v>
      </c>
      <c r="D78" s="143" t="s">
        <v>1358</v>
      </c>
      <c r="E78" s="143" t="n">
        <v>10</v>
      </c>
      <c r="F78" s="201" t="n">
        <v>3000206</v>
      </c>
      <c r="G78" s="144" t="s">
        <v>1504</v>
      </c>
      <c r="H78" s="144" t="s">
        <v>131</v>
      </c>
      <c r="I78" s="144"/>
      <c r="J78" s="142"/>
      <c r="K78" s="145" t="s">
        <v>1403</v>
      </c>
      <c r="L78" s="142"/>
      <c r="M78" s="149"/>
      <c r="N78" s="147"/>
      <c r="O78" s="148"/>
      <c r="P78" s="149"/>
      <c r="Q78" s="149"/>
      <c r="R78" s="213" t="n">
        <v>44313</v>
      </c>
      <c r="S78" s="142" t="s">
        <v>1497</v>
      </c>
      <c r="T78" s="146"/>
    </row>
    <row r="79" s="150" customFormat="true" ht="34" hidden="false" customHeight="false" outlineLevel="0" collapsed="false">
      <c r="A79" s="141" t="n">
        <v>2.14</v>
      </c>
      <c r="B79" s="144" t="s">
        <v>1505</v>
      </c>
      <c r="C79" s="143" t="n">
        <v>2</v>
      </c>
      <c r="D79" s="143" t="s">
        <v>1358</v>
      </c>
      <c r="E79" s="143" t="n">
        <v>10</v>
      </c>
      <c r="F79" s="201" t="n">
        <v>3000207</v>
      </c>
      <c r="G79" s="144" t="s">
        <v>1504</v>
      </c>
      <c r="H79" s="144" t="s">
        <v>131</v>
      </c>
      <c r="I79" s="144"/>
      <c r="J79" s="142"/>
      <c r="K79" s="145" t="s">
        <v>1403</v>
      </c>
      <c r="L79" s="142"/>
      <c r="M79" s="149"/>
      <c r="N79" s="147"/>
      <c r="O79" s="148"/>
      <c r="P79" s="149"/>
      <c r="Q79" s="149"/>
      <c r="R79" s="213" t="n">
        <v>44313</v>
      </c>
      <c r="S79" s="142" t="s">
        <v>1497</v>
      </c>
      <c r="T79" s="146"/>
    </row>
    <row r="80" s="150" customFormat="true" ht="51" hidden="false" customHeight="false" outlineLevel="0" collapsed="false">
      <c r="A80" s="141" t="n">
        <v>2.15</v>
      </c>
      <c r="B80" s="144" t="s">
        <v>1506</v>
      </c>
      <c r="C80" s="143" t="n">
        <v>2</v>
      </c>
      <c r="D80" s="143" t="s">
        <v>1358</v>
      </c>
      <c r="E80" s="143" t="n">
        <v>10</v>
      </c>
      <c r="F80" s="201" t="n">
        <v>3000208</v>
      </c>
      <c r="G80" s="144" t="s">
        <v>1504</v>
      </c>
      <c r="H80" s="144" t="s">
        <v>1500</v>
      </c>
      <c r="I80" s="144"/>
      <c r="J80" s="142"/>
      <c r="K80" s="145" t="s">
        <v>1403</v>
      </c>
      <c r="L80" s="142" t="s">
        <v>1501</v>
      </c>
      <c r="M80" s="149"/>
      <c r="N80" s="120" t="n">
        <v>44319</v>
      </c>
      <c r="O80" s="148"/>
      <c r="P80" s="149"/>
      <c r="Q80" s="122" t="s">
        <v>1394</v>
      </c>
      <c r="R80" s="213" t="n">
        <v>44313</v>
      </c>
      <c r="S80" s="142" t="s">
        <v>1497</v>
      </c>
      <c r="T80" s="146"/>
    </row>
    <row r="81" s="150" customFormat="true" ht="34" hidden="false" customHeight="false" outlineLevel="0" collapsed="false">
      <c r="A81" s="141" t="n">
        <v>2.16</v>
      </c>
      <c r="B81" s="144" t="s">
        <v>1507</v>
      </c>
      <c r="C81" s="143" t="n">
        <v>2</v>
      </c>
      <c r="D81" s="143" t="s">
        <v>1358</v>
      </c>
      <c r="E81" s="143" t="n">
        <v>10</v>
      </c>
      <c r="F81" s="201" t="n">
        <v>3000209</v>
      </c>
      <c r="G81" s="144" t="s">
        <v>1504</v>
      </c>
      <c r="H81" s="144" t="s">
        <v>131</v>
      </c>
      <c r="I81" s="144"/>
      <c r="J81" s="142"/>
      <c r="K81" s="145" t="s">
        <v>1403</v>
      </c>
      <c r="L81" s="142"/>
      <c r="M81" s="149"/>
      <c r="N81" s="147"/>
      <c r="O81" s="148"/>
      <c r="P81" s="149"/>
      <c r="Q81" s="149"/>
      <c r="R81" s="213" t="n">
        <v>44313</v>
      </c>
      <c r="S81" s="142" t="s">
        <v>1497</v>
      </c>
      <c r="T81" s="146"/>
    </row>
    <row r="82" s="150" customFormat="true" ht="34" hidden="false" customHeight="false" outlineLevel="0" collapsed="false">
      <c r="A82" s="141" t="n">
        <v>2.17</v>
      </c>
      <c r="B82" s="144" t="s">
        <v>1508</v>
      </c>
      <c r="C82" s="143" t="n">
        <v>2</v>
      </c>
      <c r="D82" s="143" t="s">
        <v>1358</v>
      </c>
      <c r="E82" s="143" t="n">
        <v>10</v>
      </c>
      <c r="F82" s="201" t="n">
        <v>3000211</v>
      </c>
      <c r="G82" s="144" t="s">
        <v>1509</v>
      </c>
      <c r="H82" s="144" t="s">
        <v>131</v>
      </c>
      <c r="I82" s="144"/>
      <c r="J82" s="142"/>
      <c r="K82" s="145" t="s">
        <v>1403</v>
      </c>
      <c r="L82" s="142"/>
      <c r="M82" s="149"/>
      <c r="N82" s="147"/>
      <c r="O82" s="148"/>
      <c r="P82" s="149"/>
      <c r="Q82" s="149"/>
      <c r="R82" s="213" t="n">
        <v>44313</v>
      </c>
      <c r="S82" s="142" t="s">
        <v>1497</v>
      </c>
    </row>
    <row r="83" s="150" customFormat="true" ht="34" hidden="false" customHeight="false" outlineLevel="0" collapsed="false">
      <c r="A83" s="141" t="n">
        <v>2.18</v>
      </c>
      <c r="B83" s="144" t="s">
        <v>1510</v>
      </c>
      <c r="C83" s="143" t="n">
        <v>2</v>
      </c>
      <c r="D83" s="143" t="s">
        <v>1358</v>
      </c>
      <c r="E83" s="143" t="n">
        <v>10</v>
      </c>
      <c r="F83" s="201" t="n">
        <v>3000212</v>
      </c>
      <c r="G83" s="144" t="s">
        <v>1509</v>
      </c>
      <c r="H83" s="144" t="s">
        <v>131</v>
      </c>
      <c r="I83" s="144"/>
      <c r="J83" s="142"/>
      <c r="K83" s="145" t="s">
        <v>1403</v>
      </c>
      <c r="L83" s="142"/>
      <c r="M83" s="149"/>
      <c r="N83" s="147"/>
      <c r="O83" s="148"/>
      <c r="P83" s="149"/>
      <c r="Q83" s="149"/>
      <c r="R83" s="213" t="n">
        <v>44313</v>
      </c>
      <c r="S83" s="142" t="s">
        <v>1497</v>
      </c>
    </row>
    <row r="84" s="150" customFormat="true" ht="51" hidden="false" customHeight="false" outlineLevel="0" collapsed="false">
      <c r="A84" s="141" t="n">
        <v>2.19</v>
      </c>
      <c r="B84" s="144" t="s">
        <v>1511</v>
      </c>
      <c r="C84" s="143" t="n">
        <v>2</v>
      </c>
      <c r="D84" s="143" t="s">
        <v>1358</v>
      </c>
      <c r="E84" s="143" t="n">
        <v>10</v>
      </c>
      <c r="F84" s="201" t="n">
        <v>3000213</v>
      </c>
      <c r="G84" s="144" t="s">
        <v>1509</v>
      </c>
      <c r="H84" s="144" t="s">
        <v>1500</v>
      </c>
      <c r="I84" s="144"/>
      <c r="J84" s="142"/>
      <c r="K84" s="145" t="s">
        <v>1403</v>
      </c>
      <c r="L84" s="142" t="s">
        <v>1501</v>
      </c>
      <c r="M84" s="149"/>
      <c r="N84" s="120" t="n">
        <v>44319</v>
      </c>
      <c r="O84" s="148"/>
      <c r="P84" s="149"/>
      <c r="Q84" s="122" t="s">
        <v>1394</v>
      </c>
      <c r="R84" s="213" t="n">
        <v>44313</v>
      </c>
      <c r="S84" s="142" t="s">
        <v>1497</v>
      </c>
    </row>
    <row r="85" s="150" customFormat="true" ht="34" hidden="false" customHeight="false" outlineLevel="0" collapsed="false">
      <c r="A85" s="185" t="n">
        <v>2.2</v>
      </c>
      <c r="B85" s="144" t="s">
        <v>1512</v>
      </c>
      <c r="C85" s="143" t="n">
        <v>2</v>
      </c>
      <c r="D85" s="143" t="s">
        <v>1358</v>
      </c>
      <c r="E85" s="143" t="n">
        <v>10</v>
      </c>
      <c r="F85" s="201" t="n">
        <v>3000214</v>
      </c>
      <c r="G85" s="144" t="s">
        <v>1509</v>
      </c>
      <c r="H85" s="144" t="s">
        <v>131</v>
      </c>
      <c r="I85" s="144"/>
      <c r="J85" s="142"/>
      <c r="K85" s="145" t="s">
        <v>1403</v>
      </c>
      <c r="L85" s="142"/>
      <c r="M85" s="149"/>
      <c r="N85" s="147"/>
      <c r="O85" s="148"/>
      <c r="P85" s="149"/>
      <c r="Q85" s="149"/>
      <c r="R85" s="213" t="n">
        <v>44313</v>
      </c>
      <c r="S85" s="142" t="s">
        <v>1497</v>
      </c>
    </row>
    <row r="86" s="150" customFormat="true" ht="16" hidden="false" customHeight="false" outlineLevel="0" collapsed="false">
      <c r="A86" s="141" t="n">
        <v>2.21</v>
      </c>
      <c r="B86" s="144" t="s">
        <v>1513</v>
      </c>
      <c r="C86" s="143" t="n">
        <v>2</v>
      </c>
      <c r="D86" s="143" t="s">
        <v>1358</v>
      </c>
      <c r="E86" s="143" t="n">
        <v>10</v>
      </c>
      <c r="F86" s="201" t="n">
        <v>3000216</v>
      </c>
      <c r="G86" s="144" t="s">
        <v>1514</v>
      </c>
      <c r="H86" s="144" t="s">
        <v>131</v>
      </c>
      <c r="I86" s="144"/>
      <c r="J86" s="142"/>
      <c r="K86" s="145" t="s">
        <v>1403</v>
      </c>
      <c r="L86" s="142"/>
      <c r="M86" s="149"/>
      <c r="N86" s="147"/>
      <c r="O86" s="148"/>
      <c r="P86" s="149"/>
      <c r="Q86" s="149"/>
    </row>
    <row r="87" s="150" customFormat="true" ht="16" hidden="false" customHeight="false" outlineLevel="0" collapsed="false">
      <c r="A87" s="141" t="n">
        <v>2.22</v>
      </c>
      <c r="B87" s="144" t="s">
        <v>1515</v>
      </c>
      <c r="C87" s="143" t="n">
        <v>2</v>
      </c>
      <c r="D87" s="143" t="s">
        <v>1358</v>
      </c>
      <c r="E87" s="143" t="n">
        <v>10</v>
      </c>
      <c r="F87" s="201" t="n">
        <v>3000217</v>
      </c>
      <c r="G87" s="144" t="s">
        <v>1514</v>
      </c>
      <c r="H87" s="144" t="s">
        <v>131</v>
      </c>
      <c r="I87" s="144"/>
      <c r="J87" s="142"/>
      <c r="K87" s="145" t="s">
        <v>1403</v>
      </c>
      <c r="L87" s="142"/>
      <c r="M87" s="149"/>
      <c r="N87" s="147"/>
      <c r="O87" s="148"/>
      <c r="P87" s="149"/>
      <c r="Q87" s="149"/>
    </row>
    <row r="88" s="150" customFormat="true" ht="51" hidden="false" customHeight="false" outlineLevel="0" collapsed="false">
      <c r="A88" s="141" t="n">
        <v>2.23</v>
      </c>
      <c r="B88" s="144" t="s">
        <v>1516</v>
      </c>
      <c r="C88" s="143" t="n">
        <v>2</v>
      </c>
      <c r="D88" s="143" t="s">
        <v>1358</v>
      </c>
      <c r="E88" s="143" t="n">
        <v>10</v>
      </c>
      <c r="F88" s="201" t="n">
        <v>3000218</v>
      </c>
      <c r="G88" s="144" t="s">
        <v>1514</v>
      </c>
      <c r="H88" s="144" t="s">
        <v>1500</v>
      </c>
      <c r="I88" s="144"/>
      <c r="J88" s="142"/>
      <c r="K88" s="145" t="s">
        <v>1403</v>
      </c>
      <c r="L88" s="142" t="s">
        <v>1501</v>
      </c>
      <c r="M88" s="149"/>
      <c r="N88" s="120" t="n">
        <v>44319</v>
      </c>
      <c r="O88" s="148"/>
      <c r="P88" s="149"/>
      <c r="Q88" s="122" t="s">
        <v>1394</v>
      </c>
    </row>
    <row r="89" s="150" customFormat="true" ht="16" hidden="false" customHeight="false" outlineLevel="0" collapsed="false">
      <c r="A89" s="141" t="n">
        <v>2.24</v>
      </c>
      <c r="B89" s="144" t="s">
        <v>1517</v>
      </c>
      <c r="C89" s="143" t="n">
        <v>2</v>
      </c>
      <c r="D89" s="143" t="s">
        <v>1358</v>
      </c>
      <c r="E89" s="143" t="n">
        <v>10</v>
      </c>
      <c r="F89" s="201" t="n">
        <v>3000219</v>
      </c>
      <c r="G89" s="144" t="s">
        <v>1514</v>
      </c>
      <c r="H89" s="144" t="s">
        <v>131</v>
      </c>
      <c r="I89" s="144"/>
      <c r="J89" s="142"/>
      <c r="K89" s="145" t="s">
        <v>1403</v>
      </c>
      <c r="L89" s="142"/>
      <c r="M89" s="149"/>
      <c r="N89" s="147"/>
      <c r="O89" s="148"/>
      <c r="P89" s="149"/>
      <c r="Q89" s="149"/>
    </row>
    <row r="90" s="150" customFormat="true" ht="34" hidden="false" customHeight="false" outlineLevel="0" collapsed="false">
      <c r="A90" s="141" t="n">
        <v>2.25</v>
      </c>
      <c r="B90" s="144" t="s">
        <v>1518</v>
      </c>
      <c r="C90" s="143" t="n">
        <v>2</v>
      </c>
      <c r="D90" s="143" t="s">
        <v>1358</v>
      </c>
      <c r="E90" s="143" t="n">
        <v>10</v>
      </c>
      <c r="F90" s="201" t="n">
        <v>3000221</v>
      </c>
      <c r="G90" s="144" t="s">
        <v>1519</v>
      </c>
      <c r="H90" s="144" t="s">
        <v>131</v>
      </c>
      <c r="I90" s="144"/>
      <c r="J90" s="142"/>
      <c r="K90" s="145" t="s">
        <v>1403</v>
      </c>
      <c r="L90" s="142"/>
      <c r="M90" s="149"/>
      <c r="N90" s="147"/>
      <c r="O90" s="148"/>
      <c r="P90" s="149"/>
      <c r="Q90" s="149"/>
      <c r="R90" s="213" t="n">
        <v>44313</v>
      </c>
      <c r="S90" s="142" t="s">
        <v>1497</v>
      </c>
    </row>
    <row r="91" s="150" customFormat="true" ht="34" hidden="false" customHeight="false" outlineLevel="0" collapsed="false">
      <c r="A91" s="141" t="n">
        <v>2.26</v>
      </c>
      <c r="B91" s="144" t="s">
        <v>1520</v>
      </c>
      <c r="C91" s="143" t="n">
        <v>2</v>
      </c>
      <c r="D91" s="143" t="s">
        <v>1358</v>
      </c>
      <c r="E91" s="143" t="n">
        <v>10</v>
      </c>
      <c r="F91" s="201" t="n">
        <v>3000222</v>
      </c>
      <c r="G91" s="144" t="s">
        <v>1519</v>
      </c>
      <c r="H91" s="144" t="s">
        <v>131</v>
      </c>
      <c r="I91" s="144"/>
      <c r="J91" s="142"/>
      <c r="K91" s="145" t="s">
        <v>1403</v>
      </c>
      <c r="L91" s="142"/>
      <c r="M91" s="149"/>
      <c r="N91" s="147"/>
      <c r="O91" s="148"/>
      <c r="P91" s="149"/>
      <c r="Q91" s="149"/>
      <c r="R91" s="213" t="n">
        <v>44313</v>
      </c>
      <c r="S91" s="142" t="s">
        <v>1497</v>
      </c>
    </row>
    <row r="92" s="150" customFormat="true" ht="51" hidden="false" customHeight="false" outlineLevel="0" collapsed="false">
      <c r="A92" s="141" t="n">
        <v>2.27</v>
      </c>
      <c r="B92" s="144" t="s">
        <v>1521</v>
      </c>
      <c r="C92" s="143" t="n">
        <v>2</v>
      </c>
      <c r="D92" s="143" t="s">
        <v>1358</v>
      </c>
      <c r="E92" s="143" t="n">
        <v>10</v>
      </c>
      <c r="F92" s="201" t="n">
        <v>3000223</v>
      </c>
      <c r="G92" s="144" t="s">
        <v>1519</v>
      </c>
      <c r="H92" s="144" t="s">
        <v>1500</v>
      </c>
      <c r="I92" s="144"/>
      <c r="J92" s="142"/>
      <c r="K92" s="145" t="s">
        <v>1403</v>
      </c>
      <c r="L92" s="142" t="s">
        <v>1501</v>
      </c>
      <c r="M92" s="149"/>
      <c r="N92" s="120" t="n">
        <v>44319</v>
      </c>
      <c r="O92" s="148"/>
      <c r="P92" s="149"/>
      <c r="Q92" s="122" t="s">
        <v>1394</v>
      </c>
      <c r="R92" s="213" t="n">
        <v>44313</v>
      </c>
      <c r="S92" s="142" t="s">
        <v>1497</v>
      </c>
    </row>
    <row r="93" s="150" customFormat="true" ht="35" hidden="false" customHeight="false" outlineLevel="0" collapsed="false">
      <c r="A93" s="141" t="n">
        <v>2.28</v>
      </c>
      <c r="B93" s="144" t="s">
        <v>1522</v>
      </c>
      <c r="C93" s="143" t="n">
        <v>2</v>
      </c>
      <c r="D93" s="143" t="s">
        <v>1358</v>
      </c>
      <c r="E93" s="143" t="n">
        <v>10</v>
      </c>
      <c r="F93" s="201" t="n">
        <v>3000224</v>
      </c>
      <c r="G93" s="144" t="s">
        <v>1519</v>
      </c>
      <c r="H93" s="144" t="s">
        <v>131</v>
      </c>
      <c r="I93" s="144"/>
      <c r="J93" s="142"/>
      <c r="K93" s="145" t="s">
        <v>1403</v>
      </c>
      <c r="L93" s="142"/>
      <c r="M93" s="149"/>
      <c r="N93" s="147"/>
      <c r="O93" s="148"/>
      <c r="P93" s="149"/>
      <c r="Q93" s="149"/>
      <c r="R93" s="213" t="n">
        <v>44313</v>
      </c>
      <c r="S93" s="142" t="s">
        <v>1497</v>
      </c>
    </row>
    <row r="94" s="150" customFormat="true" ht="16" hidden="false" customHeight="false" outlineLevel="0" collapsed="false">
      <c r="A94" s="195" t="s">
        <v>1471</v>
      </c>
      <c r="B94" s="149" t="s">
        <v>1523</v>
      </c>
      <c r="C94" s="144"/>
      <c r="D94" s="143" t="s">
        <v>1362</v>
      </c>
      <c r="E94" s="143"/>
      <c r="F94" s="201"/>
      <c r="G94" s="144"/>
      <c r="H94" s="144" t="s">
        <v>131</v>
      </c>
      <c r="I94" s="144"/>
      <c r="J94" s="142"/>
      <c r="K94" s="144" t="s">
        <v>1438</v>
      </c>
      <c r="L94" s="142"/>
      <c r="M94" s="146"/>
      <c r="N94" s="198"/>
      <c r="O94" s="148"/>
      <c r="P94" s="149"/>
      <c r="Q94" s="149"/>
    </row>
    <row r="95" s="150" customFormat="true" ht="16" hidden="false" customHeight="false" outlineLevel="0" collapsed="false">
      <c r="A95" s="195"/>
      <c r="B95" s="149" t="s">
        <v>1524</v>
      </c>
      <c r="C95" s="144"/>
      <c r="D95" s="143" t="s">
        <v>1362</v>
      </c>
      <c r="E95" s="143"/>
      <c r="F95" s="201"/>
      <c r="G95" s="144"/>
      <c r="H95" s="144" t="s">
        <v>131</v>
      </c>
      <c r="I95" s="144"/>
      <c r="J95" s="142"/>
      <c r="K95" s="144" t="s">
        <v>1403</v>
      </c>
      <c r="L95" s="142"/>
      <c r="M95" s="146"/>
      <c r="N95" s="198"/>
      <c r="O95" s="148"/>
      <c r="P95" s="149"/>
      <c r="Q95" s="149"/>
    </row>
    <row r="96" s="150" customFormat="true" ht="16" hidden="false" customHeight="false" outlineLevel="0" collapsed="false">
      <c r="A96" s="195"/>
      <c r="B96" s="149" t="s">
        <v>1525</v>
      </c>
      <c r="C96" s="144"/>
      <c r="D96" s="143" t="s">
        <v>1362</v>
      </c>
      <c r="E96" s="143"/>
      <c r="F96" s="201"/>
      <c r="G96" s="144"/>
      <c r="H96" s="144" t="s">
        <v>131</v>
      </c>
      <c r="I96" s="144"/>
      <c r="J96" s="142"/>
      <c r="K96" s="144" t="s">
        <v>1526</v>
      </c>
      <c r="L96" s="142"/>
      <c r="M96" s="146"/>
      <c r="N96" s="198"/>
      <c r="O96" s="148"/>
      <c r="P96" s="149"/>
      <c r="Q96" s="149"/>
    </row>
    <row r="97" s="150" customFormat="true" ht="34" hidden="false" customHeight="false" outlineLevel="0" collapsed="false">
      <c r="A97" s="195"/>
      <c r="B97" s="149" t="s">
        <v>1527</v>
      </c>
      <c r="C97" s="144"/>
      <c r="D97" s="143" t="s">
        <v>1362</v>
      </c>
      <c r="E97" s="143"/>
      <c r="F97" s="201"/>
      <c r="G97" s="144"/>
      <c r="H97" s="144" t="s">
        <v>131</v>
      </c>
      <c r="I97" s="144"/>
      <c r="J97" s="142"/>
      <c r="K97" s="144" t="s">
        <v>1403</v>
      </c>
      <c r="L97" s="142"/>
      <c r="M97" s="146"/>
      <c r="N97" s="198"/>
      <c r="O97" s="148"/>
      <c r="P97" s="149"/>
      <c r="Q97" s="149"/>
      <c r="R97" s="213" t="n">
        <v>44313</v>
      </c>
      <c r="S97" s="142" t="s">
        <v>1497</v>
      </c>
      <c r="T97" s="146"/>
    </row>
    <row r="98" s="150" customFormat="true" ht="16" hidden="false" customHeight="false" outlineLevel="0" collapsed="false">
      <c r="A98" s="195"/>
      <c r="B98" s="149" t="s">
        <v>1528</v>
      </c>
      <c r="C98" s="144"/>
      <c r="D98" s="143" t="s">
        <v>1362</v>
      </c>
      <c r="E98" s="143"/>
      <c r="F98" s="201"/>
      <c r="G98" s="144"/>
      <c r="H98" s="144" t="s">
        <v>131</v>
      </c>
      <c r="I98" s="144"/>
      <c r="J98" s="142"/>
      <c r="K98" s="144" t="s">
        <v>1403</v>
      </c>
      <c r="L98" s="142"/>
      <c r="M98" s="146"/>
      <c r="N98" s="198"/>
      <c r="O98" s="148"/>
      <c r="P98" s="149"/>
      <c r="Q98" s="149"/>
    </row>
    <row r="99" s="150" customFormat="true" ht="16" hidden="false" customHeight="false" outlineLevel="0" collapsed="false">
      <c r="A99" s="195"/>
      <c r="B99" s="149" t="s">
        <v>1529</v>
      </c>
      <c r="C99" s="144"/>
      <c r="D99" s="143" t="s">
        <v>1362</v>
      </c>
      <c r="E99" s="143"/>
      <c r="F99" s="201"/>
      <c r="G99" s="144"/>
      <c r="H99" s="144" t="s">
        <v>131</v>
      </c>
      <c r="I99" s="144"/>
      <c r="J99" s="142"/>
      <c r="K99" s="144" t="s">
        <v>1403</v>
      </c>
      <c r="L99" s="142"/>
      <c r="M99" s="146"/>
      <c r="N99" s="198"/>
      <c r="O99" s="148"/>
      <c r="P99" s="149"/>
      <c r="Q99" s="149"/>
    </row>
    <row r="100" s="150" customFormat="true" ht="16" hidden="false" customHeight="false" outlineLevel="0" collapsed="false">
      <c r="A100" s="195"/>
      <c r="B100" s="149" t="s">
        <v>1530</v>
      </c>
      <c r="C100" s="144"/>
      <c r="D100" s="143" t="s">
        <v>1362</v>
      </c>
      <c r="E100" s="143"/>
      <c r="F100" s="201"/>
      <c r="G100" s="144"/>
      <c r="H100" s="144" t="s">
        <v>131</v>
      </c>
      <c r="I100" s="144"/>
      <c r="J100" s="142"/>
      <c r="K100" s="144" t="s">
        <v>1403</v>
      </c>
      <c r="L100" s="142"/>
      <c r="M100" s="146"/>
      <c r="N100" s="198"/>
      <c r="O100" s="148"/>
      <c r="P100" s="149"/>
      <c r="Q100" s="149"/>
    </row>
    <row r="101" s="150" customFormat="true" ht="16" hidden="false" customHeight="false" outlineLevel="0" collapsed="false">
      <c r="A101" s="195"/>
      <c r="B101" s="149" t="s">
        <v>1531</v>
      </c>
      <c r="C101" s="144"/>
      <c r="D101" s="143" t="s">
        <v>1362</v>
      </c>
      <c r="E101" s="143"/>
      <c r="F101" s="201"/>
      <c r="G101" s="144"/>
      <c r="H101" s="144" t="s">
        <v>131</v>
      </c>
      <c r="I101" s="144"/>
      <c r="J101" s="142"/>
      <c r="K101" s="144" t="s">
        <v>1532</v>
      </c>
      <c r="L101" s="142"/>
      <c r="M101" s="146"/>
      <c r="N101" s="198"/>
      <c r="O101" s="148"/>
      <c r="P101" s="149"/>
      <c r="Q101" s="149"/>
    </row>
    <row r="102" s="150" customFormat="true" ht="17" hidden="false" customHeight="false" outlineLevel="0" collapsed="false">
      <c r="A102" s="195"/>
      <c r="B102" s="149" t="s">
        <v>1533</v>
      </c>
      <c r="C102" s="144"/>
      <c r="D102" s="143" t="s">
        <v>1362</v>
      </c>
      <c r="E102" s="143"/>
      <c r="F102" s="201"/>
      <c r="G102" s="144"/>
      <c r="H102" s="144" t="s">
        <v>131</v>
      </c>
      <c r="I102" s="144"/>
      <c r="J102" s="142"/>
      <c r="K102" s="144" t="s">
        <v>1532</v>
      </c>
      <c r="L102" s="142"/>
      <c r="M102" s="146"/>
      <c r="N102" s="198"/>
      <c r="O102" s="148"/>
      <c r="P102" s="149"/>
      <c r="Q102" s="149"/>
    </row>
    <row r="103" s="165" customFormat="true" ht="17" hidden="false" customHeight="false" outlineLevel="0" collapsed="false">
      <c r="A103" s="160" t="n">
        <v>2.29</v>
      </c>
      <c r="B103" s="163" t="s">
        <v>1534</v>
      </c>
      <c r="C103" s="162" t="n">
        <v>2</v>
      </c>
      <c r="D103" s="162" t="s">
        <v>1358</v>
      </c>
      <c r="E103" s="162" t="n">
        <v>10</v>
      </c>
      <c r="F103" s="191" t="n">
        <v>3000501</v>
      </c>
      <c r="G103" s="163" t="s">
        <v>1535</v>
      </c>
      <c r="H103" s="163" t="s">
        <v>1391</v>
      </c>
      <c r="I103" s="163"/>
      <c r="J103" s="161" t="s">
        <v>1411</v>
      </c>
      <c r="K103" s="118" t="s">
        <v>1412</v>
      </c>
      <c r="L103" s="161"/>
      <c r="M103" s="192"/>
      <c r="N103" s="139" t="n">
        <v>44279</v>
      </c>
      <c r="O103" s="137" t="n">
        <f aca="false">VLOOKUP(P103, [2]Sheet1!$E$3:$F$5,2)</f>
        <v>1</v>
      </c>
      <c r="P103" s="140" t="s">
        <v>1414</v>
      </c>
      <c r="Q103" s="140" t="s">
        <v>1536</v>
      </c>
    </row>
    <row r="104" s="165" customFormat="true" ht="17" hidden="false" customHeight="false" outlineLevel="0" collapsed="false">
      <c r="A104" s="166" t="n">
        <v>2.3</v>
      </c>
      <c r="B104" s="163" t="s">
        <v>1537</v>
      </c>
      <c r="C104" s="162" t="n">
        <v>2</v>
      </c>
      <c r="D104" s="162" t="s">
        <v>1358</v>
      </c>
      <c r="E104" s="162" t="n">
        <v>10</v>
      </c>
      <c r="F104" s="191" t="n">
        <v>3000502</v>
      </c>
      <c r="G104" s="163" t="s">
        <v>1535</v>
      </c>
      <c r="H104" s="163" t="s">
        <v>1391</v>
      </c>
      <c r="I104" s="163"/>
      <c r="J104" s="161" t="s">
        <v>1411</v>
      </c>
      <c r="K104" s="118" t="s">
        <v>1412</v>
      </c>
      <c r="L104" s="161"/>
      <c r="M104" s="192"/>
      <c r="N104" s="139" t="n">
        <v>44279</v>
      </c>
      <c r="O104" s="137" t="n">
        <f aca="false">VLOOKUP(P104, [2]Sheet1!$E$3:$F$5,2)</f>
        <v>1</v>
      </c>
      <c r="P104" s="140" t="s">
        <v>1414</v>
      </c>
      <c r="Q104" s="140" t="s">
        <v>1536</v>
      </c>
    </row>
    <row r="105" customFormat="false" ht="17" hidden="false" customHeight="false" outlineLevel="0" collapsed="false">
      <c r="A105" s="59" t="n">
        <v>2.31</v>
      </c>
      <c r="B105" s="41" t="s">
        <v>1538</v>
      </c>
      <c r="C105" s="60" t="n">
        <v>2</v>
      </c>
      <c r="D105" s="60" t="s">
        <v>1358</v>
      </c>
      <c r="E105" s="60" t="n">
        <v>10</v>
      </c>
      <c r="F105" s="61" t="n">
        <v>3000226</v>
      </c>
      <c r="G105" s="41" t="s">
        <v>1462</v>
      </c>
      <c r="H105" s="41" t="s">
        <v>1391</v>
      </c>
      <c r="I105" s="41"/>
      <c r="J105" s="2" t="s">
        <v>131</v>
      </c>
      <c r="K105" s="194" t="s">
        <v>1526</v>
      </c>
      <c r="M105" s="65"/>
    </row>
    <row r="106" customFormat="false" ht="17" hidden="false" customHeight="false" outlineLevel="0" collapsed="false">
      <c r="A106" s="59" t="n">
        <v>2.32</v>
      </c>
      <c r="B106" s="41" t="s">
        <v>1539</v>
      </c>
      <c r="C106" s="60" t="n">
        <v>2</v>
      </c>
      <c r="D106" s="60" t="s">
        <v>1358</v>
      </c>
      <c r="E106" s="60" t="n">
        <v>10</v>
      </c>
      <c r="F106" s="61" t="n">
        <v>3000227</v>
      </c>
      <c r="G106" s="41" t="s">
        <v>1462</v>
      </c>
      <c r="H106" s="41" t="s">
        <v>1391</v>
      </c>
      <c r="I106" s="41"/>
      <c r="J106" s="2" t="s">
        <v>131</v>
      </c>
      <c r="K106" s="194" t="s">
        <v>1526</v>
      </c>
      <c r="M106" s="65"/>
    </row>
    <row r="107" customFormat="false" ht="17" hidden="false" customHeight="false" outlineLevel="0" collapsed="false">
      <c r="A107" s="59" t="n">
        <v>2.33</v>
      </c>
      <c r="B107" s="41" t="s">
        <v>1540</v>
      </c>
      <c r="C107" s="60" t="n">
        <v>2</v>
      </c>
      <c r="D107" s="60" t="s">
        <v>1358</v>
      </c>
      <c r="E107" s="60" t="n">
        <v>10</v>
      </c>
      <c r="F107" s="61" t="n">
        <v>3000228</v>
      </c>
      <c r="G107" s="41" t="s">
        <v>1462</v>
      </c>
      <c r="H107" s="41" t="s">
        <v>1391</v>
      </c>
      <c r="I107" s="41"/>
      <c r="J107" s="214" t="s">
        <v>1541</v>
      </c>
      <c r="K107" s="194" t="s">
        <v>1526</v>
      </c>
      <c r="M107" s="65"/>
    </row>
    <row r="108" s="150" customFormat="true" ht="34" hidden="false" customHeight="false" outlineLevel="0" collapsed="false">
      <c r="A108" s="141" t="n">
        <v>2.34</v>
      </c>
      <c r="B108" s="144" t="s">
        <v>1529</v>
      </c>
      <c r="C108" s="143" t="n">
        <v>2</v>
      </c>
      <c r="D108" s="143" t="s">
        <v>1358</v>
      </c>
      <c r="E108" s="143" t="n">
        <v>10</v>
      </c>
      <c r="F108" s="201" t="n">
        <v>3000205</v>
      </c>
      <c r="G108" s="144" t="s">
        <v>1496</v>
      </c>
      <c r="H108" s="144" t="s">
        <v>131</v>
      </c>
      <c r="I108" s="144"/>
      <c r="J108" s="142"/>
      <c r="K108" s="145" t="s">
        <v>1403</v>
      </c>
      <c r="L108" s="142"/>
      <c r="M108" s="149"/>
      <c r="N108" s="147"/>
      <c r="O108" s="148"/>
      <c r="P108" s="149"/>
      <c r="Q108" s="149"/>
      <c r="R108" s="213" t="n">
        <v>44313</v>
      </c>
      <c r="S108" s="142" t="s">
        <v>1497</v>
      </c>
    </row>
    <row r="109" s="150" customFormat="true" ht="34" hidden="false" customHeight="false" outlineLevel="0" collapsed="false">
      <c r="A109" s="141" t="n">
        <v>2.35</v>
      </c>
      <c r="B109" s="144" t="s">
        <v>1527</v>
      </c>
      <c r="C109" s="143" t="n">
        <v>2</v>
      </c>
      <c r="D109" s="143" t="s">
        <v>1358</v>
      </c>
      <c r="E109" s="143" t="n">
        <v>10</v>
      </c>
      <c r="F109" s="201" t="n">
        <v>3000210</v>
      </c>
      <c r="G109" s="144" t="s">
        <v>1504</v>
      </c>
      <c r="H109" s="144" t="s">
        <v>131</v>
      </c>
      <c r="I109" s="144"/>
      <c r="J109" s="142"/>
      <c r="K109" s="145" t="s">
        <v>1403</v>
      </c>
      <c r="L109" s="142"/>
      <c r="M109" s="149"/>
      <c r="N109" s="147"/>
      <c r="O109" s="148"/>
      <c r="P109" s="149"/>
      <c r="Q109" s="149"/>
      <c r="R109" s="213" t="n">
        <v>44313</v>
      </c>
      <c r="S109" s="142" t="s">
        <v>1497</v>
      </c>
      <c r="T109" s="146"/>
    </row>
    <row r="110" s="150" customFormat="true" ht="34" hidden="false" customHeight="false" outlineLevel="0" collapsed="false">
      <c r="A110" s="141" t="n">
        <v>2.36</v>
      </c>
      <c r="B110" s="144" t="s">
        <v>1542</v>
      </c>
      <c r="C110" s="143" t="n">
        <v>2</v>
      </c>
      <c r="D110" s="143" t="s">
        <v>1358</v>
      </c>
      <c r="E110" s="143" t="n">
        <v>10</v>
      </c>
      <c r="F110" s="201" t="n">
        <v>3000215</v>
      </c>
      <c r="G110" s="144" t="s">
        <v>1509</v>
      </c>
      <c r="H110" s="144" t="s">
        <v>131</v>
      </c>
      <c r="I110" s="144"/>
      <c r="J110" s="142"/>
      <c r="K110" s="145" t="s">
        <v>1403</v>
      </c>
      <c r="L110" s="142"/>
      <c r="M110" s="149"/>
      <c r="N110" s="147"/>
      <c r="O110" s="148"/>
      <c r="P110" s="149"/>
      <c r="Q110" s="149"/>
      <c r="R110" s="213" t="n">
        <v>44313</v>
      </c>
      <c r="S110" s="142" t="s">
        <v>1497</v>
      </c>
    </row>
    <row r="111" s="150" customFormat="true" ht="34" hidden="false" customHeight="false" outlineLevel="0" collapsed="false">
      <c r="A111" s="141" t="n">
        <v>2.37</v>
      </c>
      <c r="B111" s="144" t="s">
        <v>1543</v>
      </c>
      <c r="C111" s="143" t="n">
        <v>2</v>
      </c>
      <c r="D111" s="143" t="s">
        <v>1358</v>
      </c>
      <c r="E111" s="143" t="n">
        <v>10</v>
      </c>
      <c r="F111" s="201" t="n">
        <v>3000220</v>
      </c>
      <c r="G111" s="144" t="s">
        <v>1514</v>
      </c>
      <c r="H111" s="144" t="s">
        <v>131</v>
      </c>
      <c r="I111" s="144"/>
      <c r="J111" s="142"/>
      <c r="K111" s="145" t="s">
        <v>1403</v>
      </c>
      <c r="L111" s="142"/>
      <c r="M111" s="149"/>
      <c r="N111" s="147"/>
      <c r="O111" s="148"/>
      <c r="P111" s="149"/>
      <c r="Q111" s="149"/>
      <c r="R111" s="213" t="n">
        <v>44313</v>
      </c>
      <c r="S111" s="142" t="s">
        <v>1497</v>
      </c>
    </row>
    <row r="112" s="150" customFormat="true" ht="34" hidden="false" customHeight="false" outlineLevel="0" collapsed="false">
      <c r="A112" s="141" t="n">
        <v>2.38</v>
      </c>
      <c r="B112" s="144" t="s">
        <v>1544</v>
      </c>
      <c r="C112" s="143" t="n">
        <v>2</v>
      </c>
      <c r="D112" s="143" t="s">
        <v>1358</v>
      </c>
      <c r="E112" s="143" t="n">
        <v>10</v>
      </c>
      <c r="F112" s="201" t="n">
        <v>3000225</v>
      </c>
      <c r="G112" s="144" t="s">
        <v>1519</v>
      </c>
      <c r="H112" s="144" t="s">
        <v>131</v>
      </c>
      <c r="I112" s="144"/>
      <c r="J112" s="142"/>
      <c r="K112" s="145" t="s">
        <v>1403</v>
      </c>
      <c r="L112" s="142"/>
      <c r="M112" s="149"/>
      <c r="N112" s="147"/>
      <c r="O112" s="148"/>
      <c r="P112" s="149"/>
      <c r="Q112" s="149"/>
      <c r="R112" s="213" t="n">
        <v>44313</v>
      </c>
      <c r="S112" s="142" t="s">
        <v>1497</v>
      </c>
    </row>
    <row r="113" s="150" customFormat="true" ht="16" hidden="false" customHeight="false" outlineLevel="0" collapsed="false">
      <c r="A113" s="215" t="s">
        <v>1471</v>
      </c>
      <c r="B113" s="216" t="s">
        <v>1525</v>
      </c>
      <c r="C113" s="144"/>
      <c r="D113" s="143" t="s">
        <v>1362</v>
      </c>
      <c r="E113" s="143"/>
      <c r="F113" s="201"/>
      <c r="G113" s="144"/>
      <c r="H113" s="144" t="s">
        <v>131</v>
      </c>
      <c r="I113" s="144"/>
      <c r="J113" s="142"/>
      <c r="K113" s="144" t="s">
        <v>1438</v>
      </c>
      <c r="L113" s="142"/>
      <c r="M113" s="146"/>
      <c r="N113" s="198"/>
      <c r="O113" s="148"/>
      <c r="P113" s="149"/>
      <c r="Q113" s="149"/>
    </row>
    <row r="114" customFormat="false" ht="17" hidden="false" customHeight="false" outlineLevel="0" collapsed="false">
      <c r="A114" s="59" t="n">
        <v>2.39</v>
      </c>
      <c r="B114" s="41" t="s">
        <v>1545</v>
      </c>
      <c r="C114" s="60" t="n">
        <v>2</v>
      </c>
      <c r="D114" s="60" t="s">
        <v>1358</v>
      </c>
      <c r="E114" s="60" t="n">
        <v>10</v>
      </c>
      <c r="F114" s="61" t="n">
        <v>3000230</v>
      </c>
      <c r="G114" s="41" t="s">
        <v>1546</v>
      </c>
      <c r="H114" s="41" t="s">
        <v>1391</v>
      </c>
      <c r="I114" s="41"/>
      <c r="J114" s="2" t="s">
        <v>131</v>
      </c>
      <c r="K114" s="194" t="s">
        <v>1526</v>
      </c>
      <c r="M114" s="65"/>
    </row>
    <row r="115" s="150" customFormat="true" ht="51" hidden="false" customHeight="false" outlineLevel="0" collapsed="false">
      <c r="A115" s="185" t="n">
        <v>2.4</v>
      </c>
      <c r="B115" s="144" t="s">
        <v>1547</v>
      </c>
      <c r="C115" s="143" t="n">
        <v>2</v>
      </c>
      <c r="D115" s="143" t="s">
        <v>1358</v>
      </c>
      <c r="E115" s="143" t="n">
        <v>10</v>
      </c>
      <c r="F115" s="201" t="n">
        <v>3000231</v>
      </c>
      <c r="G115" s="144" t="s">
        <v>1548</v>
      </c>
      <c r="H115" s="144" t="s">
        <v>1437</v>
      </c>
      <c r="I115" s="144"/>
      <c r="J115" s="142"/>
      <c r="K115" s="145" t="s">
        <v>1403</v>
      </c>
      <c r="L115" s="142" t="s">
        <v>1501</v>
      </c>
      <c r="M115" s="149"/>
      <c r="N115" s="120" t="n">
        <v>44319</v>
      </c>
      <c r="O115" s="148"/>
      <c r="P115" s="149"/>
      <c r="Q115" s="122" t="s">
        <v>1394</v>
      </c>
    </row>
    <row r="116" s="150" customFormat="true" ht="17" hidden="false" customHeight="false" outlineLevel="0" collapsed="false">
      <c r="A116" s="141" t="n">
        <v>2.41</v>
      </c>
      <c r="B116" s="144" t="s">
        <v>1549</v>
      </c>
      <c r="C116" s="143" t="n">
        <v>2</v>
      </c>
      <c r="D116" s="143" t="s">
        <v>1358</v>
      </c>
      <c r="E116" s="143" t="n">
        <v>10</v>
      </c>
      <c r="F116" s="201" t="n">
        <v>3000232</v>
      </c>
      <c r="G116" s="144" t="s">
        <v>1550</v>
      </c>
      <c r="H116" s="144" t="s">
        <v>1437</v>
      </c>
      <c r="I116" s="144"/>
      <c r="J116" s="142"/>
      <c r="K116" s="145" t="s">
        <v>1438</v>
      </c>
      <c r="L116" s="142" t="s">
        <v>1551</v>
      </c>
      <c r="M116" s="149"/>
      <c r="N116" s="147"/>
      <c r="O116" s="148"/>
      <c r="P116" s="149"/>
      <c r="Q116" s="149"/>
    </row>
    <row r="117" customFormat="false" ht="17" hidden="false" customHeight="false" outlineLevel="0" collapsed="false">
      <c r="A117" s="141" t="n">
        <v>2.42</v>
      </c>
      <c r="B117" s="142" t="s">
        <v>1552</v>
      </c>
      <c r="C117" s="143" t="n">
        <v>2</v>
      </c>
      <c r="D117" s="143" t="s">
        <v>1358</v>
      </c>
      <c r="E117" s="143" t="n">
        <v>1</v>
      </c>
      <c r="F117" s="135" t="n">
        <v>3000233</v>
      </c>
      <c r="G117" s="144" t="s">
        <v>1553</v>
      </c>
      <c r="H117" s="144" t="s">
        <v>1391</v>
      </c>
      <c r="I117" s="144"/>
      <c r="J117" s="142" t="s">
        <v>131</v>
      </c>
      <c r="K117" s="145" t="s">
        <v>1403</v>
      </c>
      <c r="L117" s="142"/>
      <c r="M117" s="146" t="s">
        <v>1460</v>
      </c>
    </row>
    <row r="118" customFormat="false" ht="17" hidden="false" customHeight="false" outlineLevel="0" collapsed="false">
      <c r="A118" s="141" t="n">
        <v>2.43</v>
      </c>
      <c r="B118" s="142" t="s">
        <v>1554</v>
      </c>
      <c r="C118" s="143" t="n">
        <v>2</v>
      </c>
      <c r="D118" s="143" t="s">
        <v>1358</v>
      </c>
      <c r="E118" s="143" t="n">
        <v>1</v>
      </c>
      <c r="F118" s="135" t="n">
        <v>3000234</v>
      </c>
      <c r="G118" s="144" t="s">
        <v>1555</v>
      </c>
      <c r="H118" s="144" t="s">
        <v>1391</v>
      </c>
      <c r="I118" s="144"/>
      <c r="J118" s="142" t="s">
        <v>131</v>
      </c>
      <c r="K118" s="145" t="s">
        <v>1403</v>
      </c>
      <c r="L118" s="142"/>
      <c r="M118" s="146" t="s">
        <v>1460</v>
      </c>
    </row>
    <row r="119" customFormat="false" ht="17" hidden="false" customHeight="false" outlineLevel="0" collapsed="false">
      <c r="A119" s="141" t="n">
        <v>2.44</v>
      </c>
      <c r="B119" s="142" t="s">
        <v>1556</v>
      </c>
      <c r="C119" s="143" t="n">
        <v>2</v>
      </c>
      <c r="D119" s="143" t="s">
        <v>1358</v>
      </c>
      <c r="E119" s="143" t="n">
        <v>1</v>
      </c>
      <c r="F119" s="135" t="n">
        <v>3000235</v>
      </c>
      <c r="G119" s="144" t="s">
        <v>1555</v>
      </c>
      <c r="H119" s="144" t="s">
        <v>1391</v>
      </c>
      <c r="I119" s="144"/>
      <c r="J119" s="142" t="s">
        <v>131</v>
      </c>
      <c r="K119" s="145" t="s">
        <v>1403</v>
      </c>
      <c r="L119" s="142"/>
      <c r="M119" s="146" t="s">
        <v>1460</v>
      </c>
    </row>
    <row r="120" customFormat="false" ht="17" hidden="false" customHeight="false" outlineLevel="0" collapsed="false">
      <c r="A120" s="141" t="s">
        <v>1557</v>
      </c>
      <c r="B120" s="142" t="s">
        <v>1558</v>
      </c>
      <c r="C120" s="143"/>
      <c r="D120" s="143" t="s">
        <v>1358</v>
      </c>
      <c r="E120" s="143" t="n">
        <v>1</v>
      </c>
      <c r="F120" s="135"/>
      <c r="G120" s="144" t="s">
        <v>1553</v>
      </c>
      <c r="H120" s="144"/>
      <c r="I120" s="144"/>
      <c r="J120" s="142"/>
      <c r="K120" s="145" t="s">
        <v>1403</v>
      </c>
      <c r="L120" s="142"/>
      <c r="M120" s="146" t="s">
        <v>1460</v>
      </c>
    </row>
    <row r="121" customFormat="false" ht="17" hidden="false" customHeight="false" outlineLevel="0" collapsed="false">
      <c r="A121" s="141" t="s">
        <v>1559</v>
      </c>
      <c r="B121" s="142" t="s">
        <v>1560</v>
      </c>
      <c r="C121" s="143"/>
      <c r="D121" s="143" t="s">
        <v>1358</v>
      </c>
      <c r="E121" s="143" t="n">
        <v>1</v>
      </c>
      <c r="F121" s="135"/>
      <c r="G121" s="144" t="s">
        <v>1553</v>
      </c>
      <c r="H121" s="144"/>
      <c r="I121" s="144"/>
      <c r="J121" s="142"/>
      <c r="K121" s="145" t="s">
        <v>1403</v>
      </c>
      <c r="L121" s="142"/>
      <c r="M121" s="146" t="s">
        <v>1460</v>
      </c>
    </row>
    <row r="122" customFormat="false" ht="17" hidden="false" customHeight="false" outlineLevel="0" collapsed="false">
      <c r="A122" s="59" t="n">
        <v>2.45</v>
      </c>
      <c r="B122" s="41" t="s">
        <v>1561</v>
      </c>
      <c r="C122" s="60" t="n">
        <v>2</v>
      </c>
      <c r="D122" s="60" t="s">
        <v>1358</v>
      </c>
      <c r="E122" s="60" t="n">
        <v>10</v>
      </c>
      <c r="F122" s="61" t="n">
        <v>3000236</v>
      </c>
      <c r="G122" s="41" t="s">
        <v>1562</v>
      </c>
      <c r="H122" s="41" t="s">
        <v>1391</v>
      </c>
      <c r="I122" s="41"/>
      <c r="J122" s="214" t="s">
        <v>1452</v>
      </c>
      <c r="K122" s="194" t="s">
        <v>1526</v>
      </c>
      <c r="M122" s="65"/>
    </row>
    <row r="123" customFormat="false" ht="17" hidden="false" customHeight="false" outlineLevel="0" collapsed="false">
      <c r="A123" s="59" t="n">
        <v>2.46</v>
      </c>
      <c r="B123" s="41" t="s">
        <v>1563</v>
      </c>
      <c r="C123" s="60" t="n">
        <v>2</v>
      </c>
      <c r="D123" s="60" t="s">
        <v>1358</v>
      </c>
      <c r="E123" s="60" t="n">
        <v>10</v>
      </c>
      <c r="F123" s="61" t="n">
        <v>3000237</v>
      </c>
      <c r="G123" s="41" t="s">
        <v>1562</v>
      </c>
      <c r="H123" s="41" t="s">
        <v>1391</v>
      </c>
      <c r="I123" s="41"/>
      <c r="J123" s="214" t="s">
        <v>1452</v>
      </c>
      <c r="K123" s="194" t="s">
        <v>1526</v>
      </c>
      <c r="M123" s="65"/>
    </row>
    <row r="124" customFormat="false" ht="17" hidden="false" customHeight="false" outlineLevel="0" collapsed="false">
      <c r="A124" s="59" t="n">
        <v>2.47</v>
      </c>
      <c r="B124" s="41" t="s">
        <v>1564</v>
      </c>
      <c r="C124" s="60" t="n">
        <v>2</v>
      </c>
      <c r="D124" s="60" t="s">
        <v>1358</v>
      </c>
      <c r="E124" s="60" t="n">
        <v>10</v>
      </c>
      <c r="F124" s="61" t="n">
        <v>3000238</v>
      </c>
      <c r="G124" s="41" t="s">
        <v>1562</v>
      </c>
      <c r="H124" s="41" t="s">
        <v>1391</v>
      </c>
      <c r="I124" s="41"/>
      <c r="J124" s="2" t="s">
        <v>131</v>
      </c>
      <c r="K124" s="194" t="s">
        <v>1526</v>
      </c>
      <c r="M124" s="65"/>
    </row>
    <row r="125" customFormat="false" ht="17" hidden="false" customHeight="false" outlineLevel="0" collapsed="false">
      <c r="A125" s="59" t="n">
        <v>2.48</v>
      </c>
      <c r="B125" s="41" t="s">
        <v>1565</v>
      </c>
      <c r="C125" s="60" t="n">
        <v>2</v>
      </c>
      <c r="D125" s="60" t="s">
        <v>1358</v>
      </c>
      <c r="E125" s="60" t="n">
        <v>10</v>
      </c>
      <c r="F125" s="61" t="n">
        <v>3000239</v>
      </c>
      <c r="G125" s="41" t="s">
        <v>1562</v>
      </c>
      <c r="H125" s="41" t="s">
        <v>1391</v>
      </c>
      <c r="I125" s="41"/>
      <c r="J125" s="214" t="s">
        <v>1541</v>
      </c>
      <c r="K125" s="194" t="s">
        <v>1526</v>
      </c>
      <c r="M125" s="65"/>
    </row>
    <row r="126" customFormat="false" ht="17" hidden="false" customHeight="false" outlineLevel="0" collapsed="false">
      <c r="A126" s="59" t="n">
        <v>2.49</v>
      </c>
      <c r="B126" s="41" t="s">
        <v>1566</v>
      </c>
      <c r="C126" s="60" t="n">
        <v>2</v>
      </c>
      <c r="D126" s="60" t="s">
        <v>1358</v>
      </c>
      <c r="E126" s="60" t="n">
        <v>10</v>
      </c>
      <c r="F126" s="61" t="n">
        <v>3000240</v>
      </c>
      <c r="G126" s="41" t="s">
        <v>1562</v>
      </c>
      <c r="H126" s="41" t="s">
        <v>1391</v>
      </c>
      <c r="I126" s="41"/>
      <c r="J126" s="2" t="s">
        <v>131</v>
      </c>
      <c r="K126" s="194" t="s">
        <v>1526</v>
      </c>
      <c r="M126" s="65"/>
    </row>
    <row r="127" customFormat="false" ht="17" hidden="false" customHeight="false" outlineLevel="0" collapsed="false">
      <c r="A127" s="217" t="n">
        <v>2.5</v>
      </c>
      <c r="B127" s="41" t="s">
        <v>1567</v>
      </c>
      <c r="C127" s="60" t="n">
        <v>2</v>
      </c>
      <c r="D127" s="60" t="s">
        <v>1358</v>
      </c>
      <c r="E127" s="60" t="n">
        <v>10</v>
      </c>
      <c r="F127" s="61" t="n">
        <v>3000241</v>
      </c>
      <c r="G127" s="41" t="s">
        <v>1562</v>
      </c>
      <c r="H127" s="41" t="s">
        <v>1391</v>
      </c>
      <c r="I127" s="41"/>
      <c r="J127" s="214" t="s">
        <v>1452</v>
      </c>
      <c r="K127" s="194" t="s">
        <v>1526</v>
      </c>
      <c r="M127" s="65"/>
    </row>
    <row r="128" s="150" customFormat="true" ht="34" hidden="false" customHeight="false" outlineLevel="0" collapsed="false">
      <c r="A128" s="141" t="n">
        <v>2.51</v>
      </c>
      <c r="B128" s="144" t="s">
        <v>1568</v>
      </c>
      <c r="C128" s="143" t="n">
        <v>2</v>
      </c>
      <c r="D128" s="143" t="s">
        <v>1358</v>
      </c>
      <c r="E128" s="143" t="n">
        <v>10</v>
      </c>
      <c r="F128" s="201" t="n">
        <v>3000242</v>
      </c>
      <c r="G128" s="144" t="s">
        <v>1504</v>
      </c>
      <c r="H128" s="144" t="s">
        <v>1391</v>
      </c>
      <c r="I128" s="144"/>
      <c r="J128" s="142" t="s">
        <v>131</v>
      </c>
      <c r="K128" s="145" t="s">
        <v>1403</v>
      </c>
      <c r="L128" s="142"/>
      <c r="M128" s="149" t="s">
        <v>1423</v>
      </c>
      <c r="N128" s="147"/>
      <c r="O128" s="148"/>
      <c r="P128" s="149"/>
      <c r="Q128" s="149"/>
      <c r="R128" s="213" t="n">
        <v>44313</v>
      </c>
      <c r="S128" s="142" t="s">
        <v>1497</v>
      </c>
      <c r="T128" s="142" t="s">
        <v>1569</v>
      </c>
    </row>
    <row r="129" s="150" customFormat="true" ht="34" hidden="false" customHeight="false" outlineLevel="0" collapsed="false">
      <c r="A129" s="141" t="n">
        <v>2.52</v>
      </c>
      <c r="B129" s="144" t="s">
        <v>1570</v>
      </c>
      <c r="C129" s="143" t="n">
        <v>2</v>
      </c>
      <c r="D129" s="143" t="s">
        <v>1358</v>
      </c>
      <c r="E129" s="143" t="n">
        <v>10</v>
      </c>
      <c r="F129" s="201" t="n">
        <v>3000243</v>
      </c>
      <c r="G129" s="144" t="s">
        <v>1519</v>
      </c>
      <c r="H129" s="144" t="s">
        <v>1391</v>
      </c>
      <c r="I129" s="144"/>
      <c r="J129" s="142" t="s">
        <v>131</v>
      </c>
      <c r="K129" s="145" t="s">
        <v>1403</v>
      </c>
      <c r="L129" s="142"/>
      <c r="M129" s="149" t="s">
        <v>1423</v>
      </c>
      <c r="N129" s="147"/>
      <c r="O129" s="148"/>
      <c r="P129" s="149"/>
      <c r="Q129" s="149"/>
      <c r="R129" s="213" t="n">
        <v>44313</v>
      </c>
      <c r="S129" s="142" t="s">
        <v>1497</v>
      </c>
    </row>
    <row r="130" s="150" customFormat="true" ht="34" hidden="false" customHeight="false" outlineLevel="0" collapsed="false">
      <c r="A130" s="141" t="n">
        <v>2.53</v>
      </c>
      <c r="B130" s="144" t="s">
        <v>1571</v>
      </c>
      <c r="C130" s="143" t="n">
        <v>2</v>
      </c>
      <c r="D130" s="143" t="s">
        <v>1358</v>
      </c>
      <c r="E130" s="143" t="n">
        <v>10</v>
      </c>
      <c r="F130" s="201" t="n">
        <v>3000244</v>
      </c>
      <c r="G130" s="144" t="s">
        <v>1496</v>
      </c>
      <c r="H130" s="144" t="s">
        <v>1391</v>
      </c>
      <c r="I130" s="144"/>
      <c r="J130" s="142" t="s">
        <v>131</v>
      </c>
      <c r="K130" s="145" t="s">
        <v>1403</v>
      </c>
      <c r="L130" s="142"/>
      <c r="M130" s="149" t="s">
        <v>1423</v>
      </c>
      <c r="N130" s="147"/>
      <c r="O130" s="148"/>
      <c r="P130" s="149"/>
      <c r="Q130" s="149"/>
      <c r="R130" s="213" t="n">
        <v>44313</v>
      </c>
      <c r="S130" s="142" t="s">
        <v>1497</v>
      </c>
    </row>
    <row r="131" s="150" customFormat="true" ht="17" hidden="false" customHeight="false" outlineLevel="0" collapsed="false">
      <c r="A131" s="141" t="n">
        <v>2.54</v>
      </c>
      <c r="B131" s="144" t="s">
        <v>1572</v>
      </c>
      <c r="C131" s="143" t="n">
        <v>2</v>
      </c>
      <c r="D131" s="143" t="s">
        <v>1358</v>
      </c>
      <c r="E131" s="143" t="n">
        <v>10</v>
      </c>
      <c r="F131" s="201" t="n">
        <v>3000245</v>
      </c>
      <c r="G131" s="144" t="s">
        <v>1514</v>
      </c>
      <c r="H131" s="144" t="s">
        <v>1391</v>
      </c>
      <c r="I131" s="144"/>
      <c r="J131" s="142" t="s">
        <v>131</v>
      </c>
      <c r="K131" s="145" t="s">
        <v>1403</v>
      </c>
      <c r="L131" s="142"/>
      <c r="M131" s="149" t="s">
        <v>1423</v>
      </c>
      <c r="N131" s="147"/>
      <c r="O131" s="148"/>
      <c r="P131" s="149"/>
      <c r="Q131" s="149"/>
    </row>
    <row r="132" s="150" customFormat="true" ht="17" hidden="false" customHeight="false" outlineLevel="0" collapsed="false">
      <c r="A132" s="141" t="n">
        <v>2.55</v>
      </c>
      <c r="B132" s="144" t="s">
        <v>1573</v>
      </c>
      <c r="C132" s="143" t="n">
        <v>2</v>
      </c>
      <c r="D132" s="143" t="s">
        <v>1358</v>
      </c>
      <c r="E132" s="143" t="n">
        <v>10</v>
      </c>
      <c r="F132" s="201" t="n">
        <v>3000109</v>
      </c>
      <c r="G132" s="144" t="s">
        <v>1535</v>
      </c>
      <c r="H132" s="144" t="s">
        <v>1391</v>
      </c>
      <c r="I132" s="144"/>
      <c r="J132" s="142" t="s">
        <v>1391</v>
      </c>
      <c r="K132" s="145" t="s">
        <v>1403</v>
      </c>
      <c r="L132" s="142"/>
      <c r="M132" s="149" t="s">
        <v>1423</v>
      </c>
      <c r="N132" s="147"/>
      <c r="O132" s="148"/>
      <c r="P132" s="149"/>
      <c r="Q132" s="149"/>
    </row>
    <row r="133" s="150" customFormat="true" ht="17" hidden="false" customHeight="false" outlineLevel="0" collapsed="false">
      <c r="A133" s="141" t="n">
        <v>2.56</v>
      </c>
      <c r="B133" s="144" t="s">
        <v>1574</v>
      </c>
      <c r="C133" s="143" t="n">
        <v>2</v>
      </c>
      <c r="D133" s="143" t="s">
        <v>1358</v>
      </c>
      <c r="E133" s="143" t="n">
        <v>10</v>
      </c>
      <c r="F133" s="201" t="n">
        <v>3000247</v>
      </c>
      <c r="G133" s="144" t="s">
        <v>1546</v>
      </c>
      <c r="H133" s="144" t="s">
        <v>1575</v>
      </c>
      <c r="I133" s="144"/>
      <c r="J133" s="142" t="s">
        <v>131</v>
      </c>
      <c r="K133" s="145" t="s">
        <v>1403</v>
      </c>
      <c r="L133" s="142"/>
      <c r="M133" s="149" t="s">
        <v>1423</v>
      </c>
      <c r="N133" s="147"/>
      <c r="O133" s="148"/>
      <c r="P133" s="149"/>
      <c r="Q133" s="149"/>
    </row>
    <row r="134" s="150" customFormat="true" ht="17" hidden="false" customHeight="false" outlineLevel="0" collapsed="false">
      <c r="A134" s="141" t="n">
        <v>2.57</v>
      </c>
      <c r="B134" s="144" t="s">
        <v>1576</v>
      </c>
      <c r="C134" s="143" t="n">
        <v>2</v>
      </c>
      <c r="D134" s="143" t="s">
        <v>1358</v>
      </c>
      <c r="E134" s="143" t="n">
        <v>10</v>
      </c>
      <c r="F134" s="201" t="n">
        <v>3000246</v>
      </c>
      <c r="G134" s="144" t="s">
        <v>1514</v>
      </c>
      <c r="H134" s="144" t="s">
        <v>1391</v>
      </c>
      <c r="I134" s="144"/>
      <c r="J134" s="142" t="s">
        <v>131</v>
      </c>
      <c r="K134" s="145" t="s">
        <v>1403</v>
      </c>
      <c r="L134" s="142"/>
      <c r="M134" s="149" t="s">
        <v>1423</v>
      </c>
      <c r="N134" s="147"/>
      <c r="O134" s="148"/>
      <c r="P134" s="149"/>
      <c r="Q134" s="149"/>
    </row>
    <row r="135" s="150" customFormat="true" ht="17" hidden="false" customHeight="false" outlineLevel="0" collapsed="false">
      <c r="A135" s="141" t="n">
        <v>2.58</v>
      </c>
      <c r="B135" s="144" t="s">
        <v>1577</v>
      </c>
      <c r="C135" s="143" t="n">
        <v>2</v>
      </c>
      <c r="D135" s="143" t="s">
        <v>1358</v>
      </c>
      <c r="E135" s="143" t="n">
        <v>10</v>
      </c>
      <c r="F135" s="201" t="n">
        <v>3000248</v>
      </c>
      <c r="G135" s="144" t="s">
        <v>1550</v>
      </c>
      <c r="H135" s="144" t="s">
        <v>1391</v>
      </c>
      <c r="I135" s="144"/>
      <c r="J135" s="142" t="s">
        <v>131</v>
      </c>
      <c r="K135" s="145" t="s">
        <v>1403</v>
      </c>
      <c r="L135" s="142"/>
      <c r="M135" s="149" t="s">
        <v>1423</v>
      </c>
      <c r="N135" s="147"/>
      <c r="O135" s="148"/>
      <c r="P135" s="149"/>
      <c r="Q135" s="149"/>
    </row>
    <row r="136" s="150" customFormat="true" ht="34" hidden="false" customHeight="false" outlineLevel="0" collapsed="false">
      <c r="A136" s="141" t="n">
        <v>2.59</v>
      </c>
      <c r="B136" s="144" t="s">
        <v>1578</v>
      </c>
      <c r="C136" s="143" t="n">
        <v>2</v>
      </c>
      <c r="D136" s="143" t="s">
        <v>1358</v>
      </c>
      <c r="E136" s="143" t="n">
        <v>10</v>
      </c>
      <c r="F136" s="201" t="n">
        <v>3000249</v>
      </c>
      <c r="G136" s="144" t="s">
        <v>1579</v>
      </c>
      <c r="H136" s="144" t="s">
        <v>1391</v>
      </c>
      <c r="I136" s="144"/>
      <c r="J136" s="142" t="s">
        <v>1452</v>
      </c>
      <c r="K136" s="145" t="s">
        <v>1403</v>
      </c>
      <c r="L136" s="142"/>
      <c r="M136" s="149" t="s">
        <v>1423</v>
      </c>
      <c r="N136" s="147"/>
      <c r="O136" s="148"/>
      <c r="P136" s="149"/>
      <c r="Q136" s="149"/>
      <c r="R136" s="213" t="n">
        <v>44313</v>
      </c>
      <c r="S136" s="142" t="s">
        <v>1497</v>
      </c>
    </row>
    <row r="137" customFormat="false" ht="17" hidden="false" customHeight="false" outlineLevel="0" collapsed="false">
      <c r="A137" s="217" t="n">
        <v>2.6</v>
      </c>
      <c r="B137" s="41" t="s">
        <v>1580</v>
      </c>
      <c r="C137" s="60" t="n">
        <v>2</v>
      </c>
      <c r="D137" s="60" t="s">
        <v>1358</v>
      </c>
      <c r="E137" s="60" t="n">
        <v>10</v>
      </c>
      <c r="F137" s="61" t="n">
        <v>3000435</v>
      </c>
      <c r="G137" s="41" t="s">
        <v>1581</v>
      </c>
      <c r="H137" s="41" t="s">
        <v>1391</v>
      </c>
      <c r="I137" s="41"/>
      <c r="J137" s="2" t="s">
        <v>131</v>
      </c>
      <c r="K137" s="194" t="s">
        <v>1526</v>
      </c>
      <c r="M137" s="65"/>
    </row>
    <row r="138" customFormat="false" ht="17" hidden="false" customHeight="false" outlineLevel="0" collapsed="false">
      <c r="A138" s="59" t="n">
        <v>2.61</v>
      </c>
      <c r="B138" s="41" t="s">
        <v>1582</v>
      </c>
      <c r="C138" s="60" t="n">
        <v>2</v>
      </c>
      <c r="D138" s="60" t="s">
        <v>1358</v>
      </c>
      <c r="E138" s="60" t="n">
        <v>10</v>
      </c>
      <c r="F138" s="61" t="n">
        <v>3000436</v>
      </c>
      <c r="G138" s="41" t="s">
        <v>1581</v>
      </c>
      <c r="H138" s="41" t="s">
        <v>1391</v>
      </c>
      <c r="I138" s="41"/>
      <c r="J138" s="2" t="s">
        <v>131</v>
      </c>
      <c r="K138" s="194" t="s">
        <v>1526</v>
      </c>
      <c r="M138" s="65"/>
    </row>
    <row r="139" customFormat="false" ht="96.75" hidden="false" customHeight="true" outlineLevel="0" collapsed="false">
      <c r="A139" s="218" t="n">
        <v>2.62</v>
      </c>
      <c r="B139" s="219" t="s">
        <v>1583</v>
      </c>
      <c r="C139" s="191" t="n">
        <v>2</v>
      </c>
      <c r="D139" s="191" t="s">
        <v>1358</v>
      </c>
      <c r="E139" s="191" t="n">
        <v>1</v>
      </c>
      <c r="F139" s="135" t="n">
        <v>3000250</v>
      </c>
      <c r="G139" s="163" t="s">
        <v>1584</v>
      </c>
      <c r="H139" s="163" t="s">
        <v>1391</v>
      </c>
      <c r="I139" s="163"/>
      <c r="J139" s="161" t="s">
        <v>1585</v>
      </c>
      <c r="K139" s="167" t="s">
        <v>1392</v>
      </c>
      <c r="L139" s="161" t="s">
        <v>1586</v>
      </c>
      <c r="M139" s="164"/>
      <c r="N139" s="139"/>
      <c r="O139" s="121" t="n">
        <f aca="false">VLOOKUP(P139, [2]Sheet1!$E$3:$F$5,2)</f>
        <v>0</v>
      </c>
      <c r="P139" s="163" t="s">
        <v>1393</v>
      </c>
      <c r="Q139" s="161" t="s">
        <v>1587</v>
      </c>
    </row>
    <row r="140" s="150" customFormat="true" ht="17" hidden="false" customHeight="false" outlineLevel="0" collapsed="false">
      <c r="A140" s="141" t="n">
        <v>2.63</v>
      </c>
      <c r="B140" s="144" t="s">
        <v>1588</v>
      </c>
      <c r="C140" s="143" t="n">
        <v>2</v>
      </c>
      <c r="D140" s="143" t="s">
        <v>1358</v>
      </c>
      <c r="E140" s="143" t="n">
        <v>10</v>
      </c>
      <c r="F140" s="201" t="n">
        <v>3000251</v>
      </c>
      <c r="G140" s="144" t="s">
        <v>1514</v>
      </c>
      <c r="H140" s="144" t="s">
        <v>1391</v>
      </c>
      <c r="I140" s="144"/>
      <c r="J140" s="142" t="s">
        <v>131</v>
      </c>
      <c r="K140" s="145" t="s">
        <v>1403</v>
      </c>
      <c r="L140" s="142"/>
      <c r="M140" s="149" t="s">
        <v>1423</v>
      </c>
      <c r="N140" s="147"/>
      <c r="O140" s="148"/>
      <c r="P140" s="149"/>
      <c r="Q140" s="149"/>
    </row>
    <row r="141" s="150" customFormat="true" ht="17" hidden="false" customHeight="false" outlineLevel="0" collapsed="false">
      <c r="A141" s="141" t="n">
        <v>2.64</v>
      </c>
      <c r="B141" s="144" t="s">
        <v>1589</v>
      </c>
      <c r="C141" s="143" t="n">
        <v>2</v>
      </c>
      <c r="D141" s="143" t="s">
        <v>1358</v>
      </c>
      <c r="E141" s="143" t="n">
        <v>10</v>
      </c>
      <c r="F141" s="201" t="n">
        <v>3000252</v>
      </c>
      <c r="G141" s="144" t="s">
        <v>1546</v>
      </c>
      <c r="H141" s="144" t="s">
        <v>1391</v>
      </c>
      <c r="I141" s="144"/>
      <c r="J141" s="142" t="s">
        <v>131</v>
      </c>
      <c r="K141" s="145" t="s">
        <v>1403</v>
      </c>
      <c r="L141" s="142"/>
      <c r="M141" s="149" t="s">
        <v>1423</v>
      </c>
      <c r="N141" s="147"/>
      <c r="O141" s="148"/>
      <c r="P141" s="149"/>
      <c r="Q141" s="149"/>
    </row>
    <row r="142" s="150" customFormat="true" ht="17" hidden="false" customHeight="false" outlineLevel="0" collapsed="false">
      <c r="A142" s="141" t="n">
        <v>2.65</v>
      </c>
      <c r="B142" s="144" t="s">
        <v>1590</v>
      </c>
      <c r="C142" s="143" t="n">
        <v>2</v>
      </c>
      <c r="D142" s="143" t="s">
        <v>1358</v>
      </c>
      <c r="E142" s="143" t="n">
        <v>10</v>
      </c>
      <c r="F142" s="201" t="n">
        <v>3000253</v>
      </c>
      <c r="G142" s="144" t="s">
        <v>1514</v>
      </c>
      <c r="H142" s="144" t="s">
        <v>1391</v>
      </c>
      <c r="I142" s="144"/>
      <c r="J142" s="142" t="s">
        <v>131</v>
      </c>
      <c r="K142" s="145" t="s">
        <v>1403</v>
      </c>
      <c r="L142" s="142"/>
      <c r="M142" s="149" t="s">
        <v>1423</v>
      </c>
      <c r="N142" s="147"/>
      <c r="O142" s="148"/>
      <c r="P142" s="149"/>
      <c r="Q142" s="149"/>
    </row>
    <row r="143" s="150" customFormat="true" ht="17" hidden="false" customHeight="false" outlineLevel="0" collapsed="false">
      <c r="A143" s="141" t="n">
        <v>2.66</v>
      </c>
      <c r="B143" s="144" t="s">
        <v>1591</v>
      </c>
      <c r="C143" s="143" t="n">
        <v>2</v>
      </c>
      <c r="D143" s="143" t="s">
        <v>1358</v>
      </c>
      <c r="E143" s="143" t="n">
        <v>10</v>
      </c>
      <c r="F143" s="201" t="n">
        <v>3000254</v>
      </c>
      <c r="G143" s="144" t="s">
        <v>1550</v>
      </c>
      <c r="H143" s="144" t="s">
        <v>1391</v>
      </c>
      <c r="I143" s="144"/>
      <c r="J143" s="142" t="s">
        <v>131</v>
      </c>
      <c r="K143" s="145" t="s">
        <v>1403</v>
      </c>
      <c r="L143" s="142"/>
      <c r="M143" s="149" t="s">
        <v>1423</v>
      </c>
      <c r="N143" s="147"/>
      <c r="O143" s="148"/>
      <c r="P143" s="149"/>
      <c r="Q143" s="149"/>
    </row>
    <row r="144" s="150" customFormat="true" ht="34" hidden="false" customHeight="false" outlineLevel="0" collapsed="false">
      <c r="A144" s="141" t="n">
        <v>2.67</v>
      </c>
      <c r="B144" s="144" t="s">
        <v>1592</v>
      </c>
      <c r="C144" s="143" t="n">
        <v>2</v>
      </c>
      <c r="D144" s="143" t="s">
        <v>1358</v>
      </c>
      <c r="E144" s="143" t="n">
        <v>10</v>
      </c>
      <c r="F144" s="201" t="n">
        <v>3000255</v>
      </c>
      <c r="G144" s="144" t="s">
        <v>1579</v>
      </c>
      <c r="H144" s="144" t="s">
        <v>1391</v>
      </c>
      <c r="I144" s="144"/>
      <c r="J144" s="142" t="s">
        <v>1452</v>
      </c>
      <c r="K144" s="145" t="s">
        <v>1403</v>
      </c>
      <c r="L144" s="142"/>
      <c r="M144" s="149" t="s">
        <v>1423</v>
      </c>
      <c r="N144" s="147"/>
      <c r="O144" s="148"/>
      <c r="P144" s="149"/>
      <c r="Q144" s="149"/>
      <c r="R144" s="213" t="n">
        <v>44313</v>
      </c>
      <c r="S144" s="142" t="s">
        <v>1497</v>
      </c>
    </row>
    <row r="145" s="150" customFormat="true" ht="34" hidden="false" customHeight="false" outlineLevel="0" collapsed="false">
      <c r="A145" s="141" t="n">
        <v>2.68</v>
      </c>
      <c r="B145" s="144" t="s">
        <v>1593</v>
      </c>
      <c r="C145" s="143" t="n">
        <v>2</v>
      </c>
      <c r="D145" s="143" t="s">
        <v>1358</v>
      </c>
      <c r="E145" s="143" t="n">
        <v>10</v>
      </c>
      <c r="F145" s="201" t="n">
        <v>3000312</v>
      </c>
      <c r="G145" s="144" t="s">
        <v>1496</v>
      </c>
      <c r="H145" s="144" t="s">
        <v>1391</v>
      </c>
      <c r="I145" s="144"/>
      <c r="J145" s="142" t="s">
        <v>131</v>
      </c>
      <c r="K145" s="145" t="s">
        <v>1403</v>
      </c>
      <c r="L145" s="142"/>
      <c r="M145" s="149" t="s">
        <v>1423</v>
      </c>
      <c r="N145" s="147"/>
      <c r="O145" s="148"/>
      <c r="P145" s="149"/>
      <c r="Q145" s="149"/>
      <c r="R145" s="213" t="n">
        <v>44313</v>
      </c>
      <c r="S145" s="142" t="s">
        <v>1497</v>
      </c>
    </row>
    <row r="146" s="150" customFormat="true" ht="34" hidden="false" customHeight="false" outlineLevel="0" collapsed="false">
      <c r="A146" s="141" t="n">
        <v>2.69</v>
      </c>
      <c r="B146" s="144" t="s">
        <v>1594</v>
      </c>
      <c r="C146" s="143" t="n">
        <v>2</v>
      </c>
      <c r="D146" s="143" t="s">
        <v>1358</v>
      </c>
      <c r="E146" s="143" t="n">
        <v>10</v>
      </c>
      <c r="F146" s="201" t="n">
        <v>3000313</v>
      </c>
      <c r="G146" s="144" t="s">
        <v>1504</v>
      </c>
      <c r="H146" s="144" t="s">
        <v>1391</v>
      </c>
      <c r="I146" s="144"/>
      <c r="J146" s="142" t="s">
        <v>131</v>
      </c>
      <c r="K146" s="145" t="s">
        <v>1403</v>
      </c>
      <c r="L146" s="142"/>
      <c r="M146" s="149" t="s">
        <v>1423</v>
      </c>
      <c r="N146" s="147"/>
      <c r="O146" s="148"/>
      <c r="P146" s="149"/>
      <c r="Q146" s="149"/>
      <c r="R146" s="213" t="n">
        <v>44313</v>
      </c>
      <c r="S146" s="142" t="s">
        <v>1497</v>
      </c>
      <c r="T146" s="145" t="s">
        <v>1595</v>
      </c>
    </row>
    <row r="147" s="150" customFormat="true" ht="34" hidden="false" customHeight="false" outlineLevel="0" collapsed="false">
      <c r="A147" s="185" t="n">
        <v>2.7</v>
      </c>
      <c r="B147" s="144" t="s">
        <v>1596</v>
      </c>
      <c r="C147" s="143" t="n">
        <v>2</v>
      </c>
      <c r="D147" s="143" t="s">
        <v>1358</v>
      </c>
      <c r="E147" s="143" t="n">
        <v>10</v>
      </c>
      <c r="F147" s="201" t="n">
        <v>3000314</v>
      </c>
      <c r="G147" s="144" t="s">
        <v>1519</v>
      </c>
      <c r="H147" s="144" t="s">
        <v>1391</v>
      </c>
      <c r="I147" s="144"/>
      <c r="J147" s="142" t="s">
        <v>131</v>
      </c>
      <c r="K147" s="145" t="s">
        <v>1403</v>
      </c>
      <c r="L147" s="142"/>
      <c r="M147" s="149" t="s">
        <v>1423</v>
      </c>
      <c r="N147" s="147"/>
      <c r="O147" s="148"/>
      <c r="P147" s="149"/>
      <c r="Q147" s="149"/>
      <c r="R147" s="213" t="n">
        <v>44313</v>
      </c>
      <c r="S147" s="142" t="s">
        <v>1497</v>
      </c>
    </row>
    <row r="148" s="150" customFormat="true" ht="17" hidden="false" customHeight="false" outlineLevel="0" collapsed="false">
      <c r="A148" s="141" t="n">
        <v>2.71</v>
      </c>
      <c r="B148" s="144" t="s">
        <v>1597</v>
      </c>
      <c r="C148" s="143" t="n">
        <v>2</v>
      </c>
      <c r="D148" s="143" t="s">
        <v>1358</v>
      </c>
      <c r="E148" s="143" t="n">
        <v>10</v>
      </c>
      <c r="F148" s="201" t="n">
        <v>3000110</v>
      </c>
      <c r="G148" s="144" t="s">
        <v>1535</v>
      </c>
      <c r="H148" s="144" t="s">
        <v>1391</v>
      </c>
      <c r="I148" s="144"/>
      <c r="J148" s="142" t="s">
        <v>1391</v>
      </c>
      <c r="K148" s="145" t="s">
        <v>1403</v>
      </c>
      <c r="L148" s="142"/>
      <c r="M148" s="149" t="s">
        <v>1423</v>
      </c>
      <c r="N148" s="147"/>
      <c r="O148" s="148"/>
      <c r="P148" s="149"/>
      <c r="Q148" s="149"/>
    </row>
    <row r="149" s="150" customFormat="true" ht="17" hidden="false" customHeight="false" outlineLevel="0" collapsed="false">
      <c r="A149" s="141" t="n">
        <v>2.72</v>
      </c>
      <c r="B149" s="144" t="s">
        <v>1598</v>
      </c>
      <c r="C149" s="143" t="n">
        <v>2</v>
      </c>
      <c r="D149" s="143" t="s">
        <v>1358</v>
      </c>
      <c r="E149" s="143" t="n">
        <v>10</v>
      </c>
      <c r="F149" s="201" t="n">
        <v>3000111</v>
      </c>
      <c r="G149" s="144" t="s">
        <v>1535</v>
      </c>
      <c r="H149" s="144" t="s">
        <v>1391</v>
      </c>
      <c r="I149" s="144"/>
      <c r="J149" s="142" t="s">
        <v>131</v>
      </c>
      <c r="K149" s="145" t="s">
        <v>1403</v>
      </c>
      <c r="L149" s="142"/>
      <c r="M149" s="149" t="s">
        <v>1423</v>
      </c>
      <c r="N149" s="147"/>
      <c r="O149" s="148"/>
      <c r="P149" s="149"/>
      <c r="Q149" s="149"/>
    </row>
    <row r="150" s="150" customFormat="true" ht="17" hidden="false" customHeight="false" outlineLevel="0" collapsed="false">
      <c r="A150" s="141" t="n">
        <v>2.73</v>
      </c>
      <c r="B150" s="144" t="s">
        <v>1599</v>
      </c>
      <c r="C150" s="143" t="n">
        <v>2</v>
      </c>
      <c r="D150" s="143" t="s">
        <v>1358</v>
      </c>
      <c r="E150" s="143" t="n">
        <v>10</v>
      </c>
      <c r="F150" s="201" t="n">
        <v>3000112</v>
      </c>
      <c r="G150" s="144" t="s">
        <v>1535</v>
      </c>
      <c r="H150" s="144" t="s">
        <v>1391</v>
      </c>
      <c r="I150" s="144"/>
      <c r="J150" s="142" t="s">
        <v>1452</v>
      </c>
      <c r="K150" s="145" t="s">
        <v>1403</v>
      </c>
      <c r="L150" s="142"/>
      <c r="M150" s="149" t="s">
        <v>1423</v>
      </c>
      <c r="N150" s="147"/>
      <c r="O150" s="148"/>
      <c r="P150" s="149"/>
      <c r="Q150" s="149"/>
    </row>
    <row r="151" s="150" customFormat="true" ht="34" hidden="false" customHeight="false" outlineLevel="0" collapsed="false">
      <c r="A151" s="141" t="n">
        <v>2.74</v>
      </c>
      <c r="B151" s="144" t="s">
        <v>1600</v>
      </c>
      <c r="C151" s="143" t="n">
        <v>2</v>
      </c>
      <c r="D151" s="143" t="s">
        <v>1358</v>
      </c>
      <c r="E151" s="143" t="n">
        <v>10</v>
      </c>
      <c r="F151" s="201" t="n">
        <v>3000256</v>
      </c>
      <c r="G151" s="144" t="s">
        <v>1504</v>
      </c>
      <c r="H151" s="144" t="s">
        <v>1391</v>
      </c>
      <c r="I151" s="144"/>
      <c r="J151" s="142" t="s">
        <v>131</v>
      </c>
      <c r="K151" s="145" t="s">
        <v>1403</v>
      </c>
      <c r="L151" s="142"/>
      <c r="M151" s="149" t="s">
        <v>1423</v>
      </c>
      <c r="N151" s="147"/>
      <c r="O151" s="148"/>
      <c r="P151" s="149"/>
      <c r="Q151" s="149"/>
      <c r="R151" s="213" t="n">
        <v>44313</v>
      </c>
      <c r="S151" s="142" t="s">
        <v>1497</v>
      </c>
      <c r="T151" s="146"/>
    </row>
    <row r="152" s="150" customFormat="true" ht="34" hidden="false" customHeight="false" outlineLevel="0" collapsed="false">
      <c r="A152" s="141" t="n">
        <v>2.75</v>
      </c>
      <c r="B152" s="144" t="s">
        <v>1601</v>
      </c>
      <c r="C152" s="143" t="n">
        <v>2</v>
      </c>
      <c r="D152" s="143" t="s">
        <v>1358</v>
      </c>
      <c r="E152" s="143" t="n">
        <v>10</v>
      </c>
      <c r="F152" s="201" t="n">
        <v>3000257</v>
      </c>
      <c r="G152" s="144" t="s">
        <v>1504</v>
      </c>
      <c r="H152" s="144" t="s">
        <v>1391</v>
      </c>
      <c r="I152" s="144"/>
      <c r="J152" s="142" t="s">
        <v>1452</v>
      </c>
      <c r="K152" s="145" t="s">
        <v>1403</v>
      </c>
      <c r="L152" s="142"/>
      <c r="M152" s="149" t="s">
        <v>1423</v>
      </c>
      <c r="N152" s="147"/>
      <c r="O152" s="148"/>
      <c r="P152" s="149"/>
      <c r="Q152" s="149"/>
      <c r="R152" s="213" t="n">
        <v>44313</v>
      </c>
      <c r="S152" s="142" t="s">
        <v>1497</v>
      </c>
      <c r="T152" s="146"/>
    </row>
    <row r="153" s="150" customFormat="true" ht="34" hidden="false" customHeight="false" outlineLevel="0" collapsed="false">
      <c r="A153" s="141" t="n">
        <v>2.76</v>
      </c>
      <c r="B153" s="144" t="s">
        <v>1602</v>
      </c>
      <c r="C153" s="143" t="n">
        <v>2</v>
      </c>
      <c r="D153" s="143" t="s">
        <v>1358</v>
      </c>
      <c r="E153" s="143" t="n">
        <v>10</v>
      </c>
      <c r="F153" s="201" t="n">
        <v>3000258</v>
      </c>
      <c r="G153" s="144" t="s">
        <v>1519</v>
      </c>
      <c r="H153" s="144" t="s">
        <v>1391</v>
      </c>
      <c r="I153" s="144"/>
      <c r="J153" s="142" t="s">
        <v>131</v>
      </c>
      <c r="K153" s="145" t="s">
        <v>1403</v>
      </c>
      <c r="L153" s="142"/>
      <c r="M153" s="149" t="s">
        <v>1423</v>
      </c>
      <c r="N153" s="147"/>
      <c r="O153" s="148"/>
      <c r="P153" s="149"/>
      <c r="Q153" s="149"/>
      <c r="R153" s="213" t="n">
        <v>44313</v>
      </c>
      <c r="S153" s="142" t="s">
        <v>1497</v>
      </c>
    </row>
    <row r="154" s="150" customFormat="true" ht="34" hidden="false" customHeight="false" outlineLevel="0" collapsed="false">
      <c r="A154" s="141" t="n">
        <v>2.77</v>
      </c>
      <c r="B154" s="144" t="s">
        <v>1603</v>
      </c>
      <c r="C154" s="143" t="n">
        <v>2</v>
      </c>
      <c r="D154" s="143" t="s">
        <v>1358</v>
      </c>
      <c r="E154" s="143" t="n">
        <v>10</v>
      </c>
      <c r="F154" s="201" t="n">
        <v>3000259</v>
      </c>
      <c r="G154" s="144" t="s">
        <v>1519</v>
      </c>
      <c r="H154" s="144" t="s">
        <v>1391</v>
      </c>
      <c r="I154" s="144"/>
      <c r="J154" s="142" t="s">
        <v>1452</v>
      </c>
      <c r="K154" s="145" t="s">
        <v>1403</v>
      </c>
      <c r="L154" s="142"/>
      <c r="M154" s="149" t="s">
        <v>1423</v>
      </c>
      <c r="N154" s="147"/>
      <c r="O154" s="148"/>
      <c r="P154" s="149"/>
      <c r="Q154" s="149"/>
      <c r="R154" s="213" t="n">
        <v>44313</v>
      </c>
      <c r="S154" s="142" t="s">
        <v>1497</v>
      </c>
    </row>
    <row r="155" s="150" customFormat="true" ht="34" hidden="false" customHeight="false" outlineLevel="0" collapsed="false">
      <c r="A155" s="141" t="n">
        <v>2.78</v>
      </c>
      <c r="B155" s="144" t="s">
        <v>1604</v>
      </c>
      <c r="C155" s="143" t="n">
        <v>2</v>
      </c>
      <c r="D155" s="143" t="s">
        <v>1358</v>
      </c>
      <c r="E155" s="143" t="n">
        <v>10</v>
      </c>
      <c r="F155" s="201" t="n">
        <v>3000260</v>
      </c>
      <c r="G155" s="144" t="s">
        <v>1496</v>
      </c>
      <c r="H155" s="144" t="s">
        <v>1391</v>
      </c>
      <c r="I155" s="144"/>
      <c r="J155" s="142" t="s">
        <v>131</v>
      </c>
      <c r="K155" s="145" t="s">
        <v>1403</v>
      </c>
      <c r="L155" s="142"/>
      <c r="M155" s="149" t="s">
        <v>1423</v>
      </c>
      <c r="N155" s="147"/>
      <c r="O155" s="148"/>
      <c r="P155" s="149"/>
      <c r="Q155" s="149"/>
      <c r="R155" s="213" t="n">
        <v>44313</v>
      </c>
      <c r="S155" s="142" t="s">
        <v>1497</v>
      </c>
    </row>
    <row r="156" s="150" customFormat="true" ht="34" hidden="false" customHeight="false" outlineLevel="0" collapsed="false">
      <c r="A156" s="141" t="n">
        <v>2.79</v>
      </c>
      <c r="B156" s="144" t="s">
        <v>1605</v>
      </c>
      <c r="C156" s="143" t="n">
        <v>2</v>
      </c>
      <c r="D156" s="143" t="s">
        <v>1358</v>
      </c>
      <c r="E156" s="143" t="n">
        <v>10</v>
      </c>
      <c r="F156" s="201" t="n">
        <v>3000261</v>
      </c>
      <c r="G156" s="144" t="s">
        <v>1496</v>
      </c>
      <c r="H156" s="144" t="s">
        <v>1391</v>
      </c>
      <c r="I156" s="144"/>
      <c r="J156" s="142" t="s">
        <v>1452</v>
      </c>
      <c r="K156" s="145" t="s">
        <v>1403</v>
      </c>
      <c r="L156" s="142"/>
      <c r="M156" s="149" t="s">
        <v>1423</v>
      </c>
      <c r="N156" s="147"/>
      <c r="O156" s="148"/>
      <c r="P156" s="149"/>
      <c r="Q156" s="149"/>
      <c r="R156" s="213" t="n">
        <v>44313</v>
      </c>
      <c r="S156" s="142" t="s">
        <v>1497</v>
      </c>
    </row>
    <row r="157" s="150" customFormat="true" ht="34" hidden="false" customHeight="false" outlineLevel="0" collapsed="false">
      <c r="A157" s="185" t="n">
        <v>2.8</v>
      </c>
      <c r="B157" s="144" t="s">
        <v>1606</v>
      </c>
      <c r="C157" s="143" t="n">
        <v>2</v>
      </c>
      <c r="D157" s="143" t="s">
        <v>1358</v>
      </c>
      <c r="E157" s="143" t="n">
        <v>10</v>
      </c>
      <c r="F157" s="201" t="n">
        <v>3000262</v>
      </c>
      <c r="G157" s="144" t="s">
        <v>1607</v>
      </c>
      <c r="H157" s="144" t="s">
        <v>1391</v>
      </c>
      <c r="I157" s="144"/>
      <c r="J157" s="142" t="s">
        <v>131</v>
      </c>
      <c r="K157" s="145" t="s">
        <v>1403</v>
      </c>
      <c r="L157" s="142"/>
      <c r="M157" s="149" t="s">
        <v>1423</v>
      </c>
      <c r="N157" s="147"/>
      <c r="O157" s="148"/>
      <c r="P157" s="149"/>
      <c r="Q157" s="149"/>
      <c r="R157" s="213" t="n">
        <v>44313</v>
      </c>
      <c r="S157" s="142" t="s">
        <v>1497</v>
      </c>
    </row>
    <row r="158" s="150" customFormat="true" ht="34" hidden="false" customHeight="false" outlineLevel="0" collapsed="false">
      <c r="A158" s="141" t="n">
        <v>2.81</v>
      </c>
      <c r="B158" s="144" t="s">
        <v>1608</v>
      </c>
      <c r="C158" s="143" t="n">
        <v>2</v>
      </c>
      <c r="D158" s="143" t="s">
        <v>1358</v>
      </c>
      <c r="E158" s="143" t="n">
        <v>10</v>
      </c>
      <c r="F158" s="201" t="n">
        <v>3000263</v>
      </c>
      <c r="G158" s="144" t="s">
        <v>1607</v>
      </c>
      <c r="H158" s="144" t="s">
        <v>1391</v>
      </c>
      <c r="I158" s="144"/>
      <c r="J158" s="142" t="s">
        <v>1452</v>
      </c>
      <c r="K158" s="145" t="s">
        <v>1403</v>
      </c>
      <c r="L158" s="142"/>
      <c r="M158" s="149" t="s">
        <v>1423</v>
      </c>
      <c r="N158" s="147"/>
      <c r="O158" s="148"/>
      <c r="P158" s="149"/>
      <c r="Q158" s="149"/>
      <c r="R158" s="213" t="n">
        <v>44313</v>
      </c>
      <c r="S158" s="142" t="s">
        <v>1497</v>
      </c>
    </row>
    <row r="159" s="150" customFormat="true" ht="17" hidden="false" customHeight="false" outlineLevel="0" collapsed="false">
      <c r="A159" s="141" t="n">
        <v>2.82</v>
      </c>
      <c r="B159" s="144" t="s">
        <v>1609</v>
      </c>
      <c r="C159" s="143" t="n">
        <v>2</v>
      </c>
      <c r="D159" s="143" t="s">
        <v>1358</v>
      </c>
      <c r="E159" s="143" t="n">
        <v>10</v>
      </c>
      <c r="F159" s="201" t="n">
        <v>3000264</v>
      </c>
      <c r="G159" s="144" t="s">
        <v>1514</v>
      </c>
      <c r="H159" s="144" t="s">
        <v>1391</v>
      </c>
      <c r="I159" s="144"/>
      <c r="J159" s="142" t="s">
        <v>131</v>
      </c>
      <c r="K159" s="145" t="s">
        <v>1403</v>
      </c>
      <c r="L159" s="142"/>
      <c r="M159" s="149" t="s">
        <v>1423</v>
      </c>
      <c r="N159" s="147"/>
      <c r="O159" s="148"/>
      <c r="P159" s="149"/>
      <c r="Q159" s="149"/>
    </row>
    <row r="160" s="150" customFormat="true" ht="17" hidden="false" customHeight="false" outlineLevel="0" collapsed="false">
      <c r="A160" s="141" t="n">
        <v>2.83</v>
      </c>
      <c r="B160" s="144" t="s">
        <v>1610</v>
      </c>
      <c r="C160" s="143" t="n">
        <v>2</v>
      </c>
      <c r="D160" s="143" t="s">
        <v>1358</v>
      </c>
      <c r="E160" s="143" t="n">
        <v>10</v>
      </c>
      <c r="F160" s="201" t="n">
        <v>3000265</v>
      </c>
      <c r="G160" s="144" t="s">
        <v>1514</v>
      </c>
      <c r="H160" s="144" t="s">
        <v>1391</v>
      </c>
      <c r="I160" s="144"/>
      <c r="J160" s="142" t="s">
        <v>1452</v>
      </c>
      <c r="K160" s="145" t="s">
        <v>1403</v>
      </c>
      <c r="L160" s="142"/>
      <c r="M160" s="149" t="s">
        <v>1423</v>
      </c>
      <c r="N160" s="147"/>
      <c r="O160" s="148"/>
      <c r="P160" s="149"/>
      <c r="Q160" s="149"/>
    </row>
    <row r="161" s="150" customFormat="true" ht="17" hidden="false" customHeight="false" outlineLevel="0" collapsed="false">
      <c r="A161" s="141" t="n">
        <v>2.84</v>
      </c>
      <c r="B161" s="144" t="s">
        <v>1611</v>
      </c>
      <c r="C161" s="143" t="n">
        <v>2</v>
      </c>
      <c r="D161" s="143" t="s">
        <v>1358</v>
      </c>
      <c r="E161" s="143" t="n">
        <v>10</v>
      </c>
      <c r="F161" s="201" t="n">
        <v>3000266</v>
      </c>
      <c r="G161" s="144" t="s">
        <v>1546</v>
      </c>
      <c r="H161" s="144" t="s">
        <v>1391</v>
      </c>
      <c r="I161" s="144"/>
      <c r="J161" s="142" t="s">
        <v>131</v>
      </c>
      <c r="K161" s="145" t="s">
        <v>1403</v>
      </c>
      <c r="L161" s="142"/>
      <c r="M161" s="149" t="s">
        <v>1423</v>
      </c>
      <c r="N161" s="147"/>
      <c r="O161" s="148"/>
      <c r="P161" s="149"/>
      <c r="Q161" s="149"/>
    </row>
    <row r="162" s="150" customFormat="true" ht="17" hidden="false" customHeight="false" outlineLevel="0" collapsed="false">
      <c r="A162" s="141" t="n">
        <v>2.85</v>
      </c>
      <c r="B162" s="144" t="s">
        <v>1612</v>
      </c>
      <c r="C162" s="143" t="n">
        <v>2</v>
      </c>
      <c r="D162" s="143" t="s">
        <v>1358</v>
      </c>
      <c r="E162" s="143" t="n">
        <v>10</v>
      </c>
      <c r="F162" s="201" t="n">
        <v>3000267</v>
      </c>
      <c r="G162" s="144" t="s">
        <v>1546</v>
      </c>
      <c r="H162" s="144" t="s">
        <v>1391</v>
      </c>
      <c r="I162" s="144"/>
      <c r="J162" s="142" t="s">
        <v>1452</v>
      </c>
      <c r="K162" s="145" t="s">
        <v>1403</v>
      </c>
      <c r="L162" s="142"/>
      <c r="M162" s="149" t="s">
        <v>1423</v>
      </c>
      <c r="N162" s="147"/>
      <c r="O162" s="148"/>
      <c r="P162" s="149"/>
      <c r="Q162" s="149"/>
    </row>
    <row r="163" s="150" customFormat="true" ht="17" hidden="false" customHeight="false" outlineLevel="0" collapsed="false">
      <c r="A163" s="141" t="n">
        <v>2.86</v>
      </c>
      <c r="B163" s="144" t="s">
        <v>1613</v>
      </c>
      <c r="C163" s="143" t="n">
        <v>2</v>
      </c>
      <c r="D163" s="143" t="s">
        <v>1358</v>
      </c>
      <c r="E163" s="143" t="n">
        <v>10</v>
      </c>
      <c r="F163" s="201" t="n">
        <v>3000268</v>
      </c>
      <c r="G163" s="144" t="s">
        <v>1550</v>
      </c>
      <c r="H163" s="144" t="s">
        <v>1391</v>
      </c>
      <c r="I163" s="144"/>
      <c r="J163" s="142" t="s">
        <v>131</v>
      </c>
      <c r="K163" s="145" t="s">
        <v>1403</v>
      </c>
      <c r="L163" s="142"/>
      <c r="M163" s="149" t="s">
        <v>1423</v>
      </c>
      <c r="N163" s="147"/>
      <c r="O163" s="148"/>
      <c r="P163" s="149"/>
      <c r="Q163" s="149"/>
    </row>
    <row r="164" s="150" customFormat="true" ht="17" hidden="false" customHeight="false" outlineLevel="0" collapsed="false">
      <c r="A164" s="141" t="n">
        <v>2.87</v>
      </c>
      <c r="B164" s="144" t="s">
        <v>1614</v>
      </c>
      <c r="C164" s="143" t="n">
        <v>2</v>
      </c>
      <c r="D164" s="143" t="s">
        <v>1358</v>
      </c>
      <c r="E164" s="143" t="n">
        <v>10</v>
      </c>
      <c r="F164" s="201" t="n">
        <v>3000269</v>
      </c>
      <c r="G164" s="144" t="s">
        <v>1550</v>
      </c>
      <c r="H164" s="144" t="s">
        <v>1391</v>
      </c>
      <c r="I164" s="144"/>
      <c r="J164" s="142" t="s">
        <v>1452</v>
      </c>
      <c r="K164" s="145" t="s">
        <v>1403</v>
      </c>
      <c r="L164" s="142"/>
      <c r="M164" s="149" t="s">
        <v>1423</v>
      </c>
      <c r="N164" s="147"/>
      <c r="O164" s="148"/>
      <c r="P164" s="149"/>
      <c r="Q164" s="149"/>
    </row>
    <row r="165" s="150" customFormat="true" ht="34" hidden="false" customHeight="false" outlineLevel="0" collapsed="false">
      <c r="A165" s="141" t="n">
        <v>2.88</v>
      </c>
      <c r="B165" s="144" t="s">
        <v>1615</v>
      </c>
      <c r="C165" s="143" t="n">
        <v>2</v>
      </c>
      <c r="D165" s="143" t="s">
        <v>1358</v>
      </c>
      <c r="E165" s="143" t="n">
        <v>10</v>
      </c>
      <c r="F165" s="201" t="n">
        <v>3000270</v>
      </c>
      <c r="G165" s="144" t="s">
        <v>1579</v>
      </c>
      <c r="H165" s="144" t="s">
        <v>1391</v>
      </c>
      <c r="I165" s="144"/>
      <c r="J165" s="142" t="s">
        <v>1452</v>
      </c>
      <c r="K165" s="145" t="s">
        <v>1403</v>
      </c>
      <c r="L165" s="142"/>
      <c r="M165" s="149" t="s">
        <v>1423</v>
      </c>
      <c r="N165" s="147"/>
      <c r="O165" s="148"/>
      <c r="P165" s="149"/>
      <c r="Q165" s="149"/>
      <c r="R165" s="213" t="n">
        <v>44313</v>
      </c>
      <c r="S165" s="142" t="s">
        <v>1497</v>
      </c>
    </row>
    <row r="166" s="150" customFormat="true" ht="34" hidden="false" customHeight="false" outlineLevel="0" collapsed="false">
      <c r="A166" s="141" t="n">
        <v>2.89</v>
      </c>
      <c r="B166" s="144" t="s">
        <v>1616</v>
      </c>
      <c r="C166" s="143" t="n">
        <v>2</v>
      </c>
      <c r="D166" s="143" t="s">
        <v>1358</v>
      </c>
      <c r="E166" s="143" t="n">
        <v>10</v>
      </c>
      <c r="F166" s="201" t="n">
        <v>3000271</v>
      </c>
      <c r="G166" s="144" t="s">
        <v>1579</v>
      </c>
      <c r="H166" s="144" t="s">
        <v>1391</v>
      </c>
      <c r="I166" s="144"/>
      <c r="J166" s="142" t="s">
        <v>1452</v>
      </c>
      <c r="K166" s="145" t="s">
        <v>1403</v>
      </c>
      <c r="L166" s="142"/>
      <c r="M166" s="149" t="s">
        <v>1423</v>
      </c>
      <c r="N166" s="147"/>
      <c r="O166" s="148"/>
      <c r="P166" s="149"/>
      <c r="Q166" s="149"/>
      <c r="R166" s="213" t="n">
        <v>44313</v>
      </c>
      <c r="S166" s="142" t="s">
        <v>1497</v>
      </c>
    </row>
    <row r="167" s="150" customFormat="true" ht="17" hidden="false" customHeight="false" outlineLevel="0" collapsed="false">
      <c r="A167" s="185" t="n">
        <v>2.9</v>
      </c>
      <c r="B167" s="144" t="s">
        <v>1617</v>
      </c>
      <c r="C167" s="143" t="n">
        <v>2</v>
      </c>
      <c r="D167" s="143" t="s">
        <v>1358</v>
      </c>
      <c r="E167" s="143" t="n">
        <v>10</v>
      </c>
      <c r="F167" s="201" t="n">
        <v>3000113</v>
      </c>
      <c r="G167" s="144" t="s">
        <v>1535</v>
      </c>
      <c r="H167" s="144" t="s">
        <v>1391</v>
      </c>
      <c r="I167" s="144"/>
      <c r="J167" s="142" t="s">
        <v>1391</v>
      </c>
      <c r="K167" s="145" t="s">
        <v>1403</v>
      </c>
      <c r="L167" s="142"/>
      <c r="M167" s="149" t="s">
        <v>1423</v>
      </c>
      <c r="N167" s="147"/>
      <c r="O167" s="148"/>
      <c r="P167" s="149"/>
      <c r="Q167" s="149"/>
    </row>
    <row r="168" s="150" customFormat="true" ht="34" hidden="false" customHeight="false" outlineLevel="0" collapsed="false">
      <c r="A168" s="141" t="n">
        <v>2.91</v>
      </c>
      <c r="B168" s="144" t="s">
        <v>1618</v>
      </c>
      <c r="C168" s="143" t="n">
        <v>2</v>
      </c>
      <c r="D168" s="143" t="s">
        <v>1358</v>
      </c>
      <c r="E168" s="143" t="n">
        <v>10</v>
      </c>
      <c r="F168" s="201" t="n">
        <v>3000272</v>
      </c>
      <c r="G168" s="144" t="s">
        <v>1504</v>
      </c>
      <c r="H168" s="144" t="s">
        <v>1391</v>
      </c>
      <c r="I168" s="144"/>
      <c r="J168" s="142" t="s">
        <v>131</v>
      </c>
      <c r="K168" s="145" t="s">
        <v>1403</v>
      </c>
      <c r="L168" s="142"/>
      <c r="M168" s="149" t="s">
        <v>1423</v>
      </c>
      <c r="N168" s="147"/>
      <c r="O168" s="148"/>
      <c r="P168" s="149"/>
      <c r="Q168" s="149"/>
      <c r="R168" s="213" t="n">
        <v>44313</v>
      </c>
      <c r="S168" s="142" t="s">
        <v>1497</v>
      </c>
      <c r="T168" s="146"/>
    </row>
    <row r="169" s="150" customFormat="true" ht="34" hidden="false" customHeight="false" outlineLevel="0" collapsed="false">
      <c r="A169" s="141" t="n">
        <v>2.92</v>
      </c>
      <c r="B169" s="144" t="s">
        <v>1619</v>
      </c>
      <c r="C169" s="143" t="n">
        <v>2</v>
      </c>
      <c r="D169" s="143" t="s">
        <v>1358</v>
      </c>
      <c r="E169" s="143" t="n">
        <v>10</v>
      </c>
      <c r="F169" s="201" t="n">
        <v>3000273</v>
      </c>
      <c r="G169" s="144" t="s">
        <v>1519</v>
      </c>
      <c r="H169" s="144" t="s">
        <v>1391</v>
      </c>
      <c r="I169" s="144"/>
      <c r="J169" s="142" t="s">
        <v>131</v>
      </c>
      <c r="K169" s="145" t="s">
        <v>1403</v>
      </c>
      <c r="L169" s="142"/>
      <c r="M169" s="149" t="s">
        <v>1423</v>
      </c>
      <c r="N169" s="147"/>
      <c r="O169" s="148"/>
      <c r="P169" s="149"/>
      <c r="Q169" s="149"/>
      <c r="R169" s="213" t="n">
        <v>44313</v>
      </c>
      <c r="S169" s="142" t="s">
        <v>1497</v>
      </c>
    </row>
    <row r="170" s="150" customFormat="true" ht="34" hidden="false" customHeight="false" outlineLevel="0" collapsed="false">
      <c r="A170" s="141" t="n">
        <v>2.93</v>
      </c>
      <c r="B170" s="144" t="s">
        <v>1620</v>
      </c>
      <c r="C170" s="143" t="n">
        <v>2</v>
      </c>
      <c r="D170" s="143" t="s">
        <v>1358</v>
      </c>
      <c r="E170" s="143" t="n">
        <v>10</v>
      </c>
      <c r="F170" s="201" t="n">
        <v>3000274</v>
      </c>
      <c r="G170" s="144" t="s">
        <v>1496</v>
      </c>
      <c r="H170" s="144" t="s">
        <v>1391</v>
      </c>
      <c r="I170" s="144"/>
      <c r="J170" s="142" t="s">
        <v>131</v>
      </c>
      <c r="K170" s="145" t="s">
        <v>1403</v>
      </c>
      <c r="L170" s="142"/>
      <c r="M170" s="149" t="s">
        <v>1423</v>
      </c>
      <c r="N170" s="147"/>
      <c r="O170" s="148"/>
      <c r="P170" s="149"/>
      <c r="Q170" s="149"/>
      <c r="R170" s="213" t="n">
        <v>44313</v>
      </c>
      <c r="S170" s="142" t="s">
        <v>1497</v>
      </c>
    </row>
    <row r="171" s="150" customFormat="true" ht="34" hidden="false" customHeight="false" outlineLevel="0" collapsed="false">
      <c r="A171" s="141" t="n">
        <v>2.94</v>
      </c>
      <c r="B171" s="144" t="s">
        <v>1621</v>
      </c>
      <c r="C171" s="143" t="n">
        <v>2</v>
      </c>
      <c r="D171" s="143" t="s">
        <v>1358</v>
      </c>
      <c r="E171" s="143" t="n">
        <v>10</v>
      </c>
      <c r="F171" s="201" t="n">
        <v>3000275</v>
      </c>
      <c r="G171" s="144" t="s">
        <v>1607</v>
      </c>
      <c r="H171" s="144" t="s">
        <v>1391</v>
      </c>
      <c r="I171" s="144"/>
      <c r="J171" s="142" t="s">
        <v>131</v>
      </c>
      <c r="K171" s="145" t="s">
        <v>1403</v>
      </c>
      <c r="L171" s="142"/>
      <c r="M171" s="149" t="s">
        <v>1423</v>
      </c>
      <c r="N171" s="147"/>
      <c r="O171" s="148"/>
      <c r="P171" s="149"/>
      <c r="Q171" s="149"/>
      <c r="R171" s="213" t="n">
        <v>44313</v>
      </c>
      <c r="S171" s="142" t="s">
        <v>1497</v>
      </c>
    </row>
    <row r="172" s="150" customFormat="true" ht="17" hidden="false" customHeight="false" outlineLevel="0" collapsed="false">
      <c r="A172" s="141" t="n">
        <v>2.95</v>
      </c>
      <c r="B172" s="144" t="s">
        <v>1622</v>
      </c>
      <c r="C172" s="143" t="n">
        <v>2</v>
      </c>
      <c r="D172" s="143" t="s">
        <v>1358</v>
      </c>
      <c r="E172" s="143" t="n">
        <v>10</v>
      </c>
      <c r="F172" s="201" t="n">
        <v>3000276</v>
      </c>
      <c r="G172" s="144" t="s">
        <v>1514</v>
      </c>
      <c r="H172" s="144" t="s">
        <v>1391</v>
      </c>
      <c r="I172" s="144"/>
      <c r="J172" s="142" t="s">
        <v>131</v>
      </c>
      <c r="K172" s="145" t="s">
        <v>1403</v>
      </c>
      <c r="L172" s="142"/>
      <c r="M172" s="149" t="s">
        <v>1423</v>
      </c>
      <c r="N172" s="147"/>
      <c r="O172" s="148"/>
      <c r="P172" s="149"/>
      <c r="Q172" s="149"/>
    </row>
    <row r="173" s="150" customFormat="true" ht="17" hidden="false" customHeight="false" outlineLevel="0" collapsed="false">
      <c r="A173" s="141" t="n">
        <v>2.96</v>
      </c>
      <c r="B173" s="144" t="s">
        <v>1623</v>
      </c>
      <c r="C173" s="143" t="n">
        <v>2</v>
      </c>
      <c r="D173" s="143" t="s">
        <v>1358</v>
      </c>
      <c r="E173" s="143" t="n">
        <v>10</v>
      </c>
      <c r="F173" s="201" t="n">
        <v>3000277</v>
      </c>
      <c r="G173" s="144" t="s">
        <v>1546</v>
      </c>
      <c r="H173" s="144" t="s">
        <v>1391</v>
      </c>
      <c r="I173" s="144"/>
      <c r="J173" s="142" t="s">
        <v>131</v>
      </c>
      <c r="K173" s="145" t="s">
        <v>1403</v>
      </c>
      <c r="L173" s="142"/>
      <c r="M173" s="149" t="s">
        <v>1423</v>
      </c>
      <c r="N173" s="147"/>
      <c r="O173" s="148"/>
      <c r="P173" s="149"/>
      <c r="Q173" s="149"/>
    </row>
    <row r="174" s="150" customFormat="true" ht="17" hidden="false" customHeight="false" outlineLevel="0" collapsed="false">
      <c r="A174" s="141" t="n">
        <v>2.97</v>
      </c>
      <c r="B174" s="144" t="s">
        <v>1624</v>
      </c>
      <c r="C174" s="143" t="n">
        <v>2</v>
      </c>
      <c r="D174" s="143" t="s">
        <v>1358</v>
      </c>
      <c r="E174" s="143" t="n">
        <v>10</v>
      </c>
      <c r="F174" s="201" t="n">
        <v>3000278</v>
      </c>
      <c r="G174" s="144" t="s">
        <v>1550</v>
      </c>
      <c r="H174" s="144" t="s">
        <v>1391</v>
      </c>
      <c r="I174" s="144"/>
      <c r="J174" s="142" t="s">
        <v>131</v>
      </c>
      <c r="K174" s="145" t="s">
        <v>1403</v>
      </c>
      <c r="L174" s="142"/>
      <c r="M174" s="149" t="s">
        <v>1423</v>
      </c>
      <c r="N174" s="147"/>
      <c r="O174" s="148"/>
      <c r="P174" s="149"/>
      <c r="Q174" s="149"/>
    </row>
    <row r="175" s="150" customFormat="true" ht="34" hidden="false" customHeight="false" outlineLevel="0" collapsed="false">
      <c r="A175" s="141" t="n">
        <v>2.98</v>
      </c>
      <c r="B175" s="144" t="s">
        <v>1625</v>
      </c>
      <c r="C175" s="143" t="n">
        <v>2</v>
      </c>
      <c r="D175" s="143" t="s">
        <v>1358</v>
      </c>
      <c r="E175" s="143" t="n">
        <v>10</v>
      </c>
      <c r="F175" s="201" t="n">
        <v>3000279</v>
      </c>
      <c r="G175" s="144" t="s">
        <v>1579</v>
      </c>
      <c r="H175" s="144" t="s">
        <v>1391</v>
      </c>
      <c r="I175" s="144"/>
      <c r="J175" s="142" t="s">
        <v>131</v>
      </c>
      <c r="K175" s="145" t="s">
        <v>1403</v>
      </c>
      <c r="L175" s="142"/>
      <c r="M175" s="149" t="s">
        <v>1423</v>
      </c>
      <c r="N175" s="147"/>
      <c r="O175" s="148"/>
      <c r="P175" s="149"/>
      <c r="Q175" s="149"/>
      <c r="R175" s="213" t="n">
        <v>44313</v>
      </c>
      <c r="S175" s="142" t="s">
        <v>1497</v>
      </c>
    </row>
    <row r="176" customFormat="false" ht="17" hidden="false" customHeight="false" outlineLevel="0" collapsed="false">
      <c r="A176" s="141" t="n">
        <v>2.99</v>
      </c>
      <c r="B176" s="142" t="s">
        <v>1626</v>
      </c>
      <c r="C176" s="143" t="n">
        <v>2</v>
      </c>
      <c r="D176" s="143" t="s">
        <v>1358</v>
      </c>
      <c r="E176" s="143" t="n">
        <v>1</v>
      </c>
      <c r="F176" s="135" t="n">
        <v>3000114</v>
      </c>
      <c r="G176" s="144" t="s">
        <v>1484</v>
      </c>
      <c r="H176" s="144" t="s">
        <v>131</v>
      </c>
      <c r="I176" s="144"/>
      <c r="J176" s="142" t="s">
        <v>1627</v>
      </c>
      <c r="K176" s="145" t="s">
        <v>1403</v>
      </c>
      <c r="L176" s="142"/>
      <c r="M176" s="146" t="s">
        <v>1460</v>
      </c>
    </row>
    <row r="177" s="150" customFormat="true" ht="17" hidden="false" customHeight="false" outlineLevel="0" collapsed="false">
      <c r="A177" s="220" t="n">
        <v>2.1</v>
      </c>
      <c r="B177" s="144" t="s">
        <v>1628</v>
      </c>
      <c r="C177" s="143" t="n">
        <v>2</v>
      </c>
      <c r="D177" s="143" t="s">
        <v>1358</v>
      </c>
      <c r="E177" s="143" t="n">
        <v>10</v>
      </c>
      <c r="F177" s="201" t="n">
        <v>3000115</v>
      </c>
      <c r="G177" s="144" t="s">
        <v>1484</v>
      </c>
      <c r="H177" s="144" t="s">
        <v>1391</v>
      </c>
      <c r="I177" s="144"/>
      <c r="J177" s="142" t="s">
        <v>131</v>
      </c>
      <c r="K177" s="145" t="s">
        <v>1403</v>
      </c>
      <c r="L177" s="142" t="s">
        <v>1629</v>
      </c>
      <c r="M177" s="149" t="s">
        <v>1405</v>
      </c>
      <c r="N177" s="147"/>
      <c r="O177" s="148"/>
      <c r="P177" s="149"/>
      <c r="Q177" s="149"/>
    </row>
    <row r="178" s="150" customFormat="true" ht="17" hidden="false" customHeight="false" outlineLevel="0" collapsed="false">
      <c r="A178" s="141" t="n">
        <v>2.101</v>
      </c>
      <c r="B178" s="142" t="s">
        <v>1630</v>
      </c>
      <c r="C178" s="143" t="n">
        <v>2</v>
      </c>
      <c r="D178" s="143" t="s">
        <v>1358</v>
      </c>
      <c r="E178" s="143" t="n">
        <v>1</v>
      </c>
      <c r="F178" s="135" t="n">
        <v>3000116</v>
      </c>
      <c r="G178" s="144" t="s">
        <v>1484</v>
      </c>
      <c r="H178" s="144" t="s">
        <v>1391</v>
      </c>
      <c r="I178" s="144"/>
      <c r="J178" s="142"/>
      <c r="K178" s="145" t="s">
        <v>1403</v>
      </c>
      <c r="L178" s="142"/>
      <c r="M178" s="146" t="s">
        <v>1405</v>
      </c>
      <c r="N178" s="147"/>
      <c r="O178" s="148"/>
      <c r="P178" s="149"/>
      <c r="Q178" s="149"/>
    </row>
    <row r="179" customFormat="false" ht="16" hidden="false" customHeight="false" outlineLevel="0" collapsed="false">
      <c r="A179" s="59" t="n">
        <v>2.102</v>
      </c>
      <c r="B179" s="41" t="s">
        <v>1631</v>
      </c>
      <c r="C179" s="60" t="n">
        <v>2</v>
      </c>
      <c r="D179" s="60" t="s">
        <v>1358</v>
      </c>
      <c r="E179" s="193" t="n">
        <v>10</v>
      </c>
      <c r="F179" s="61" t="n">
        <v>3000503</v>
      </c>
      <c r="G179" s="41" t="s">
        <v>1632</v>
      </c>
      <c r="H179" s="41"/>
      <c r="I179" s="41"/>
      <c r="K179" s="194" t="s">
        <v>1412</v>
      </c>
      <c r="L179" s="41" t="s">
        <v>1467</v>
      </c>
      <c r="M179" s="65"/>
      <c r="N179" s="41"/>
    </row>
    <row r="180" customFormat="false" ht="16" hidden="false" customHeight="false" outlineLevel="0" collapsed="false">
      <c r="A180" s="59" t="n">
        <v>2.103</v>
      </c>
      <c r="B180" s="41" t="s">
        <v>1633</v>
      </c>
      <c r="C180" s="60" t="n">
        <v>2</v>
      </c>
      <c r="D180" s="60" t="s">
        <v>1358</v>
      </c>
      <c r="E180" s="193" t="n">
        <v>10</v>
      </c>
      <c r="F180" s="61" t="n">
        <v>3000504</v>
      </c>
      <c r="G180" s="41" t="s">
        <v>1632</v>
      </c>
      <c r="H180" s="41"/>
      <c r="I180" s="41"/>
      <c r="K180" s="194" t="s">
        <v>1412</v>
      </c>
      <c r="L180" s="41" t="s">
        <v>1467</v>
      </c>
      <c r="M180" s="65"/>
      <c r="N180" s="41"/>
    </row>
    <row r="181" customFormat="false" ht="16" hidden="false" customHeight="false" outlineLevel="0" collapsed="false">
      <c r="A181" s="59" t="n">
        <v>2.104</v>
      </c>
      <c r="B181" s="41" t="s">
        <v>1634</v>
      </c>
      <c r="C181" s="60" t="n">
        <v>2</v>
      </c>
      <c r="D181" s="60" t="s">
        <v>1358</v>
      </c>
      <c r="E181" s="193" t="n">
        <v>10</v>
      </c>
      <c r="F181" s="61" t="n">
        <v>3000505</v>
      </c>
      <c r="G181" s="41" t="s">
        <v>1632</v>
      </c>
      <c r="H181" s="41"/>
      <c r="I181" s="41"/>
      <c r="K181" s="194" t="s">
        <v>1412</v>
      </c>
      <c r="L181" s="41" t="s">
        <v>1467</v>
      </c>
      <c r="M181" s="65"/>
      <c r="N181" s="41"/>
    </row>
    <row r="182" customFormat="false" ht="16" hidden="false" customHeight="false" outlineLevel="0" collapsed="false">
      <c r="A182" s="59" t="n">
        <v>2.105</v>
      </c>
      <c r="B182" s="41" t="s">
        <v>1635</v>
      </c>
      <c r="C182" s="60" t="n">
        <v>2</v>
      </c>
      <c r="D182" s="60" t="s">
        <v>1358</v>
      </c>
      <c r="E182" s="193" t="n">
        <v>10</v>
      </c>
      <c r="F182" s="61" t="n">
        <v>3000506</v>
      </c>
      <c r="G182" s="41" t="s">
        <v>1632</v>
      </c>
      <c r="H182" s="41"/>
      <c r="I182" s="41"/>
      <c r="K182" s="194" t="s">
        <v>1412</v>
      </c>
      <c r="L182" s="41" t="s">
        <v>1467</v>
      </c>
      <c r="M182" s="65"/>
      <c r="N182" s="41"/>
    </row>
    <row r="183" customFormat="false" ht="16" hidden="false" customHeight="false" outlineLevel="0" collapsed="false">
      <c r="A183" s="59" t="n">
        <v>2.106</v>
      </c>
      <c r="B183" s="41" t="s">
        <v>1636</v>
      </c>
      <c r="C183" s="60" t="n">
        <v>2</v>
      </c>
      <c r="D183" s="60" t="s">
        <v>1358</v>
      </c>
      <c r="E183" s="193" t="n">
        <v>10</v>
      </c>
      <c r="F183" s="61" t="n">
        <v>3000507</v>
      </c>
      <c r="G183" s="41" t="s">
        <v>1632</v>
      </c>
      <c r="H183" s="41"/>
      <c r="I183" s="41"/>
      <c r="K183" s="194" t="s">
        <v>1412</v>
      </c>
      <c r="L183" s="41" t="s">
        <v>1467</v>
      </c>
      <c r="M183" s="65"/>
      <c r="N183" s="41"/>
    </row>
    <row r="184" customFormat="false" ht="16" hidden="false" customHeight="false" outlineLevel="0" collapsed="false">
      <c r="A184" s="59" t="n">
        <v>2.107</v>
      </c>
      <c r="B184" s="41" t="s">
        <v>1637</v>
      </c>
      <c r="C184" s="60" t="n">
        <v>2</v>
      </c>
      <c r="D184" s="60" t="s">
        <v>1358</v>
      </c>
      <c r="E184" s="193" t="n">
        <v>10</v>
      </c>
      <c r="F184" s="61" t="n">
        <v>3000508</v>
      </c>
      <c r="G184" s="41" t="s">
        <v>1632</v>
      </c>
      <c r="H184" s="41"/>
      <c r="I184" s="41"/>
      <c r="K184" s="194" t="s">
        <v>1412</v>
      </c>
      <c r="L184" s="41" t="s">
        <v>1467</v>
      </c>
      <c r="M184" s="65"/>
      <c r="N184" s="41"/>
    </row>
    <row r="185" s="112" customFormat="true" ht="16" hidden="false" customHeight="false" outlineLevel="0" collapsed="false">
      <c r="A185" s="104" t="n">
        <v>3</v>
      </c>
      <c r="B185" s="105" t="s">
        <v>1638</v>
      </c>
      <c r="C185" s="106"/>
      <c r="D185" s="107"/>
      <c r="E185" s="107"/>
      <c r="F185" s="108"/>
      <c r="G185" s="106"/>
      <c r="H185" s="106"/>
      <c r="I185" s="106"/>
      <c r="J185" s="109"/>
      <c r="K185" s="106"/>
      <c r="L185" s="109"/>
      <c r="M185" s="106"/>
      <c r="N185" s="110"/>
      <c r="O185" s="111"/>
      <c r="P185" s="105"/>
      <c r="Q185" s="105"/>
    </row>
    <row r="186" s="150" customFormat="true" ht="17" hidden="false" customHeight="false" outlineLevel="0" collapsed="false">
      <c r="A186" s="141" t="n">
        <v>3.1</v>
      </c>
      <c r="B186" s="142" t="s">
        <v>1639</v>
      </c>
      <c r="C186" s="143" t="n">
        <v>3</v>
      </c>
      <c r="D186" s="143" t="s">
        <v>1358</v>
      </c>
      <c r="E186" s="143" t="n">
        <v>1</v>
      </c>
      <c r="F186" s="135" t="n">
        <v>3000301</v>
      </c>
      <c r="G186" s="144" t="s">
        <v>1640</v>
      </c>
      <c r="H186" s="144" t="s">
        <v>131</v>
      </c>
      <c r="I186" s="144"/>
      <c r="J186" s="142"/>
      <c r="K186" s="145" t="s">
        <v>1403</v>
      </c>
      <c r="L186" s="142"/>
      <c r="M186" s="146"/>
      <c r="N186" s="147"/>
      <c r="O186" s="148"/>
      <c r="P186" s="149"/>
      <c r="Q186" s="149"/>
    </row>
    <row r="187" s="150" customFormat="true" ht="16" hidden="false" customHeight="false" outlineLevel="0" collapsed="false">
      <c r="A187" s="215" t="s">
        <v>1471</v>
      </c>
      <c r="B187" s="221" t="s">
        <v>1641</v>
      </c>
      <c r="C187" s="144"/>
      <c r="D187" s="143" t="s">
        <v>1362</v>
      </c>
      <c r="E187" s="143"/>
      <c r="F187" s="201"/>
      <c r="G187" s="144"/>
      <c r="H187" s="144" t="s">
        <v>131</v>
      </c>
      <c r="I187" s="144"/>
      <c r="J187" s="142"/>
      <c r="K187" s="144" t="s">
        <v>1403</v>
      </c>
      <c r="L187" s="142"/>
      <c r="M187" s="146"/>
      <c r="N187" s="198"/>
      <c r="O187" s="148"/>
      <c r="P187" s="149"/>
      <c r="Q187" s="149"/>
    </row>
    <row r="188" customFormat="false" ht="51" hidden="false" customHeight="false" outlineLevel="0" collapsed="false">
      <c r="A188" s="59" t="n">
        <v>3.2</v>
      </c>
      <c r="B188" s="41" t="s">
        <v>1642</v>
      </c>
      <c r="C188" s="60" t="n">
        <v>3</v>
      </c>
      <c r="D188" s="60" t="s">
        <v>1358</v>
      </c>
      <c r="F188" s="61" t="n">
        <v>3000302</v>
      </c>
      <c r="G188" s="41" t="s">
        <v>1640</v>
      </c>
      <c r="H188" s="41" t="s">
        <v>1391</v>
      </c>
      <c r="I188" s="41"/>
      <c r="J188" s="214" t="s">
        <v>1541</v>
      </c>
      <c r="K188" s="194" t="s">
        <v>1392</v>
      </c>
      <c r="M188" s="65"/>
      <c r="N188" s="120" t="n">
        <v>44319</v>
      </c>
      <c r="O188" s="222" t="n">
        <f aca="false">VLOOKUP(P188, [2]Sheet1!$E$3:$F$5,2)</f>
        <v>0</v>
      </c>
      <c r="P188" s="65" t="s">
        <v>1393</v>
      </c>
      <c r="Q188" s="122" t="s">
        <v>1394</v>
      </c>
    </row>
    <row r="189" s="165" customFormat="true" ht="51" hidden="false" customHeight="false" outlineLevel="0" collapsed="false">
      <c r="A189" s="160" t="n">
        <v>3.3</v>
      </c>
      <c r="B189" s="161" t="s">
        <v>1643</v>
      </c>
      <c r="C189" s="162" t="n">
        <v>3</v>
      </c>
      <c r="D189" s="162" t="s">
        <v>1358</v>
      </c>
      <c r="E189" s="162" t="n">
        <v>1</v>
      </c>
      <c r="F189" s="135" t="n">
        <v>3000303</v>
      </c>
      <c r="G189" s="163" t="s">
        <v>1640</v>
      </c>
      <c r="H189" s="163" t="s">
        <v>1391</v>
      </c>
      <c r="I189" s="163"/>
      <c r="J189" s="161" t="s">
        <v>1391</v>
      </c>
      <c r="K189" s="118" t="s">
        <v>1392</v>
      </c>
      <c r="L189" s="161"/>
      <c r="M189" s="164"/>
      <c r="N189" s="120" t="n">
        <v>44319</v>
      </c>
      <c r="O189" s="137" t="n">
        <f aca="false">VLOOKUP(P189, [2]Sheet1!$E$3:$F$5,2)</f>
        <v>0</v>
      </c>
      <c r="P189" s="140" t="s">
        <v>1393</v>
      </c>
      <c r="Q189" s="122" t="s">
        <v>1394</v>
      </c>
    </row>
    <row r="190" s="150" customFormat="true" ht="17" hidden="false" customHeight="false" outlineLevel="0" collapsed="false">
      <c r="A190" s="141" t="n">
        <v>3.4</v>
      </c>
      <c r="B190" s="144" t="s">
        <v>1644</v>
      </c>
      <c r="C190" s="143" t="n">
        <v>3</v>
      </c>
      <c r="D190" s="143" t="s">
        <v>1358</v>
      </c>
      <c r="E190" s="143" t="n">
        <v>10</v>
      </c>
      <c r="F190" s="201" t="n">
        <v>3000304</v>
      </c>
      <c r="G190" s="144" t="s">
        <v>1640</v>
      </c>
      <c r="H190" s="144" t="s">
        <v>1391</v>
      </c>
      <c r="I190" s="144"/>
      <c r="J190" s="142" t="s">
        <v>131</v>
      </c>
      <c r="K190" s="145" t="s">
        <v>1403</v>
      </c>
      <c r="L190" s="142"/>
      <c r="M190" s="149" t="s">
        <v>1423</v>
      </c>
      <c r="N190" s="147"/>
      <c r="O190" s="148"/>
      <c r="P190" s="149"/>
      <c r="Q190" s="149"/>
    </row>
    <row r="191" s="150" customFormat="true" ht="17" hidden="false" customHeight="false" outlineLevel="0" collapsed="false">
      <c r="A191" s="141" t="n">
        <v>3.5</v>
      </c>
      <c r="B191" s="144" t="s">
        <v>1645</v>
      </c>
      <c r="C191" s="143" t="n">
        <v>3</v>
      </c>
      <c r="D191" s="143" t="s">
        <v>1358</v>
      </c>
      <c r="E191" s="143" t="n">
        <v>10</v>
      </c>
      <c r="F191" s="201" t="n">
        <v>3000308</v>
      </c>
      <c r="G191" s="144" t="s">
        <v>1640</v>
      </c>
      <c r="H191" s="144" t="s">
        <v>1391</v>
      </c>
      <c r="I191" s="144"/>
      <c r="J191" s="142" t="s">
        <v>131</v>
      </c>
      <c r="K191" s="145" t="s">
        <v>1403</v>
      </c>
      <c r="L191" s="142"/>
      <c r="M191" s="149" t="s">
        <v>1423</v>
      </c>
      <c r="N191" s="147"/>
      <c r="O191" s="148"/>
      <c r="P191" s="149"/>
      <c r="Q191" s="149"/>
    </row>
    <row r="192" s="150" customFormat="true" ht="17" hidden="false" customHeight="false" outlineLevel="0" collapsed="false">
      <c r="A192" s="141" t="n">
        <v>3.6</v>
      </c>
      <c r="B192" s="144" t="s">
        <v>1646</v>
      </c>
      <c r="C192" s="143" t="n">
        <v>3</v>
      </c>
      <c r="D192" s="143" t="s">
        <v>1358</v>
      </c>
      <c r="E192" s="143" t="n">
        <v>10</v>
      </c>
      <c r="F192" s="201" t="n">
        <v>3000309</v>
      </c>
      <c r="G192" s="144" t="s">
        <v>1640</v>
      </c>
      <c r="H192" s="144" t="s">
        <v>1391</v>
      </c>
      <c r="I192" s="144"/>
      <c r="J192" s="142" t="s">
        <v>1452</v>
      </c>
      <c r="K192" s="145" t="s">
        <v>1403</v>
      </c>
      <c r="L192" s="142"/>
      <c r="M192" s="149" t="s">
        <v>1423</v>
      </c>
      <c r="N192" s="147"/>
      <c r="O192" s="148"/>
      <c r="P192" s="149"/>
      <c r="Q192" s="149"/>
    </row>
    <row r="193" s="150" customFormat="true" ht="17" hidden="false" customHeight="false" outlineLevel="0" collapsed="false">
      <c r="A193" s="141" t="n">
        <v>3.7</v>
      </c>
      <c r="B193" s="144" t="s">
        <v>1647</v>
      </c>
      <c r="C193" s="143" t="n">
        <v>3</v>
      </c>
      <c r="D193" s="143" t="s">
        <v>1358</v>
      </c>
      <c r="E193" s="143" t="n">
        <v>10</v>
      </c>
      <c r="F193" s="201" t="n">
        <v>3000310</v>
      </c>
      <c r="G193" s="144" t="s">
        <v>1640</v>
      </c>
      <c r="H193" s="144" t="s">
        <v>1391</v>
      </c>
      <c r="I193" s="144"/>
      <c r="J193" s="142" t="s">
        <v>1452</v>
      </c>
      <c r="K193" s="145" t="s">
        <v>1403</v>
      </c>
      <c r="L193" s="142"/>
      <c r="M193" s="149" t="s">
        <v>1423</v>
      </c>
      <c r="N193" s="147"/>
      <c r="O193" s="148"/>
      <c r="P193" s="149"/>
      <c r="Q193" s="149"/>
    </row>
    <row r="194" s="165" customFormat="true" ht="17" hidden="false" customHeight="false" outlineLevel="0" collapsed="false">
      <c r="A194" s="160" t="n">
        <v>3.8</v>
      </c>
      <c r="B194" s="163" t="s">
        <v>1648</v>
      </c>
      <c r="C194" s="162" t="n">
        <v>3</v>
      </c>
      <c r="D194" s="162" t="s">
        <v>1358</v>
      </c>
      <c r="E194" s="162" t="n">
        <v>10</v>
      </c>
      <c r="F194" s="191" t="n">
        <v>3000311</v>
      </c>
      <c r="G194" s="163" t="s">
        <v>1584</v>
      </c>
      <c r="H194" s="163" t="s">
        <v>1391</v>
      </c>
      <c r="I194" s="163"/>
      <c r="J194" s="161" t="s">
        <v>1391</v>
      </c>
      <c r="K194" s="118" t="s">
        <v>1392</v>
      </c>
      <c r="L194" s="161"/>
      <c r="M194" s="192"/>
      <c r="N194" s="139" t="n">
        <v>44279</v>
      </c>
      <c r="O194" s="137" t="n">
        <f aca="false">VLOOKUP(P194, [2]Sheet1!$E$3:$F$5,2)</f>
        <v>0</v>
      </c>
      <c r="P194" s="140" t="s">
        <v>1393</v>
      </c>
      <c r="Q194" s="140" t="s">
        <v>1649</v>
      </c>
    </row>
    <row r="195" s="150" customFormat="true" ht="17" hidden="false" customHeight="false" outlineLevel="0" collapsed="false">
      <c r="A195" s="141" t="n">
        <v>3.9</v>
      </c>
      <c r="B195" s="144" t="s">
        <v>1650</v>
      </c>
      <c r="C195" s="143" t="n">
        <v>3</v>
      </c>
      <c r="D195" s="143" t="s">
        <v>1358</v>
      </c>
      <c r="E195" s="143" t="n">
        <v>10</v>
      </c>
      <c r="F195" s="201" t="n">
        <v>3000315</v>
      </c>
      <c r="G195" s="144" t="s">
        <v>1640</v>
      </c>
      <c r="H195" s="144" t="s">
        <v>1391</v>
      </c>
      <c r="I195" s="144"/>
      <c r="J195" s="142" t="s">
        <v>1452</v>
      </c>
      <c r="K195" s="145" t="s">
        <v>1403</v>
      </c>
      <c r="L195" s="142"/>
      <c r="M195" s="149" t="s">
        <v>1423</v>
      </c>
      <c r="N195" s="147"/>
      <c r="O195" s="148"/>
      <c r="P195" s="149"/>
      <c r="Q195" s="149"/>
    </row>
    <row r="196" s="150" customFormat="true" ht="17" hidden="false" customHeight="false" outlineLevel="0" collapsed="false">
      <c r="A196" s="185" t="n">
        <v>3.1</v>
      </c>
      <c r="B196" s="144" t="s">
        <v>1651</v>
      </c>
      <c r="C196" s="143" t="n">
        <v>3</v>
      </c>
      <c r="D196" s="143" t="s">
        <v>1358</v>
      </c>
      <c r="E196" s="143" t="n">
        <v>10</v>
      </c>
      <c r="F196" s="201" t="n">
        <v>3000316</v>
      </c>
      <c r="G196" s="144" t="s">
        <v>1640</v>
      </c>
      <c r="H196" s="144" t="s">
        <v>1391</v>
      </c>
      <c r="I196" s="144"/>
      <c r="J196" s="142" t="s">
        <v>1452</v>
      </c>
      <c r="K196" s="145" t="s">
        <v>1403</v>
      </c>
      <c r="L196" s="142"/>
      <c r="M196" s="149" t="s">
        <v>1423</v>
      </c>
      <c r="N196" s="147"/>
      <c r="O196" s="148"/>
      <c r="P196" s="149"/>
      <c r="Q196" s="149"/>
    </row>
    <row r="197" s="150" customFormat="true" ht="17" hidden="false" customHeight="false" outlineLevel="0" collapsed="false">
      <c r="A197" s="141" t="n">
        <v>3.11</v>
      </c>
      <c r="B197" s="144" t="s">
        <v>1652</v>
      </c>
      <c r="C197" s="143" t="n">
        <v>3</v>
      </c>
      <c r="D197" s="143" t="s">
        <v>1358</v>
      </c>
      <c r="E197" s="143" t="n">
        <v>10</v>
      </c>
      <c r="F197" s="201" t="n">
        <v>3000317</v>
      </c>
      <c r="G197" s="144" t="s">
        <v>1640</v>
      </c>
      <c r="H197" s="144" t="s">
        <v>1391</v>
      </c>
      <c r="I197" s="144"/>
      <c r="J197" s="142" t="s">
        <v>1452</v>
      </c>
      <c r="K197" s="145" t="s">
        <v>1403</v>
      </c>
      <c r="L197" s="142"/>
      <c r="M197" s="149" t="s">
        <v>1423</v>
      </c>
      <c r="N197" s="147"/>
      <c r="O197" s="148"/>
      <c r="P197" s="149"/>
      <c r="Q197" s="149"/>
    </row>
    <row r="198" s="150" customFormat="true" ht="17" hidden="false" customHeight="false" outlineLevel="0" collapsed="false">
      <c r="A198" s="141" t="n">
        <v>3.12</v>
      </c>
      <c r="B198" s="144" t="s">
        <v>1653</v>
      </c>
      <c r="C198" s="143" t="n">
        <v>3</v>
      </c>
      <c r="D198" s="143" t="s">
        <v>1358</v>
      </c>
      <c r="E198" s="143" t="n">
        <v>10</v>
      </c>
      <c r="F198" s="201" t="n">
        <v>3000318</v>
      </c>
      <c r="G198" s="144" t="s">
        <v>1640</v>
      </c>
      <c r="H198" s="144" t="s">
        <v>1391</v>
      </c>
      <c r="I198" s="144"/>
      <c r="J198" s="142" t="s">
        <v>1452</v>
      </c>
      <c r="K198" s="145" t="s">
        <v>1403</v>
      </c>
      <c r="L198" s="142"/>
      <c r="M198" s="149" t="s">
        <v>1423</v>
      </c>
      <c r="N198" s="147"/>
      <c r="O198" s="148"/>
      <c r="P198" s="149"/>
      <c r="Q198" s="149"/>
    </row>
    <row r="199" s="150" customFormat="true" ht="17" hidden="false" customHeight="false" outlineLevel="0" collapsed="false">
      <c r="A199" s="141" t="n">
        <v>3.13</v>
      </c>
      <c r="B199" s="144" t="s">
        <v>1654</v>
      </c>
      <c r="C199" s="143" t="n">
        <v>3</v>
      </c>
      <c r="D199" s="143" t="s">
        <v>1358</v>
      </c>
      <c r="E199" s="143" t="n">
        <v>10</v>
      </c>
      <c r="F199" s="201" t="n">
        <v>3000319</v>
      </c>
      <c r="G199" s="144" t="s">
        <v>1640</v>
      </c>
      <c r="H199" s="144" t="s">
        <v>1391</v>
      </c>
      <c r="I199" s="144"/>
      <c r="J199" s="142" t="s">
        <v>131</v>
      </c>
      <c r="K199" s="145" t="s">
        <v>1403</v>
      </c>
      <c r="L199" s="142"/>
      <c r="M199" s="149" t="s">
        <v>1423</v>
      </c>
      <c r="N199" s="147"/>
      <c r="O199" s="148"/>
      <c r="P199" s="149"/>
      <c r="Q199" s="149"/>
    </row>
    <row r="200" s="150" customFormat="true" ht="17" hidden="false" customHeight="false" outlineLevel="0" collapsed="false">
      <c r="A200" s="141" t="n">
        <v>3.14</v>
      </c>
      <c r="B200" s="144" t="s">
        <v>1655</v>
      </c>
      <c r="C200" s="143" t="n">
        <v>3</v>
      </c>
      <c r="D200" s="143" t="s">
        <v>1358</v>
      </c>
      <c r="E200" s="143" t="n">
        <v>10</v>
      </c>
      <c r="F200" s="201" t="n">
        <v>3000320</v>
      </c>
      <c r="G200" s="144" t="s">
        <v>1640</v>
      </c>
      <c r="H200" s="144" t="s">
        <v>1391</v>
      </c>
      <c r="I200" s="144"/>
      <c r="J200" s="142" t="s">
        <v>131</v>
      </c>
      <c r="K200" s="145" t="s">
        <v>1403</v>
      </c>
      <c r="L200" s="142"/>
      <c r="M200" s="149" t="s">
        <v>1423</v>
      </c>
      <c r="N200" s="147"/>
      <c r="O200" s="148"/>
      <c r="P200" s="149"/>
      <c r="Q200" s="149"/>
    </row>
    <row r="201" s="112" customFormat="true" ht="16" hidden="false" customHeight="false" outlineLevel="0" collapsed="false">
      <c r="A201" s="104" t="n">
        <v>4</v>
      </c>
      <c r="B201" s="105" t="s">
        <v>1656</v>
      </c>
      <c r="C201" s="106"/>
      <c r="D201" s="107"/>
      <c r="E201" s="107"/>
      <c r="F201" s="108"/>
      <c r="G201" s="106"/>
      <c r="H201" s="106"/>
      <c r="I201" s="106"/>
      <c r="J201" s="109"/>
      <c r="K201" s="106"/>
      <c r="L201" s="109"/>
      <c r="M201" s="106"/>
      <c r="N201" s="110"/>
      <c r="O201" s="111"/>
      <c r="P201" s="105"/>
      <c r="Q201" s="105"/>
    </row>
    <row r="202" s="150" customFormat="true" ht="16" hidden="false" customHeight="false" outlineLevel="0" collapsed="false">
      <c r="A202" s="141" t="n">
        <v>4.1</v>
      </c>
      <c r="B202" s="144" t="s">
        <v>1657</v>
      </c>
      <c r="C202" s="143" t="n">
        <v>4</v>
      </c>
      <c r="D202" s="143" t="s">
        <v>1358</v>
      </c>
      <c r="E202" s="143" t="n">
        <v>10</v>
      </c>
      <c r="F202" s="201" t="n">
        <v>3000401</v>
      </c>
      <c r="G202" s="144" t="s">
        <v>1658</v>
      </c>
      <c r="H202" s="144" t="s">
        <v>131</v>
      </c>
      <c r="I202" s="144"/>
      <c r="J202" s="142"/>
      <c r="K202" s="145" t="s">
        <v>1403</v>
      </c>
      <c r="L202" s="142"/>
      <c r="M202" s="149"/>
      <c r="N202" s="147"/>
      <c r="O202" s="148"/>
      <c r="P202" s="149"/>
      <c r="Q202" s="149"/>
    </row>
    <row r="203" s="150" customFormat="true" ht="16" hidden="false" customHeight="false" outlineLevel="0" collapsed="false">
      <c r="A203" s="141" t="n">
        <v>4.2</v>
      </c>
      <c r="B203" s="144" t="s">
        <v>1659</v>
      </c>
      <c r="C203" s="143" t="n">
        <v>4</v>
      </c>
      <c r="D203" s="143" t="s">
        <v>1358</v>
      </c>
      <c r="E203" s="143" t="n">
        <v>10</v>
      </c>
      <c r="F203" s="201" t="n">
        <v>3000402</v>
      </c>
      <c r="G203" s="144" t="s">
        <v>1658</v>
      </c>
      <c r="H203" s="144" t="s">
        <v>131</v>
      </c>
      <c r="I203" s="144"/>
      <c r="J203" s="142"/>
      <c r="K203" s="145" t="s">
        <v>1403</v>
      </c>
      <c r="L203" s="142"/>
      <c r="M203" s="149"/>
      <c r="N203" s="147"/>
      <c r="O203" s="148"/>
      <c r="P203" s="149"/>
      <c r="Q203" s="149"/>
    </row>
    <row r="204" s="150" customFormat="true" ht="16" hidden="false" customHeight="false" outlineLevel="0" collapsed="false">
      <c r="A204" s="215" t="s">
        <v>1471</v>
      </c>
      <c r="B204" s="149" t="s">
        <v>1660</v>
      </c>
      <c r="C204" s="144"/>
      <c r="D204" s="143" t="s">
        <v>1362</v>
      </c>
      <c r="E204" s="143"/>
      <c r="F204" s="201"/>
      <c r="G204" s="144" t="s">
        <v>1658</v>
      </c>
      <c r="H204" s="144" t="s">
        <v>131</v>
      </c>
      <c r="I204" s="144"/>
      <c r="J204" s="142"/>
      <c r="K204" s="144" t="s">
        <v>1403</v>
      </c>
      <c r="L204" s="142"/>
      <c r="M204" s="146"/>
      <c r="N204" s="198"/>
      <c r="O204" s="148"/>
      <c r="P204" s="149"/>
      <c r="Q204" s="149"/>
    </row>
    <row r="205" s="150" customFormat="true" ht="16" hidden="false" customHeight="false" outlineLevel="0" collapsed="false">
      <c r="A205" s="215" t="s">
        <v>1471</v>
      </c>
      <c r="B205" s="149" t="s">
        <v>1661</v>
      </c>
      <c r="C205" s="144"/>
      <c r="D205" s="143" t="s">
        <v>1362</v>
      </c>
      <c r="E205" s="143"/>
      <c r="F205" s="201"/>
      <c r="G205" s="144" t="s">
        <v>1658</v>
      </c>
      <c r="H205" s="144" t="s">
        <v>131</v>
      </c>
      <c r="I205" s="144"/>
      <c r="J205" s="142"/>
      <c r="K205" s="144" t="s">
        <v>1403</v>
      </c>
      <c r="L205" s="142"/>
      <c r="M205" s="146"/>
      <c r="N205" s="198"/>
      <c r="O205" s="148"/>
      <c r="P205" s="149"/>
      <c r="Q205" s="149"/>
    </row>
    <row r="206" s="150" customFormat="true" ht="16" hidden="false" customHeight="false" outlineLevel="0" collapsed="false">
      <c r="A206" s="141" t="n">
        <v>4.3</v>
      </c>
      <c r="B206" s="144" t="s">
        <v>1662</v>
      </c>
      <c r="C206" s="143" t="n">
        <v>4</v>
      </c>
      <c r="D206" s="143" t="s">
        <v>1358</v>
      </c>
      <c r="E206" s="143" t="n">
        <v>10</v>
      </c>
      <c r="F206" s="201" t="n">
        <v>3000403</v>
      </c>
      <c r="G206" s="144" t="s">
        <v>1658</v>
      </c>
      <c r="H206" s="144" t="s">
        <v>131</v>
      </c>
      <c r="I206" s="144"/>
      <c r="J206" s="142"/>
      <c r="K206" s="145" t="s">
        <v>1403</v>
      </c>
      <c r="L206" s="142"/>
      <c r="M206" s="149"/>
      <c r="N206" s="147"/>
      <c r="O206" s="148"/>
      <c r="P206" s="149"/>
      <c r="Q206" s="149"/>
    </row>
    <row r="207" s="150" customFormat="true" ht="16" hidden="false" customHeight="false" outlineLevel="0" collapsed="false">
      <c r="A207" s="223" t="s">
        <v>1471</v>
      </c>
      <c r="B207" s="144" t="s">
        <v>1663</v>
      </c>
      <c r="C207" s="143"/>
      <c r="D207" s="143" t="s">
        <v>1358</v>
      </c>
      <c r="E207" s="143"/>
      <c r="F207" s="201"/>
      <c r="G207" s="144" t="s">
        <v>1658</v>
      </c>
      <c r="H207" s="144" t="s">
        <v>131</v>
      </c>
      <c r="I207" s="144"/>
      <c r="J207" s="142"/>
      <c r="K207" s="145" t="s">
        <v>1403</v>
      </c>
      <c r="L207" s="142"/>
      <c r="M207" s="149"/>
      <c r="N207" s="147"/>
      <c r="O207" s="148"/>
      <c r="P207" s="149"/>
      <c r="Q207" s="149"/>
    </row>
    <row r="208" s="150" customFormat="true" ht="16" hidden="false" customHeight="false" outlineLevel="0" collapsed="false">
      <c r="A208" s="223" t="s">
        <v>1471</v>
      </c>
      <c r="B208" s="144" t="s">
        <v>1664</v>
      </c>
      <c r="C208" s="143"/>
      <c r="D208" s="143" t="s">
        <v>1358</v>
      </c>
      <c r="E208" s="143"/>
      <c r="F208" s="201"/>
      <c r="G208" s="144" t="s">
        <v>1658</v>
      </c>
      <c r="H208" s="144" t="s">
        <v>1665</v>
      </c>
      <c r="I208" s="144"/>
      <c r="J208" s="142"/>
      <c r="K208" s="145" t="s">
        <v>1403</v>
      </c>
      <c r="L208" s="142"/>
      <c r="M208" s="149"/>
      <c r="N208" s="147"/>
      <c r="O208" s="148"/>
      <c r="P208" s="149"/>
      <c r="Q208" s="149"/>
    </row>
    <row r="209" s="150" customFormat="true" ht="16" hidden="false" customHeight="false" outlineLevel="0" collapsed="false">
      <c r="A209" s="223" t="s">
        <v>1471</v>
      </c>
      <c r="B209" s="144" t="s">
        <v>1666</v>
      </c>
      <c r="C209" s="143"/>
      <c r="D209" s="143" t="s">
        <v>1358</v>
      </c>
      <c r="E209" s="143"/>
      <c r="F209" s="201"/>
      <c r="G209" s="144" t="s">
        <v>1658</v>
      </c>
      <c r="H209" s="144" t="s">
        <v>1665</v>
      </c>
      <c r="I209" s="144"/>
      <c r="J209" s="142"/>
      <c r="K209" s="145" t="s">
        <v>1403</v>
      </c>
      <c r="L209" s="142"/>
      <c r="M209" s="149"/>
      <c r="N209" s="147"/>
      <c r="O209" s="148"/>
      <c r="P209" s="149"/>
      <c r="Q209" s="149"/>
    </row>
    <row r="210" s="150" customFormat="true" ht="17" hidden="false" customHeight="false" outlineLevel="0" collapsed="false">
      <c r="A210" s="141" t="n">
        <v>4.4</v>
      </c>
      <c r="B210" s="142" t="s">
        <v>1667</v>
      </c>
      <c r="C210" s="143" t="n">
        <v>4</v>
      </c>
      <c r="D210" s="143" t="s">
        <v>1358</v>
      </c>
      <c r="E210" s="143" t="n">
        <v>1</v>
      </c>
      <c r="F210" s="135" t="n">
        <v>3000404</v>
      </c>
      <c r="G210" s="144" t="s">
        <v>1668</v>
      </c>
      <c r="H210" s="144" t="s">
        <v>1391</v>
      </c>
      <c r="I210" s="144"/>
      <c r="J210" s="142" t="s">
        <v>131</v>
      </c>
      <c r="K210" s="145" t="s">
        <v>1403</v>
      </c>
      <c r="L210" s="142" t="s">
        <v>1669</v>
      </c>
      <c r="M210" s="146" t="s">
        <v>1423</v>
      </c>
      <c r="N210" s="147"/>
      <c r="O210" s="148"/>
      <c r="P210" s="149"/>
      <c r="Q210" s="149"/>
    </row>
    <row r="211" s="150" customFormat="true" ht="17" hidden="false" customHeight="false" outlineLevel="0" collapsed="false">
      <c r="A211" s="141" t="n">
        <v>4.5</v>
      </c>
      <c r="B211" s="142" t="s">
        <v>1670</v>
      </c>
      <c r="C211" s="143" t="n">
        <v>4</v>
      </c>
      <c r="D211" s="143" t="s">
        <v>1358</v>
      </c>
      <c r="E211" s="143" t="n">
        <v>1</v>
      </c>
      <c r="F211" s="135" t="n">
        <v>3000405</v>
      </c>
      <c r="G211" s="144" t="s">
        <v>1668</v>
      </c>
      <c r="H211" s="144" t="s">
        <v>1391</v>
      </c>
      <c r="I211" s="144"/>
      <c r="J211" s="142" t="s">
        <v>131</v>
      </c>
      <c r="K211" s="145" t="s">
        <v>1403</v>
      </c>
      <c r="L211" s="142" t="s">
        <v>1669</v>
      </c>
      <c r="M211" s="146" t="s">
        <v>1423</v>
      </c>
      <c r="N211" s="147"/>
      <c r="O211" s="148"/>
      <c r="P211" s="149"/>
      <c r="Q211" s="149"/>
    </row>
    <row r="212" s="150" customFormat="true" ht="17" hidden="false" customHeight="false" outlineLevel="0" collapsed="false">
      <c r="A212" s="141" t="n">
        <v>4.6</v>
      </c>
      <c r="B212" s="142" t="s">
        <v>1671</v>
      </c>
      <c r="C212" s="143" t="n">
        <v>4</v>
      </c>
      <c r="D212" s="143" t="s">
        <v>1358</v>
      </c>
      <c r="E212" s="143" t="n">
        <v>1</v>
      </c>
      <c r="F212" s="135" t="n">
        <v>3000406</v>
      </c>
      <c r="G212" s="144" t="s">
        <v>1668</v>
      </c>
      <c r="H212" s="144" t="s">
        <v>1437</v>
      </c>
      <c r="I212" s="144"/>
      <c r="J212" s="142"/>
      <c r="K212" s="145" t="s">
        <v>1403</v>
      </c>
      <c r="L212" s="142"/>
      <c r="M212" s="146"/>
      <c r="N212" s="147"/>
      <c r="O212" s="148"/>
      <c r="P212" s="149"/>
      <c r="Q212" s="149"/>
    </row>
    <row r="213" customFormat="false" ht="17" hidden="false" customHeight="false" outlineLevel="0" collapsed="false">
      <c r="A213" s="141" t="n">
        <v>4.7</v>
      </c>
      <c r="B213" s="142" t="s">
        <v>1672</v>
      </c>
      <c r="C213" s="143" t="n">
        <v>4</v>
      </c>
      <c r="D213" s="143" t="s">
        <v>1358</v>
      </c>
      <c r="E213" s="143" t="n">
        <v>1</v>
      </c>
      <c r="F213" s="135" t="n">
        <v>3000407</v>
      </c>
      <c r="G213" s="144" t="s">
        <v>1668</v>
      </c>
      <c r="H213" s="144" t="s">
        <v>1391</v>
      </c>
      <c r="I213" s="144"/>
      <c r="J213" s="142" t="s">
        <v>1391</v>
      </c>
      <c r="K213" s="145" t="s">
        <v>1392</v>
      </c>
      <c r="L213" s="142" t="s">
        <v>1673</v>
      </c>
      <c r="M213" s="146"/>
      <c r="N213" s="147"/>
      <c r="O213" s="224"/>
      <c r="P213" s="149"/>
      <c r="Q213" s="149" t="s">
        <v>1674</v>
      </c>
    </row>
    <row r="214" s="150" customFormat="true" ht="17" hidden="false" customHeight="false" outlineLevel="0" collapsed="false">
      <c r="A214" s="141" t="n">
        <v>4.8</v>
      </c>
      <c r="B214" s="142" t="s">
        <v>1675</v>
      </c>
      <c r="C214" s="143" t="n">
        <v>4</v>
      </c>
      <c r="D214" s="143" t="s">
        <v>1358</v>
      </c>
      <c r="E214" s="143" t="n">
        <v>1</v>
      </c>
      <c r="F214" s="135" t="n">
        <v>3000408</v>
      </c>
      <c r="G214" s="144" t="s">
        <v>1668</v>
      </c>
      <c r="H214" s="144" t="s">
        <v>131</v>
      </c>
      <c r="I214" s="144"/>
      <c r="J214" s="142"/>
      <c r="K214" s="145" t="s">
        <v>1403</v>
      </c>
      <c r="L214" s="142"/>
      <c r="M214" s="146"/>
      <c r="N214" s="147"/>
      <c r="O214" s="148"/>
      <c r="P214" s="149"/>
      <c r="Q214" s="149"/>
    </row>
    <row r="215" customFormat="false" ht="17" hidden="false" customHeight="false" outlineLevel="0" collapsed="false">
      <c r="A215" s="59" t="n">
        <v>4.9</v>
      </c>
      <c r="B215" s="41" t="s">
        <v>1676</v>
      </c>
      <c r="C215" s="60" t="n">
        <v>4</v>
      </c>
      <c r="D215" s="60" t="s">
        <v>1358</v>
      </c>
      <c r="E215" s="60" t="n">
        <v>10</v>
      </c>
      <c r="F215" s="61" t="n">
        <v>3000409</v>
      </c>
      <c r="G215" s="41" t="s">
        <v>1550</v>
      </c>
      <c r="H215" s="41" t="s">
        <v>1391</v>
      </c>
      <c r="I215" s="41"/>
      <c r="J215" s="2" t="s">
        <v>131</v>
      </c>
      <c r="K215" s="194" t="s">
        <v>1526</v>
      </c>
      <c r="L215" s="2" t="s">
        <v>1452</v>
      </c>
      <c r="M215" s="65"/>
    </row>
    <row r="216" customFormat="false" ht="17" hidden="false" customHeight="false" outlineLevel="0" collapsed="false">
      <c r="A216" s="132" t="n">
        <v>4.1</v>
      </c>
      <c r="B216" s="125" t="s">
        <v>1677</v>
      </c>
      <c r="C216" s="126" t="n">
        <v>4</v>
      </c>
      <c r="D216" s="126" t="s">
        <v>1358</v>
      </c>
      <c r="E216" s="126" t="n">
        <v>1</v>
      </c>
      <c r="F216" s="135" t="n">
        <v>3000410</v>
      </c>
      <c r="G216" s="130" t="s">
        <v>1668</v>
      </c>
      <c r="H216" s="130" t="s">
        <v>1678</v>
      </c>
      <c r="I216" s="130"/>
      <c r="J216" s="125"/>
      <c r="K216" s="129" t="s">
        <v>1403</v>
      </c>
      <c r="L216" s="125" t="s">
        <v>1679</v>
      </c>
      <c r="M216" s="130" t="s">
        <v>1460</v>
      </c>
    </row>
    <row r="217" customFormat="false" ht="17" hidden="false" customHeight="false" outlineLevel="0" collapsed="false">
      <c r="A217" s="124" t="n">
        <v>4.11</v>
      </c>
      <c r="B217" s="125" t="s">
        <v>1680</v>
      </c>
      <c r="C217" s="126" t="n">
        <v>4</v>
      </c>
      <c r="D217" s="126" t="s">
        <v>1358</v>
      </c>
      <c r="E217" s="126" t="n">
        <v>1</v>
      </c>
      <c r="F217" s="135" t="n">
        <v>3000411</v>
      </c>
      <c r="G217" s="130" t="s">
        <v>1668</v>
      </c>
      <c r="H217" s="130" t="s">
        <v>1678</v>
      </c>
      <c r="I217" s="130"/>
      <c r="J217" s="125"/>
      <c r="K217" s="129" t="s">
        <v>1403</v>
      </c>
      <c r="L217" s="125" t="s">
        <v>1679</v>
      </c>
      <c r="M217" s="130" t="s">
        <v>1460</v>
      </c>
    </row>
    <row r="218" s="150" customFormat="true" ht="17" hidden="false" customHeight="false" outlineLevel="0" collapsed="false">
      <c r="A218" s="141" t="n">
        <v>4.12</v>
      </c>
      <c r="B218" s="142" t="s">
        <v>1681</v>
      </c>
      <c r="C218" s="143" t="n">
        <v>4</v>
      </c>
      <c r="D218" s="143" t="s">
        <v>1358</v>
      </c>
      <c r="E218" s="143" t="n">
        <v>1</v>
      </c>
      <c r="F218" s="135" t="n">
        <v>3000412</v>
      </c>
      <c r="G218" s="144" t="s">
        <v>1668</v>
      </c>
      <c r="H218" s="144" t="s">
        <v>131</v>
      </c>
      <c r="I218" s="144"/>
      <c r="J218" s="142"/>
      <c r="K218" s="145" t="s">
        <v>1403</v>
      </c>
      <c r="L218" s="142"/>
      <c r="M218" s="146"/>
      <c r="N218" s="147"/>
      <c r="O218" s="148"/>
      <c r="P218" s="149"/>
      <c r="Q218" s="149"/>
    </row>
    <row r="219" s="150" customFormat="true" ht="17" hidden="false" customHeight="false" outlineLevel="0" collapsed="false">
      <c r="A219" s="141" t="n">
        <v>4.13</v>
      </c>
      <c r="B219" s="142" t="s">
        <v>1682</v>
      </c>
      <c r="C219" s="143" t="n">
        <v>4</v>
      </c>
      <c r="D219" s="143" t="s">
        <v>1358</v>
      </c>
      <c r="E219" s="143" t="n">
        <v>1</v>
      </c>
      <c r="F219" s="135" t="n">
        <v>3000413</v>
      </c>
      <c r="G219" s="144" t="s">
        <v>1668</v>
      </c>
      <c r="H219" s="144" t="s">
        <v>131</v>
      </c>
      <c r="I219" s="144"/>
      <c r="J219" s="142"/>
      <c r="K219" s="145" t="s">
        <v>1403</v>
      </c>
      <c r="L219" s="142"/>
      <c r="M219" s="146"/>
      <c r="N219" s="147"/>
      <c r="O219" s="148"/>
      <c r="P219" s="149"/>
      <c r="Q219" s="149"/>
    </row>
    <row r="220" customFormat="false" ht="51" hidden="false" customHeight="false" outlineLevel="0" collapsed="false">
      <c r="A220" s="225" t="n">
        <v>4.14</v>
      </c>
      <c r="B220" s="226" t="s">
        <v>1683</v>
      </c>
      <c r="C220" s="227" t="n">
        <v>4</v>
      </c>
      <c r="D220" s="227" t="s">
        <v>1358</v>
      </c>
      <c r="E220" s="227" t="n">
        <v>1</v>
      </c>
      <c r="F220" s="135" t="n">
        <v>3000414</v>
      </c>
      <c r="G220" s="228" t="s">
        <v>1668</v>
      </c>
      <c r="H220" s="228" t="s">
        <v>1391</v>
      </c>
      <c r="I220" s="228"/>
      <c r="J220" s="226" t="s">
        <v>1452</v>
      </c>
      <c r="K220" s="229" t="s">
        <v>1392</v>
      </c>
      <c r="L220" s="230" t="s">
        <v>1684</v>
      </c>
      <c r="M220" s="231"/>
    </row>
    <row r="221" customFormat="false" ht="51" hidden="false" customHeight="false" outlineLevel="0" collapsed="false">
      <c r="A221" s="59" t="n">
        <v>4.15</v>
      </c>
      <c r="B221" s="2" t="s">
        <v>1685</v>
      </c>
      <c r="C221" s="60" t="n">
        <v>4</v>
      </c>
      <c r="D221" s="60" t="s">
        <v>1358</v>
      </c>
      <c r="E221" s="60" t="n">
        <v>1</v>
      </c>
      <c r="F221" s="135" t="n">
        <v>3000415</v>
      </c>
      <c r="G221" s="41" t="s">
        <v>1668</v>
      </c>
      <c r="H221" s="41" t="s">
        <v>1391</v>
      </c>
      <c r="I221" s="41"/>
      <c r="J221" s="2" t="s">
        <v>1452</v>
      </c>
      <c r="K221" s="194" t="s">
        <v>1392</v>
      </c>
      <c r="L221" s="232" t="s">
        <v>1684</v>
      </c>
      <c r="M221" s="41" t="s">
        <v>1460</v>
      </c>
    </row>
    <row r="222" customFormat="false" ht="33" hidden="false" customHeight="true" outlineLevel="0" collapsed="false">
      <c r="A222" s="59" t="n">
        <v>4.16</v>
      </c>
      <c r="B222" s="2" t="s">
        <v>1686</v>
      </c>
      <c r="C222" s="60" t="n">
        <v>4</v>
      </c>
      <c r="D222" s="60" t="s">
        <v>1358</v>
      </c>
      <c r="E222" s="60" t="n">
        <v>1</v>
      </c>
      <c r="F222" s="135" t="n">
        <v>3000416</v>
      </c>
      <c r="G222" s="41" t="s">
        <v>1668</v>
      </c>
      <c r="H222" s="41" t="s">
        <v>1391</v>
      </c>
      <c r="I222" s="41"/>
      <c r="J222" s="2" t="s">
        <v>1452</v>
      </c>
      <c r="K222" s="194" t="s">
        <v>1392</v>
      </c>
      <c r="L222" s="2" t="s">
        <v>1687</v>
      </c>
      <c r="M222" s="41" t="s">
        <v>1460</v>
      </c>
      <c r="Q222" s="233" t="s">
        <v>1688</v>
      </c>
      <c r="R222" s="234" t="n">
        <v>44315</v>
      </c>
      <c r="S222" s="0" t="s">
        <v>1689</v>
      </c>
      <c r="T222" s="2" t="s">
        <v>1690</v>
      </c>
    </row>
    <row r="223" customFormat="false" ht="33.75" hidden="false" customHeight="true" outlineLevel="0" collapsed="false">
      <c r="A223" s="59" t="n">
        <v>4.17</v>
      </c>
      <c r="B223" s="2" t="s">
        <v>1691</v>
      </c>
      <c r="C223" s="60" t="n">
        <v>4</v>
      </c>
      <c r="D223" s="60" t="s">
        <v>1358</v>
      </c>
      <c r="E223" s="60" t="n">
        <v>1</v>
      </c>
      <c r="F223" s="135" t="n">
        <v>3000417</v>
      </c>
      <c r="G223" s="41" t="s">
        <v>1668</v>
      </c>
      <c r="H223" s="41" t="s">
        <v>1391</v>
      </c>
      <c r="I223" s="41"/>
      <c r="J223" s="2" t="s">
        <v>1452</v>
      </c>
      <c r="K223" s="194" t="s">
        <v>1392</v>
      </c>
      <c r="L223" s="2" t="s">
        <v>1687</v>
      </c>
      <c r="M223" s="41" t="s">
        <v>1460</v>
      </c>
      <c r="Q223" s="233" t="s">
        <v>1688</v>
      </c>
      <c r="R223" s="234" t="n">
        <v>44315</v>
      </c>
      <c r="S223" s="0" t="s">
        <v>1689</v>
      </c>
      <c r="T223" s="2" t="s">
        <v>1690</v>
      </c>
    </row>
    <row r="224" s="150" customFormat="true" ht="17" hidden="false" customHeight="false" outlineLevel="0" collapsed="false">
      <c r="A224" s="141" t="n">
        <v>4.18</v>
      </c>
      <c r="B224" s="142" t="s">
        <v>1692</v>
      </c>
      <c r="C224" s="143" t="n">
        <v>4</v>
      </c>
      <c r="D224" s="143" t="s">
        <v>1358</v>
      </c>
      <c r="E224" s="143" t="n">
        <v>1</v>
      </c>
      <c r="F224" s="135" t="n">
        <v>3000418</v>
      </c>
      <c r="G224" s="144" t="s">
        <v>1668</v>
      </c>
      <c r="H224" s="144" t="s">
        <v>1391</v>
      </c>
      <c r="I224" s="144"/>
      <c r="J224" s="142" t="s">
        <v>131</v>
      </c>
      <c r="K224" s="145" t="s">
        <v>1403</v>
      </c>
      <c r="L224" s="142" t="s">
        <v>1693</v>
      </c>
      <c r="M224" s="146" t="s">
        <v>1405</v>
      </c>
      <c r="N224" s="147"/>
      <c r="O224" s="148"/>
      <c r="P224" s="149"/>
      <c r="Q224" s="149"/>
    </row>
    <row r="225" s="150" customFormat="true" ht="17" hidden="false" customHeight="false" outlineLevel="0" collapsed="false">
      <c r="A225" s="141" t="n">
        <v>4.19</v>
      </c>
      <c r="B225" s="142" t="s">
        <v>1694</v>
      </c>
      <c r="C225" s="143" t="n">
        <v>4</v>
      </c>
      <c r="D225" s="143" t="s">
        <v>1358</v>
      </c>
      <c r="E225" s="143" t="n">
        <v>1</v>
      </c>
      <c r="F225" s="135" t="n">
        <v>3000419</v>
      </c>
      <c r="G225" s="144" t="s">
        <v>1668</v>
      </c>
      <c r="H225" s="144" t="s">
        <v>1391</v>
      </c>
      <c r="I225" s="144"/>
      <c r="J225" s="142" t="s">
        <v>131</v>
      </c>
      <c r="K225" s="145" t="s">
        <v>1403</v>
      </c>
      <c r="L225" s="142"/>
      <c r="M225" s="146" t="s">
        <v>1423</v>
      </c>
      <c r="N225" s="147"/>
      <c r="O225" s="148"/>
      <c r="P225" s="149"/>
      <c r="Q225" s="149"/>
    </row>
    <row r="226" s="150" customFormat="true" ht="17" hidden="false" customHeight="false" outlineLevel="0" collapsed="false">
      <c r="A226" s="185" t="n">
        <v>4.2</v>
      </c>
      <c r="B226" s="142" t="s">
        <v>1695</v>
      </c>
      <c r="C226" s="143" t="n">
        <v>4</v>
      </c>
      <c r="D226" s="143" t="s">
        <v>1358</v>
      </c>
      <c r="E226" s="143" t="n">
        <v>1</v>
      </c>
      <c r="F226" s="135" t="n">
        <v>3000420</v>
      </c>
      <c r="G226" s="144" t="s">
        <v>1668</v>
      </c>
      <c r="H226" s="144" t="s">
        <v>1391</v>
      </c>
      <c r="I226" s="144"/>
      <c r="J226" s="142" t="s">
        <v>131</v>
      </c>
      <c r="K226" s="145" t="s">
        <v>1403</v>
      </c>
      <c r="L226" s="142"/>
      <c r="M226" s="146" t="s">
        <v>1423</v>
      </c>
      <c r="N226" s="147"/>
      <c r="O226" s="148"/>
      <c r="P226" s="149"/>
      <c r="Q226" s="149"/>
    </row>
    <row r="227" s="150" customFormat="true" ht="17" hidden="false" customHeight="false" outlineLevel="0" collapsed="false">
      <c r="A227" s="141" t="n">
        <v>4.21</v>
      </c>
      <c r="B227" s="142" t="s">
        <v>1696</v>
      </c>
      <c r="C227" s="143" t="n">
        <v>4</v>
      </c>
      <c r="D227" s="143" t="s">
        <v>1358</v>
      </c>
      <c r="E227" s="143" t="n">
        <v>1</v>
      </c>
      <c r="F227" s="135" t="n">
        <v>3000421</v>
      </c>
      <c r="G227" s="144" t="s">
        <v>1668</v>
      </c>
      <c r="H227" s="144" t="s">
        <v>1391</v>
      </c>
      <c r="I227" s="144"/>
      <c r="J227" s="142" t="s">
        <v>1452</v>
      </c>
      <c r="K227" s="145" t="s">
        <v>1403</v>
      </c>
      <c r="L227" s="142"/>
      <c r="M227" s="146" t="s">
        <v>1423</v>
      </c>
      <c r="N227" s="147"/>
      <c r="O227" s="148"/>
      <c r="P227" s="149"/>
      <c r="Q227" s="149"/>
    </row>
    <row r="228" s="150" customFormat="true" ht="17" hidden="false" customHeight="false" outlineLevel="0" collapsed="false">
      <c r="A228" s="141" t="n">
        <v>4.22</v>
      </c>
      <c r="B228" s="142" t="s">
        <v>1697</v>
      </c>
      <c r="C228" s="143" t="n">
        <v>4</v>
      </c>
      <c r="D228" s="143" t="s">
        <v>1358</v>
      </c>
      <c r="E228" s="143" t="n">
        <v>1</v>
      </c>
      <c r="F228" s="135" t="n">
        <v>3000422</v>
      </c>
      <c r="G228" s="144" t="s">
        <v>1668</v>
      </c>
      <c r="H228" s="144" t="s">
        <v>1391</v>
      </c>
      <c r="I228" s="144"/>
      <c r="J228" s="142" t="s">
        <v>131</v>
      </c>
      <c r="K228" s="145" t="s">
        <v>1403</v>
      </c>
      <c r="L228" s="142"/>
      <c r="M228" s="146" t="s">
        <v>1423</v>
      </c>
      <c r="N228" s="147"/>
      <c r="O228" s="148"/>
      <c r="P228" s="149"/>
      <c r="Q228" s="149"/>
    </row>
    <row r="229" s="150" customFormat="true" ht="17" hidden="false" customHeight="false" outlineLevel="0" collapsed="false">
      <c r="A229" s="141" t="n">
        <v>4.23</v>
      </c>
      <c r="B229" s="142" t="s">
        <v>1698</v>
      </c>
      <c r="C229" s="143" t="n">
        <v>4</v>
      </c>
      <c r="D229" s="143" t="s">
        <v>1358</v>
      </c>
      <c r="E229" s="143" t="n">
        <v>1</v>
      </c>
      <c r="F229" s="135" t="n">
        <v>3000423</v>
      </c>
      <c r="G229" s="144" t="s">
        <v>1668</v>
      </c>
      <c r="H229" s="144" t="s">
        <v>1391</v>
      </c>
      <c r="I229" s="144"/>
      <c r="J229" s="142" t="s">
        <v>131</v>
      </c>
      <c r="K229" s="145" t="s">
        <v>1403</v>
      </c>
      <c r="L229" s="142"/>
      <c r="M229" s="146" t="s">
        <v>1423</v>
      </c>
      <c r="N229" s="147"/>
      <c r="O229" s="148"/>
      <c r="P229" s="149"/>
      <c r="Q229" s="149"/>
    </row>
    <row r="230" s="150" customFormat="true" ht="17" hidden="false" customHeight="false" outlineLevel="0" collapsed="false">
      <c r="A230" s="141" t="n">
        <v>4.24</v>
      </c>
      <c r="B230" s="142" t="s">
        <v>1699</v>
      </c>
      <c r="C230" s="143" t="n">
        <v>4</v>
      </c>
      <c r="D230" s="143" t="s">
        <v>1358</v>
      </c>
      <c r="E230" s="143" t="n">
        <v>1</v>
      </c>
      <c r="F230" s="135" t="n">
        <v>3000424</v>
      </c>
      <c r="G230" s="144" t="s">
        <v>1668</v>
      </c>
      <c r="H230" s="144" t="s">
        <v>1391</v>
      </c>
      <c r="I230" s="144"/>
      <c r="J230" s="142" t="s">
        <v>131</v>
      </c>
      <c r="K230" s="145" t="s">
        <v>1403</v>
      </c>
      <c r="L230" s="142"/>
      <c r="M230" s="146" t="s">
        <v>1423</v>
      </c>
      <c r="N230" s="147"/>
      <c r="O230" s="148"/>
      <c r="P230" s="149"/>
      <c r="Q230" s="149"/>
    </row>
    <row r="231" s="150" customFormat="true" ht="34" hidden="false" customHeight="false" outlineLevel="0" collapsed="false">
      <c r="A231" s="141" t="n">
        <v>4.25</v>
      </c>
      <c r="B231" s="142" t="s">
        <v>1700</v>
      </c>
      <c r="C231" s="143" t="n">
        <v>4</v>
      </c>
      <c r="D231" s="143" t="s">
        <v>1358</v>
      </c>
      <c r="E231" s="143" t="n">
        <v>1</v>
      </c>
      <c r="F231" s="135" t="n">
        <v>3000425</v>
      </c>
      <c r="G231" s="144" t="s">
        <v>1668</v>
      </c>
      <c r="H231" s="144" t="s">
        <v>1391</v>
      </c>
      <c r="I231" s="144"/>
      <c r="J231" s="142" t="s">
        <v>1452</v>
      </c>
      <c r="K231" s="145" t="s">
        <v>1403</v>
      </c>
      <c r="L231" s="142" t="s">
        <v>1701</v>
      </c>
      <c r="M231" s="146" t="s">
        <v>1423</v>
      </c>
      <c r="N231" s="147"/>
      <c r="O231" s="148"/>
      <c r="P231" s="149"/>
      <c r="Q231" s="149"/>
    </row>
    <row r="232" s="150" customFormat="true" ht="17" hidden="false" customHeight="false" outlineLevel="0" collapsed="false">
      <c r="A232" s="141" t="n">
        <v>4.26</v>
      </c>
      <c r="B232" s="142" t="s">
        <v>1702</v>
      </c>
      <c r="C232" s="143" t="n">
        <v>4</v>
      </c>
      <c r="D232" s="143" t="s">
        <v>1358</v>
      </c>
      <c r="E232" s="143" t="n">
        <v>1</v>
      </c>
      <c r="F232" s="135" t="n">
        <v>3000426</v>
      </c>
      <c r="G232" s="144" t="s">
        <v>1668</v>
      </c>
      <c r="H232" s="144" t="s">
        <v>1391</v>
      </c>
      <c r="I232" s="144"/>
      <c r="J232" s="142" t="s">
        <v>131</v>
      </c>
      <c r="K232" s="145" t="s">
        <v>1403</v>
      </c>
      <c r="L232" s="142" t="s">
        <v>1701</v>
      </c>
      <c r="M232" s="146" t="s">
        <v>1423</v>
      </c>
      <c r="N232" s="147"/>
      <c r="O232" s="148"/>
      <c r="P232" s="149"/>
      <c r="Q232" s="149"/>
    </row>
    <row r="233" customFormat="false" ht="51" hidden="false" customHeight="false" outlineLevel="0" collapsed="false">
      <c r="A233" s="124" t="n">
        <v>4.27</v>
      </c>
      <c r="B233" s="125" t="s">
        <v>1703</v>
      </c>
      <c r="C233" s="126" t="n">
        <v>4</v>
      </c>
      <c r="D233" s="126" t="s">
        <v>1358</v>
      </c>
      <c r="E233" s="126" t="n">
        <v>1</v>
      </c>
      <c r="F233" s="235" t="s">
        <v>1704</v>
      </c>
      <c r="G233" s="130" t="s">
        <v>1668</v>
      </c>
      <c r="H233" s="130" t="s">
        <v>1391</v>
      </c>
      <c r="I233" s="130"/>
      <c r="J233" s="125"/>
      <c r="K233" s="129" t="s">
        <v>1403</v>
      </c>
      <c r="L233" s="125"/>
      <c r="M233" s="130" t="s">
        <v>1460</v>
      </c>
      <c r="N233" s="236"/>
      <c r="O233" s="237"/>
      <c r="P233" s="134"/>
      <c r="Q233" s="134"/>
    </row>
    <row r="234" s="150" customFormat="true" ht="17" hidden="false" customHeight="false" outlineLevel="0" collapsed="false">
      <c r="A234" s="141" t="n">
        <v>4.28</v>
      </c>
      <c r="B234" s="142" t="s">
        <v>1705</v>
      </c>
      <c r="C234" s="143" t="n">
        <v>4</v>
      </c>
      <c r="D234" s="143" t="s">
        <v>1358</v>
      </c>
      <c r="E234" s="143" t="n">
        <v>1</v>
      </c>
      <c r="F234" s="135" t="n">
        <v>3000427</v>
      </c>
      <c r="G234" s="144" t="s">
        <v>1668</v>
      </c>
      <c r="H234" s="144" t="s">
        <v>1391</v>
      </c>
      <c r="I234" s="144"/>
      <c r="J234" s="142" t="s">
        <v>131</v>
      </c>
      <c r="K234" s="145" t="s">
        <v>1403</v>
      </c>
      <c r="L234" s="142"/>
      <c r="M234" s="146" t="s">
        <v>1423</v>
      </c>
      <c r="N234" s="147"/>
      <c r="O234" s="148"/>
      <c r="P234" s="149"/>
      <c r="Q234" s="149"/>
    </row>
    <row r="235" s="150" customFormat="true" ht="17" hidden="false" customHeight="false" outlineLevel="0" collapsed="false">
      <c r="A235" s="141" t="n">
        <v>4.29</v>
      </c>
      <c r="B235" s="142" t="s">
        <v>1706</v>
      </c>
      <c r="C235" s="143" t="n">
        <v>4</v>
      </c>
      <c r="D235" s="143" t="s">
        <v>1358</v>
      </c>
      <c r="E235" s="143" t="n">
        <v>1</v>
      </c>
      <c r="F235" s="135" t="n">
        <v>3000428</v>
      </c>
      <c r="G235" s="144" t="s">
        <v>1668</v>
      </c>
      <c r="H235" s="144" t="s">
        <v>1391</v>
      </c>
      <c r="I235" s="144"/>
      <c r="J235" s="142" t="s">
        <v>131</v>
      </c>
      <c r="K235" s="145" t="s">
        <v>1403</v>
      </c>
      <c r="L235" s="142"/>
      <c r="M235" s="146" t="s">
        <v>1423</v>
      </c>
      <c r="N235" s="147"/>
      <c r="O235" s="148"/>
      <c r="P235" s="149"/>
      <c r="Q235" s="149"/>
    </row>
    <row r="236" s="150" customFormat="true" ht="17" hidden="false" customHeight="false" outlineLevel="0" collapsed="false">
      <c r="A236" s="185" t="n">
        <v>4.3</v>
      </c>
      <c r="B236" s="142" t="s">
        <v>1707</v>
      </c>
      <c r="C236" s="143" t="n">
        <v>4</v>
      </c>
      <c r="D236" s="143" t="s">
        <v>1358</v>
      </c>
      <c r="E236" s="143" t="n">
        <v>1</v>
      </c>
      <c r="F236" s="135" t="n">
        <v>3000429</v>
      </c>
      <c r="G236" s="144" t="s">
        <v>1668</v>
      </c>
      <c r="H236" s="144" t="s">
        <v>1391</v>
      </c>
      <c r="I236" s="144"/>
      <c r="J236" s="142" t="s">
        <v>131</v>
      </c>
      <c r="K236" s="145" t="s">
        <v>1403</v>
      </c>
      <c r="L236" s="142"/>
      <c r="M236" s="146" t="s">
        <v>1423</v>
      </c>
      <c r="N236" s="147"/>
      <c r="O236" s="148"/>
      <c r="P236" s="149"/>
      <c r="Q236" s="149"/>
    </row>
    <row r="237" s="150" customFormat="true" ht="17" hidden="false" customHeight="false" outlineLevel="0" collapsed="false">
      <c r="A237" s="141" t="n">
        <v>4.31</v>
      </c>
      <c r="B237" s="142" t="s">
        <v>1708</v>
      </c>
      <c r="C237" s="143" t="n">
        <v>4</v>
      </c>
      <c r="D237" s="143" t="s">
        <v>1358</v>
      </c>
      <c r="E237" s="143" t="n">
        <v>1</v>
      </c>
      <c r="F237" s="135" t="n">
        <v>3000430</v>
      </c>
      <c r="G237" s="144" t="s">
        <v>1668</v>
      </c>
      <c r="H237" s="144" t="s">
        <v>1391</v>
      </c>
      <c r="I237" s="144"/>
      <c r="J237" s="142"/>
      <c r="K237" s="145" t="s">
        <v>1403</v>
      </c>
      <c r="L237" s="142" t="s">
        <v>1452</v>
      </c>
      <c r="M237" s="146" t="s">
        <v>1423</v>
      </c>
      <c r="N237" s="147"/>
      <c r="O237" s="148"/>
      <c r="P237" s="149"/>
      <c r="Q237" s="149"/>
    </row>
    <row r="238" s="150" customFormat="true" ht="17" hidden="false" customHeight="false" outlineLevel="0" collapsed="false">
      <c r="A238" s="141" t="n">
        <v>4.32</v>
      </c>
      <c r="B238" s="142" t="s">
        <v>1709</v>
      </c>
      <c r="C238" s="143" t="n">
        <v>4</v>
      </c>
      <c r="D238" s="143" t="s">
        <v>1358</v>
      </c>
      <c r="E238" s="143" t="n">
        <v>1</v>
      </c>
      <c r="F238" s="135" t="n">
        <v>3000431</v>
      </c>
      <c r="G238" s="144" t="s">
        <v>1668</v>
      </c>
      <c r="H238" s="144" t="s">
        <v>1391</v>
      </c>
      <c r="I238" s="144"/>
      <c r="J238" s="142" t="s">
        <v>131</v>
      </c>
      <c r="K238" s="145" t="s">
        <v>1403</v>
      </c>
      <c r="L238" s="142" t="s">
        <v>1710</v>
      </c>
      <c r="M238" s="146" t="s">
        <v>1423</v>
      </c>
      <c r="N238" s="147"/>
      <c r="O238" s="148"/>
      <c r="P238" s="149"/>
      <c r="Q238" s="149"/>
    </row>
    <row r="239" s="150" customFormat="true" ht="17" hidden="false" customHeight="false" outlineLevel="0" collapsed="false">
      <c r="A239" s="124" t="n">
        <v>4.33</v>
      </c>
      <c r="B239" s="125" t="s">
        <v>1711</v>
      </c>
      <c r="C239" s="126" t="n">
        <v>4</v>
      </c>
      <c r="D239" s="126" t="s">
        <v>1358</v>
      </c>
      <c r="E239" s="126" t="n">
        <v>1</v>
      </c>
      <c r="F239" s="135" t="n">
        <v>3000432</v>
      </c>
      <c r="G239" s="130" t="s">
        <v>1668</v>
      </c>
      <c r="H239" s="130" t="s">
        <v>131</v>
      </c>
      <c r="I239" s="130"/>
      <c r="J239" s="125" t="s">
        <v>131</v>
      </c>
      <c r="K239" s="129" t="s">
        <v>1403</v>
      </c>
      <c r="L239" s="125"/>
      <c r="M239" s="130" t="s">
        <v>1460</v>
      </c>
      <c r="N239" s="147"/>
      <c r="O239" s="148"/>
      <c r="P239" s="149"/>
      <c r="Q239" s="149"/>
    </row>
    <row r="240" customFormat="false" ht="153" hidden="false" customHeight="false" outlineLevel="0" collapsed="false">
      <c r="A240" s="160" t="n">
        <v>4.34</v>
      </c>
      <c r="B240" s="161" t="s">
        <v>1712</v>
      </c>
      <c r="C240" s="162" t="n">
        <v>4</v>
      </c>
      <c r="D240" s="162" t="s">
        <v>1358</v>
      </c>
      <c r="E240" s="162" t="n">
        <v>1</v>
      </c>
      <c r="F240" s="135" t="n">
        <v>3000433</v>
      </c>
      <c r="G240" s="163" t="s">
        <v>1668</v>
      </c>
      <c r="H240" s="163" t="s">
        <v>1391</v>
      </c>
      <c r="I240" s="163"/>
      <c r="J240" s="161" t="s">
        <v>1391</v>
      </c>
      <c r="K240" s="167" t="s">
        <v>1412</v>
      </c>
      <c r="L240" s="161" t="s">
        <v>1713</v>
      </c>
      <c r="M240" s="164" t="s">
        <v>1405</v>
      </c>
      <c r="N240" s="139" t="n">
        <v>44279</v>
      </c>
      <c r="O240" s="137" t="n">
        <f aca="false">VLOOKUP(P240, [2]Sheet1!$E$3:$F$5,2)</f>
        <v>1</v>
      </c>
      <c r="P240" s="140" t="s">
        <v>1414</v>
      </c>
      <c r="Q240" s="140" t="s">
        <v>1714</v>
      </c>
    </row>
    <row r="241" customFormat="false" ht="17" hidden="false" customHeight="false" outlineLevel="0" collapsed="false">
      <c r="A241" s="124" t="n">
        <v>4.35</v>
      </c>
      <c r="B241" s="125" t="s">
        <v>1715</v>
      </c>
      <c r="C241" s="126" t="n">
        <v>4</v>
      </c>
      <c r="D241" s="126" t="s">
        <v>1358</v>
      </c>
      <c r="E241" s="126" t="n">
        <v>1</v>
      </c>
      <c r="F241" s="135" t="n">
        <v>3000434</v>
      </c>
      <c r="G241" s="130" t="s">
        <v>1668</v>
      </c>
      <c r="H241" s="130" t="s">
        <v>1391</v>
      </c>
      <c r="I241" s="130"/>
      <c r="J241" s="125"/>
      <c r="K241" s="129" t="s">
        <v>1403</v>
      </c>
      <c r="L241" s="125"/>
      <c r="M241" s="130" t="s">
        <v>1460</v>
      </c>
      <c r="N241" s="236"/>
      <c r="O241" s="133"/>
      <c r="P241" s="134"/>
      <c r="Q241" s="134" t="s">
        <v>1716</v>
      </c>
    </row>
    <row r="242" s="150" customFormat="true" ht="17" hidden="false" customHeight="false" outlineLevel="0" collapsed="false">
      <c r="A242" s="141" t="n">
        <v>4.36</v>
      </c>
      <c r="B242" s="142" t="s">
        <v>1717</v>
      </c>
      <c r="C242" s="143" t="n">
        <v>4</v>
      </c>
      <c r="D242" s="143" t="s">
        <v>1358</v>
      </c>
      <c r="E242" s="143" t="n">
        <v>1</v>
      </c>
      <c r="F242" s="135" t="n">
        <v>3000444</v>
      </c>
      <c r="G242" s="144" t="s">
        <v>1668</v>
      </c>
      <c r="H242" s="144" t="s">
        <v>1391</v>
      </c>
      <c r="I242" s="144"/>
      <c r="J242" s="142" t="s">
        <v>131</v>
      </c>
      <c r="K242" s="145" t="s">
        <v>1403</v>
      </c>
      <c r="L242" s="142"/>
      <c r="M242" s="146" t="s">
        <v>1423</v>
      </c>
      <c r="N242" s="147"/>
      <c r="O242" s="148"/>
      <c r="P242" s="149"/>
      <c r="Q242" s="149"/>
    </row>
    <row r="243" customFormat="false" ht="17" hidden="false" customHeight="false" outlineLevel="0" collapsed="false">
      <c r="A243" s="124" t="n">
        <v>4.37</v>
      </c>
      <c r="B243" s="125" t="s">
        <v>1718</v>
      </c>
      <c r="C243" s="126" t="n">
        <v>4</v>
      </c>
      <c r="D243" s="126" t="s">
        <v>1358</v>
      </c>
      <c r="E243" s="126" t="n">
        <v>1</v>
      </c>
      <c r="F243" s="135" t="n">
        <v>3000445</v>
      </c>
      <c r="G243" s="130" t="s">
        <v>1668</v>
      </c>
      <c r="H243" s="130" t="s">
        <v>1391</v>
      </c>
      <c r="I243" s="130"/>
      <c r="J243" s="125" t="s">
        <v>131</v>
      </c>
      <c r="K243" s="129" t="s">
        <v>1403</v>
      </c>
      <c r="L243" s="125" t="s">
        <v>1719</v>
      </c>
      <c r="M243" s="130" t="s">
        <v>1460</v>
      </c>
    </row>
    <row r="244" customFormat="false" ht="17" hidden="false" customHeight="false" outlineLevel="0" collapsed="false">
      <c r="A244" s="124" t="n">
        <v>4.38</v>
      </c>
      <c r="B244" s="125" t="s">
        <v>1720</v>
      </c>
      <c r="C244" s="126" t="n">
        <v>4</v>
      </c>
      <c r="D244" s="126" t="s">
        <v>1358</v>
      </c>
      <c r="E244" s="126" t="n">
        <v>1</v>
      </c>
      <c r="F244" s="135" t="n">
        <v>3000446</v>
      </c>
      <c r="G244" s="130" t="s">
        <v>1668</v>
      </c>
      <c r="H244" s="130" t="s">
        <v>1391</v>
      </c>
      <c r="I244" s="130"/>
      <c r="J244" s="125" t="s">
        <v>131</v>
      </c>
      <c r="K244" s="129" t="s">
        <v>1403</v>
      </c>
      <c r="L244" s="125" t="s">
        <v>1719</v>
      </c>
      <c r="M244" s="130" t="s">
        <v>1460</v>
      </c>
    </row>
    <row r="245" s="150" customFormat="true" ht="17" hidden="false" customHeight="false" outlineLevel="0" collapsed="false">
      <c r="A245" s="141" t="n">
        <v>4.39</v>
      </c>
      <c r="B245" s="142" t="s">
        <v>1721</v>
      </c>
      <c r="C245" s="143" t="n">
        <v>4</v>
      </c>
      <c r="D245" s="143" t="s">
        <v>1358</v>
      </c>
      <c r="E245" s="143" t="n">
        <v>1</v>
      </c>
      <c r="F245" s="135" t="n">
        <v>3000447</v>
      </c>
      <c r="G245" s="144" t="s">
        <v>1668</v>
      </c>
      <c r="H245" s="144" t="s">
        <v>1391</v>
      </c>
      <c r="I245" s="144"/>
      <c r="J245" s="142" t="s">
        <v>131</v>
      </c>
      <c r="K245" s="145" t="s">
        <v>1403</v>
      </c>
      <c r="L245" s="142"/>
      <c r="M245" s="146" t="s">
        <v>1423</v>
      </c>
      <c r="N245" s="147"/>
      <c r="O245" s="148"/>
      <c r="P245" s="149"/>
      <c r="Q245" s="149"/>
    </row>
    <row r="246" customFormat="false" ht="17" hidden="false" customHeight="false" outlineLevel="0" collapsed="false">
      <c r="A246" s="166" t="n">
        <v>4.4</v>
      </c>
      <c r="B246" s="161" t="s">
        <v>1722</v>
      </c>
      <c r="C246" s="162" t="n">
        <v>4</v>
      </c>
      <c r="D246" s="162" t="s">
        <v>1358</v>
      </c>
      <c r="E246" s="162" t="n">
        <v>1</v>
      </c>
      <c r="F246" s="135" t="n">
        <v>3000448</v>
      </c>
      <c r="G246" s="163" t="s">
        <v>1668</v>
      </c>
      <c r="H246" s="163" t="s">
        <v>1391</v>
      </c>
      <c r="I246" s="163"/>
      <c r="J246" s="161"/>
      <c r="K246" s="167" t="s">
        <v>1392</v>
      </c>
      <c r="L246" s="161"/>
      <c r="M246" s="164"/>
      <c r="N246" s="139"/>
      <c r="O246" s="137"/>
      <c r="P246" s="140"/>
      <c r="Q246" s="140"/>
    </row>
    <row r="247" customFormat="false" ht="17" hidden="false" customHeight="false" outlineLevel="0" collapsed="false">
      <c r="A247" s="124" t="n">
        <v>4.41</v>
      </c>
      <c r="B247" s="125" t="s">
        <v>1723</v>
      </c>
      <c r="C247" s="126" t="n">
        <v>4</v>
      </c>
      <c r="D247" s="126" t="s">
        <v>1358</v>
      </c>
      <c r="E247" s="126" t="n">
        <v>1</v>
      </c>
      <c r="F247" s="135" t="n">
        <v>3000449</v>
      </c>
      <c r="G247" s="130" t="s">
        <v>1668</v>
      </c>
      <c r="H247" s="130" t="s">
        <v>1391</v>
      </c>
      <c r="I247" s="130"/>
      <c r="J247" s="125"/>
      <c r="K247" s="129" t="s">
        <v>1403</v>
      </c>
      <c r="L247" s="125"/>
      <c r="M247" s="130" t="s">
        <v>1460</v>
      </c>
      <c r="N247" s="236"/>
      <c r="O247" s="133"/>
      <c r="P247" s="134"/>
      <c r="Q247" s="134"/>
    </row>
    <row r="248" s="150" customFormat="true" ht="17" hidden="false" customHeight="false" outlineLevel="0" collapsed="false">
      <c r="A248" s="141" t="n">
        <v>4.42</v>
      </c>
      <c r="B248" s="142" t="s">
        <v>1724</v>
      </c>
      <c r="C248" s="143" t="n">
        <v>4</v>
      </c>
      <c r="D248" s="143" t="s">
        <v>1358</v>
      </c>
      <c r="E248" s="143" t="n">
        <v>1</v>
      </c>
      <c r="F248" s="135" t="n">
        <v>3000451</v>
      </c>
      <c r="G248" s="144" t="s">
        <v>1725</v>
      </c>
      <c r="H248" s="144" t="s">
        <v>1575</v>
      </c>
      <c r="I248" s="144"/>
      <c r="J248" s="142" t="s">
        <v>131</v>
      </c>
      <c r="K248" s="145" t="s">
        <v>1403</v>
      </c>
      <c r="L248" s="142"/>
      <c r="M248" s="146" t="s">
        <v>1423</v>
      </c>
      <c r="N248" s="147"/>
      <c r="O248" s="148"/>
      <c r="P248" s="149"/>
      <c r="Q248" s="149"/>
    </row>
    <row r="249" s="150" customFormat="true" ht="17" hidden="false" customHeight="false" outlineLevel="0" collapsed="false">
      <c r="A249" s="141" t="n">
        <v>4.43</v>
      </c>
      <c r="B249" s="142" t="s">
        <v>1726</v>
      </c>
      <c r="C249" s="143" t="n">
        <v>4</v>
      </c>
      <c r="D249" s="143" t="s">
        <v>1358</v>
      </c>
      <c r="E249" s="143" t="n">
        <v>1</v>
      </c>
      <c r="F249" s="135" t="n">
        <v>3000441</v>
      </c>
      <c r="G249" s="144" t="s">
        <v>1725</v>
      </c>
      <c r="H249" s="144" t="s">
        <v>131</v>
      </c>
      <c r="I249" s="144"/>
      <c r="J249" s="142" t="s">
        <v>131</v>
      </c>
      <c r="K249" s="145" t="s">
        <v>1403</v>
      </c>
      <c r="L249" s="142"/>
      <c r="M249" s="146" t="s">
        <v>1423</v>
      </c>
      <c r="N249" s="147"/>
      <c r="O249" s="148"/>
      <c r="P249" s="149"/>
      <c r="Q249" s="149"/>
    </row>
    <row r="250" s="150" customFormat="true" ht="17" hidden="false" customHeight="false" outlineLevel="0" collapsed="false">
      <c r="A250" s="141" t="n">
        <v>4.44</v>
      </c>
      <c r="B250" s="142" t="s">
        <v>1727</v>
      </c>
      <c r="C250" s="143" t="n">
        <v>4</v>
      </c>
      <c r="D250" s="143" t="s">
        <v>1358</v>
      </c>
      <c r="E250" s="143" t="n">
        <v>1</v>
      </c>
      <c r="F250" s="135" t="n">
        <v>3000442</v>
      </c>
      <c r="G250" s="144" t="s">
        <v>1725</v>
      </c>
      <c r="H250" s="144" t="s">
        <v>131</v>
      </c>
      <c r="I250" s="144"/>
      <c r="J250" s="142" t="s">
        <v>131</v>
      </c>
      <c r="K250" s="145" t="s">
        <v>1403</v>
      </c>
      <c r="L250" s="142"/>
      <c r="M250" s="146" t="s">
        <v>1423</v>
      </c>
      <c r="N250" s="147"/>
      <c r="O250" s="148"/>
      <c r="P250" s="149"/>
      <c r="Q250" s="149"/>
    </row>
    <row r="251" s="150" customFormat="true" ht="17" hidden="false" customHeight="false" outlineLevel="0" collapsed="false">
      <c r="A251" s="141" t="n">
        <v>4.45</v>
      </c>
      <c r="B251" s="142" t="s">
        <v>1728</v>
      </c>
      <c r="C251" s="143" t="n">
        <v>4</v>
      </c>
      <c r="D251" s="143" t="s">
        <v>1358</v>
      </c>
      <c r="E251" s="143" t="n">
        <v>1</v>
      </c>
      <c r="F251" s="135" t="n">
        <v>3000452</v>
      </c>
      <c r="G251" s="144" t="s">
        <v>1725</v>
      </c>
      <c r="H251" s="144" t="s">
        <v>1391</v>
      </c>
      <c r="I251" s="144"/>
      <c r="J251" s="142" t="s">
        <v>131</v>
      </c>
      <c r="K251" s="145" t="s">
        <v>1403</v>
      </c>
      <c r="L251" s="142"/>
      <c r="M251" s="146" t="s">
        <v>1423</v>
      </c>
      <c r="N251" s="147"/>
      <c r="O251" s="148"/>
      <c r="P251" s="149"/>
      <c r="Q251" s="149"/>
    </row>
    <row r="252" s="150" customFormat="true" ht="17" hidden="false" customHeight="false" outlineLevel="0" collapsed="false">
      <c r="A252" s="141" t="n">
        <v>4.46</v>
      </c>
      <c r="B252" s="142" t="s">
        <v>1729</v>
      </c>
      <c r="C252" s="143" t="n">
        <v>4</v>
      </c>
      <c r="D252" s="143" t="s">
        <v>1358</v>
      </c>
      <c r="E252" s="143" t="n">
        <v>1</v>
      </c>
      <c r="F252" s="135" t="n">
        <v>3000453</v>
      </c>
      <c r="G252" s="144" t="s">
        <v>1668</v>
      </c>
      <c r="H252" s="144" t="s">
        <v>1391</v>
      </c>
      <c r="I252" s="144"/>
      <c r="J252" s="142" t="s">
        <v>131</v>
      </c>
      <c r="K252" s="145" t="s">
        <v>1403</v>
      </c>
      <c r="L252" s="142" t="s">
        <v>1730</v>
      </c>
      <c r="M252" s="146" t="s">
        <v>1423</v>
      </c>
      <c r="N252" s="147"/>
      <c r="O252" s="148"/>
      <c r="P252" s="149"/>
      <c r="Q252" s="149"/>
    </row>
    <row r="253" s="150" customFormat="true" ht="17" hidden="false" customHeight="false" outlineLevel="0" collapsed="false">
      <c r="A253" s="141" t="n">
        <v>4.47</v>
      </c>
      <c r="B253" s="142" t="s">
        <v>1731</v>
      </c>
      <c r="C253" s="143" t="n">
        <v>4</v>
      </c>
      <c r="D253" s="143" t="s">
        <v>1358</v>
      </c>
      <c r="E253" s="143" t="n">
        <v>1</v>
      </c>
      <c r="F253" s="135" t="n">
        <v>3000454</v>
      </c>
      <c r="G253" s="144" t="s">
        <v>1668</v>
      </c>
      <c r="H253" s="144" t="s">
        <v>1391</v>
      </c>
      <c r="I253" s="144"/>
      <c r="J253" s="142" t="s">
        <v>131</v>
      </c>
      <c r="K253" s="145" t="s">
        <v>1403</v>
      </c>
      <c r="L253" s="142"/>
      <c r="M253" s="146" t="s">
        <v>1423</v>
      </c>
      <c r="N253" s="147"/>
      <c r="O253" s="148"/>
      <c r="P253" s="149"/>
      <c r="Q253" s="149"/>
    </row>
    <row r="254" s="150" customFormat="true" ht="17" hidden="false" customHeight="false" outlineLevel="0" collapsed="false">
      <c r="A254" s="141" t="n">
        <v>4.48</v>
      </c>
      <c r="B254" s="142" t="s">
        <v>1732</v>
      </c>
      <c r="C254" s="143" t="n">
        <v>4</v>
      </c>
      <c r="D254" s="143" t="s">
        <v>1358</v>
      </c>
      <c r="E254" s="143" t="n">
        <v>1</v>
      </c>
      <c r="F254" s="135" t="n">
        <v>3000455</v>
      </c>
      <c r="G254" s="144" t="s">
        <v>1668</v>
      </c>
      <c r="H254" s="144" t="s">
        <v>1391</v>
      </c>
      <c r="I254" s="144"/>
      <c r="J254" s="142" t="s">
        <v>131</v>
      </c>
      <c r="K254" s="145" t="s">
        <v>1403</v>
      </c>
      <c r="L254" s="142"/>
      <c r="M254" s="146" t="s">
        <v>1423</v>
      </c>
      <c r="N254" s="147"/>
      <c r="O254" s="148"/>
      <c r="P254" s="149"/>
      <c r="Q254" s="149"/>
    </row>
    <row r="255" customFormat="false" ht="34" hidden="false" customHeight="false" outlineLevel="0" collapsed="false">
      <c r="A255" s="225" t="n">
        <v>4.49</v>
      </c>
      <c r="B255" s="226" t="s">
        <v>1733</v>
      </c>
      <c r="C255" s="227" t="n">
        <v>4</v>
      </c>
      <c r="D255" s="227" t="s">
        <v>1358</v>
      </c>
      <c r="E255" s="227" t="n">
        <v>1</v>
      </c>
      <c r="F255" s="135" t="n">
        <v>3000456</v>
      </c>
      <c r="G255" s="228" t="s">
        <v>1668</v>
      </c>
      <c r="H255" s="228" t="s">
        <v>1391</v>
      </c>
      <c r="I255" s="228"/>
      <c r="J255" s="226" t="s">
        <v>131</v>
      </c>
      <c r="K255" s="229" t="s">
        <v>1403</v>
      </c>
      <c r="L255" s="226" t="s">
        <v>1734</v>
      </c>
      <c r="M255" s="231" t="s">
        <v>1460</v>
      </c>
    </row>
    <row r="256" s="150" customFormat="true" ht="17" hidden="false" customHeight="false" outlineLevel="0" collapsed="false">
      <c r="A256" s="185" t="n">
        <v>4.5</v>
      </c>
      <c r="B256" s="142" t="s">
        <v>1735</v>
      </c>
      <c r="C256" s="143" t="n">
        <v>4</v>
      </c>
      <c r="D256" s="143" t="s">
        <v>1358</v>
      </c>
      <c r="E256" s="143" t="n">
        <v>1</v>
      </c>
      <c r="F256" s="135" t="n">
        <v>3000457</v>
      </c>
      <c r="G256" s="144" t="s">
        <v>1668</v>
      </c>
      <c r="H256" s="144" t="s">
        <v>1391</v>
      </c>
      <c r="I256" s="144"/>
      <c r="J256" s="142" t="s">
        <v>131</v>
      </c>
      <c r="K256" s="145" t="s">
        <v>1403</v>
      </c>
      <c r="L256" s="142" t="s">
        <v>1736</v>
      </c>
      <c r="M256" s="146" t="s">
        <v>1405</v>
      </c>
      <c r="N256" s="147"/>
      <c r="O256" s="148"/>
      <c r="P256" s="149"/>
      <c r="Q256" s="149"/>
    </row>
    <row r="257" s="150" customFormat="true" ht="17" hidden="false" customHeight="false" outlineLevel="0" collapsed="false">
      <c r="A257" s="141" t="n">
        <v>4.51</v>
      </c>
      <c r="B257" s="142" t="s">
        <v>1737</v>
      </c>
      <c r="C257" s="143" t="n">
        <v>4</v>
      </c>
      <c r="D257" s="143" t="s">
        <v>1358</v>
      </c>
      <c r="E257" s="143" t="n">
        <v>1</v>
      </c>
      <c r="F257" s="135" t="n">
        <v>3000458</v>
      </c>
      <c r="G257" s="144" t="s">
        <v>1668</v>
      </c>
      <c r="H257" s="144" t="s">
        <v>1391</v>
      </c>
      <c r="I257" s="144"/>
      <c r="J257" s="142" t="s">
        <v>131</v>
      </c>
      <c r="K257" s="145" t="s">
        <v>1403</v>
      </c>
      <c r="L257" s="142" t="s">
        <v>1738</v>
      </c>
      <c r="M257" s="146" t="s">
        <v>1405</v>
      </c>
      <c r="N257" s="147"/>
      <c r="O257" s="148"/>
      <c r="P257" s="149"/>
      <c r="Q257" s="149"/>
    </row>
    <row r="258" customFormat="false" ht="17" hidden="false" customHeight="false" outlineLevel="0" collapsed="false">
      <c r="A258" s="141" t="n">
        <v>4.52</v>
      </c>
      <c r="B258" s="142" t="s">
        <v>1739</v>
      </c>
      <c r="C258" s="143" t="n">
        <v>4</v>
      </c>
      <c r="D258" s="143" t="s">
        <v>1358</v>
      </c>
      <c r="E258" s="143" t="n">
        <v>1</v>
      </c>
      <c r="F258" s="135" t="n">
        <v>3000459</v>
      </c>
      <c r="G258" s="144" t="s">
        <v>1668</v>
      </c>
      <c r="H258" s="144" t="s">
        <v>1391</v>
      </c>
      <c r="I258" s="144"/>
      <c r="J258" s="142" t="s">
        <v>131</v>
      </c>
      <c r="K258" s="145" t="s">
        <v>1403</v>
      </c>
      <c r="L258" s="142" t="s">
        <v>1740</v>
      </c>
      <c r="M258" s="146" t="s">
        <v>1460</v>
      </c>
    </row>
    <row r="259" customFormat="false" ht="17" hidden="false" customHeight="false" outlineLevel="0" collapsed="false">
      <c r="A259" s="141" t="n">
        <v>4.53</v>
      </c>
      <c r="B259" s="142" t="s">
        <v>1741</v>
      </c>
      <c r="C259" s="143" t="n">
        <v>4</v>
      </c>
      <c r="D259" s="143" t="s">
        <v>1358</v>
      </c>
      <c r="E259" s="143" t="n">
        <v>1</v>
      </c>
      <c r="F259" s="135" t="n">
        <v>3000460</v>
      </c>
      <c r="G259" s="144" t="s">
        <v>1668</v>
      </c>
      <c r="H259" s="144" t="s">
        <v>1391</v>
      </c>
      <c r="I259" s="144"/>
      <c r="J259" s="142" t="s">
        <v>131</v>
      </c>
      <c r="K259" s="145" t="s">
        <v>1403</v>
      </c>
      <c r="L259" s="142" t="s">
        <v>1742</v>
      </c>
      <c r="M259" s="146" t="s">
        <v>1460</v>
      </c>
    </row>
    <row r="260" s="150" customFormat="true" ht="17" hidden="false" customHeight="false" outlineLevel="0" collapsed="false">
      <c r="A260" s="141" t="n">
        <v>4.54</v>
      </c>
      <c r="B260" s="142" t="s">
        <v>1743</v>
      </c>
      <c r="C260" s="143" t="n">
        <v>4</v>
      </c>
      <c r="D260" s="143" t="s">
        <v>1358</v>
      </c>
      <c r="E260" s="143" t="n">
        <v>1</v>
      </c>
      <c r="F260" s="135" t="n">
        <v>3000461</v>
      </c>
      <c r="G260" s="144" t="s">
        <v>1668</v>
      </c>
      <c r="H260" s="144" t="s">
        <v>1391</v>
      </c>
      <c r="I260" s="144"/>
      <c r="J260" s="142" t="s">
        <v>131</v>
      </c>
      <c r="K260" s="145" t="s">
        <v>1403</v>
      </c>
      <c r="L260" s="142" t="s">
        <v>1744</v>
      </c>
      <c r="M260" s="146" t="s">
        <v>1423</v>
      </c>
      <c r="N260" s="147"/>
      <c r="O260" s="148"/>
      <c r="P260" s="149"/>
      <c r="Q260" s="149"/>
    </row>
    <row r="261" customFormat="false" ht="51" hidden="false" customHeight="false" outlineLevel="0" collapsed="false">
      <c r="A261" s="124" t="n">
        <v>4.55</v>
      </c>
      <c r="B261" s="125" t="s">
        <v>1745</v>
      </c>
      <c r="C261" s="126" t="n">
        <v>4</v>
      </c>
      <c r="D261" s="126" t="s">
        <v>1358</v>
      </c>
      <c r="E261" s="126" t="n">
        <v>1</v>
      </c>
      <c r="F261" s="135" t="n">
        <v>3000462</v>
      </c>
      <c r="G261" s="130" t="s">
        <v>1668</v>
      </c>
      <c r="H261" s="130" t="s">
        <v>1391</v>
      </c>
      <c r="I261" s="130"/>
      <c r="J261" s="125" t="s">
        <v>131</v>
      </c>
      <c r="K261" s="129" t="s">
        <v>1403</v>
      </c>
      <c r="L261" s="125" t="s">
        <v>1746</v>
      </c>
      <c r="M261" s="130" t="s">
        <v>1460</v>
      </c>
    </row>
    <row r="262" s="165" customFormat="true" ht="34" hidden="false" customHeight="false" outlineLevel="0" collapsed="false">
      <c r="A262" s="160" t="n">
        <v>4.56</v>
      </c>
      <c r="B262" s="161" t="s">
        <v>1747</v>
      </c>
      <c r="C262" s="162" t="n">
        <v>4</v>
      </c>
      <c r="D262" s="162" t="s">
        <v>1358</v>
      </c>
      <c r="E262" s="162" t="n">
        <v>1</v>
      </c>
      <c r="F262" s="135" t="n">
        <v>3000463</v>
      </c>
      <c r="G262" s="163" t="s">
        <v>1668</v>
      </c>
      <c r="H262" s="163" t="s">
        <v>1391</v>
      </c>
      <c r="I262" s="163"/>
      <c r="J262" s="161" t="s">
        <v>1391</v>
      </c>
      <c r="K262" s="167" t="s">
        <v>1526</v>
      </c>
      <c r="L262" s="161" t="s">
        <v>1748</v>
      </c>
      <c r="M262" s="164" t="s">
        <v>1460</v>
      </c>
      <c r="N262" s="139"/>
      <c r="O262" s="238"/>
      <c r="P262" s="140"/>
      <c r="Q262" s="140"/>
    </row>
    <row r="263" customFormat="false" ht="17" hidden="false" customHeight="false" outlineLevel="0" collapsed="false">
      <c r="A263" s="124" t="n">
        <v>4.57</v>
      </c>
      <c r="B263" s="125" t="s">
        <v>1749</v>
      </c>
      <c r="C263" s="126" t="n">
        <v>4</v>
      </c>
      <c r="D263" s="126" t="s">
        <v>1358</v>
      </c>
      <c r="E263" s="126" t="n">
        <v>1</v>
      </c>
      <c r="F263" s="135" t="n">
        <v>3000464</v>
      </c>
      <c r="G263" s="130" t="s">
        <v>1668</v>
      </c>
      <c r="H263" s="130" t="s">
        <v>1391</v>
      </c>
      <c r="I263" s="130"/>
      <c r="J263" s="125"/>
      <c r="K263" s="129" t="s">
        <v>1750</v>
      </c>
      <c r="L263" s="125" t="s">
        <v>1751</v>
      </c>
      <c r="M263" s="130" t="s">
        <v>1460</v>
      </c>
      <c r="N263" s="236"/>
      <c r="O263" s="133"/>
      <c r="P263" s="134"/>
      <c r="Q263" s="134" t="s">
        <v>1752</v>
      </c>
    </row>
    <row r="264" customFormat="false" ht="34" hidden="false" customHeight="false" outlineLevel="0" collapsed="false">
      <c r="A264" s="160" t="n">
        <v>4.58</v>
      </c>
      <c r="B264" s="161" t="s">
        <v>1753</v>
      </c>
      <c r="C264" s="162" t="n">
        <v>4</v>
      </c>
      <c r="D264" s="162" t="s">
        <v>1358</v>
      </c>
      <c r="E264" s="162" t="n">
        <v>1</v>
      </c>
      <c r="F264" s="135" t="n">
        <v>3000465</v>
      </c>
      <c r="G264" s="163" t="s">
        <v>1668</v>
      </c>
      <c r="H264" s="163" t="s">
        <v>1391</v>
      </c>
      <c r="I264" s="163"/>
      <c r="J264" s="161" t="s">
        <v>1391</v>
      </c>
      <c r="K264" s="167" t="s">
        <v>1392</v>
      </c>
      <c r="L264" s="161"/>
      <c r="M264" s="164"/>
      <c r="N264" s="139" t="n">
        <v>44320</v>
      </c>
      <c r="O264" s="137"/>
      <c r="P264" s="140" t="s">
        <v>1754</v>
      </c>
      <c r="Q264" s="239" t="s">
        <v>1755</v>
      </c>
    </row>
    <row r="265" customFormat="false" ht="68" hidden="false" customHeight="false" outlineLevel="0" collapsed="false">
      <c r="A265" s="160" t="n">
        <v>4.59</v>
      </c>
      <c r="B265" s="161" t="s">
        <v>1756</v>
      </c>
      <c r="C265" s="162" t="n">
        <v>4</v>
      </c>
      <c r="D265" s="162" t="s">
        <v>1358</v>
      </c>
      <c r="E265" s="162" t="n">
        <v>1</v>
      </c>
      <c r="F265" s="135" t="n">
        <v>3000466</v>
      </c>
      <c r="G265" s="163" t="s">
        <v>1668</v>
      </c>
      <c r="H265" s="163" t="s">
        <v>1391</v>
      </c>
      <c r="I265" s="163"/>
      <c r="J265" s="161" t="s">
        <v>1391</v>
      </c>
      <c r="K265" s="167" t="s">
        <v>1392</v>
      </c>
      <c r="L265" s="161" t="s">
        <v>1757</v>
      </c>
      <c r="M265" s="164"/>
      <c r="N265" s="139" t="n">
        <v>44321</v>
      </c>
      <c r="O265" s="137"/>
      <c r="P265" s="140" t="s">
        <v>1754</v>
      </c>
      <c r="Q265" s="239" t="s">
        <v>1758</v>
      </c>
    </row>
    <row r="266" s="150" customFormat="true" ht="17" hidden="false" customHeight="false" outlineLevel="0" collapsed="false">
      <c r="A266" s="185" t="n">
        <v>4.6</v>
      </c>
      <c r="B266" s="142" t="s">
        <v>1759</v>
      </c>
      <c r="C266" s="143" t="n">
        <v>4</v>
      </c>
      <c r="D266" s="143" t="s">
        <v>1358</v>
      </c>
      <c r="E266" s="143" t="n">
        <v>1</v>
      </c>
      <c r="F266" s="135" t="n">
        <v>3000467</v>
      </c>
      <c r="G266" s="144" t="s">
        <v>1668</v>
      </c>
      <c r="H266" s="144" t="s">
        <v>1391</v>
      </c>
      <c r="I266" s="144"/>
      <c r="J266" s="142" t="s">
        <v>131</v>
      </c>
      <c r="K266" s="145" t="s">
        <v>1403</v>
      </c>
      <c r="L266" s="142"/>
      <c r="M266" s="146" t="s">
        <v>1423</v>
      </c>
      <c r="N266" s="147"/>
      <c r="O266" s="148"/>
      <c r="P266" s="149"/>
      <c r="Q266" s="149"/>
    </row>
    <row r="267" customFormat="false" ht="34" hidden="false" customHeight="false" outlineLevel="0" collapsed="false">
      <c r="A267" s="160" t="n">
        <v>4.61</v>
      </c>
      <c r="B267" s="161" t="s">
        <v>1760</v>
      </c>
      <c r="C267" s="162" t="n">
        <v>4</v>
      </c>
      <c r="D267" s="162" t="s">
        <v>1358</v>
      </c>
      <c r="E267" s="162" t="n">
        <v>1</v>
      </c>
      <c r="F267" s="135" t="n">
        <v>3000468</v>
      </c>
      <c r="G267" s="163" t="s">
        <v>1668</v>
      </c>
      <c r="H267" s="163" t="s">
        <v>1391</v>
      </c>
      <c r="I267" s="163"/>
      <c r="J267" s="161" t="s">
        <v>1391</v>
      </c>
      <c r="K267" s="167" t="s">
        <v>1392</v>
      </c>
      <c r="L267" s="161" t="s">
        <v>1761</v>
      </c>
      <c r="M267" s="164"/>
      <c r="N267" s="139" t="n">
        <v>44316</v>
      </c>
      <c r="O267" s="137"/>
      <c r="P267" s="140"/>
      <c r="Q267" s="140"/>
    </row>
    <row r="268" customFormat="false" ht="17" hidden="false" customHeight="false" outlineLevel="0" collapsed="false">
      <c r="A268" s="160" t="n">
        <v>4.62</v>
      </c>
      <c r="B268" s="161" t="s">
        <v>1762</v>
      </c>
      <c r="C268" s="162" t="n">
        <v>4</v>
      </c>
      <c r="D268" s="162" t="s">
        <v>1358</v>
      </c>
      <c r="E268" s="162" t="n">
        <v>1</v>
      </c>
      <c r="F268" s="135" t="n">
        <v>3000469</v>
      </c>
      <c r="G268" s="163" t="s">
        <v>1668</v>
      </c>
      <c r="H268" s="163" t="s">
        <v>1391</v>
      </c>
      <c r="I268" s="163"/>
      <c r="J268" s="161"/>
      <c r="K268" s="167" t="s">
        <v>1403</v>
      </c>
      <c r="L268" s="161"/>
      <c r="M268" s="164" t="s">
        <v>1460</v>
      </c>
      <c r="N268" s="139"/>
      <c r="O268" s="137"/>
      <c r="P268" s="140"/>
      <c r="Q268" s="140"/>
    </row>
    <row r="269" s="184" customFormat="true" ht="17" hidden="false" customHeight="false" outlineLevel="0" collapsed="false">
      <c r="A269" s="240" t="n">
        <v>4.63</v>
      </c>
      <c r="B269" s="241" t="s">
        <v>1763</v>
      </c>
      <c r="C269" s="242" t="n">
        <v>4</v>
      </c>
      <c r="D269" s="242" t="s">
        <v>1358</v>
      </c>
      <c r="E269" s="243" t="n">
        <v>10</v>
      </c>
      <c r="F269" s="242" t="n">
        <v>3000470</v>
      </c>
      <c r="G269" s="244" t="s">
        <v>1658</v>
      </c>
      <c r="H269" s="244"/>
      <c r="I269" s="244"/>
      <c r="J269" s="244"/>
      <c r="K269" s="194" t="s">
        <v>1412</v>
      </c>
      <c r="L269" s="43" t="s">
        <v>1467</v>
      </c>
      <c r="M269" s="183"/>
      <c r="N269" s="181"/>
      <c r="O269" s="245"/>
      <c r="P269" s="183"/>
      <c r="Q269" s="183"/>
    </row>
    <row r="270" s="112" customFormat="true" ht="16" hidden="false" customHeight="false" outlineLevel="0" collapsed="false">
      <c r="A270" s="104" t="n">
        <v>5</v>
      </c>
      <c r="B270" s="105" t="s">
        <v>1764</v>
      </c>
      <c r="C270" s="106"/>
      <c r="D270" s="107"/>
      <c r="E270" s="107"/>
      <c r="F270" s="108"/>
      <c r="G270" s="106"/>
      <c r="H270" s="106"/>
      <c r="I270" s="106"/>
      <c r="J270" s="109"/>
      <c r="K270" s="106"/>
      <c r="L270" s="109"/>
      <c r="M270" s="106"/>
      <c r="N270" s="110"/>
      <c r="O270" s="111"/>
      <c r="P270" s="105"/>
      <c r="Q270" s="105"/>
    </row>
    <row r="271" s="165" customFormat="true" ht="16" hidden="false" customHeight="false" outlineLevel="0" collapsed="false">
      <c r="A271" s="160" t="n">
        <v>5.1</v>
      </c>
      <c r="B271" s="163" t="s">
        <v>1765</v>
      </c>
      <c r="C271" s="162" t="n">
        <v>5</v>
      </c>
      <c r="D271" s="162" t="s">
        <v>1358</v>
      </c>
      <c r="E271" s="162" t="n">
        <v>10</v>
      </c>
      <c r="F271" s="191" t="n">
        <v>3000601</v>
      </c>
      <c r="G271" s="163" t="s">
        <v>1766</v>
      </c>
      <c r="H271" s="163" t="s">
        <v>1391</v>
      </c>
      <c r="I271" s="163"/>
      <c r="J271" s="246" t="s">
        <v>1391</v>
      </c>
      <c r="K271" s="118" t="s">
        <v>1392</v>
      </c>
      <c r="L271" s="161"/>
      <c r="M271" s="192"/>
      <c r="N271" s="139" t="n">
        <v>44279</v>
      </c>
      <c r="O271" s="137" t="n">
        <f aca="false">VLOOKUP(P271, [2]Sheet1!$E$3:$F$5,2)</f>
        <v>0</v>
      </c>
      <c r="P271" s="140" t="s">
        <v>1393</v>
      </c>
      <c r="Q271" s="140" t="s">
        <v>1767</v>
      </c>
    </row>
    <row r="272" s="165" customFormat="true" ht="16" hidden="false" customHeight="false" outlineLevel="0" collapsed="false">
      <c r="A272" s="160" t="n">
        <v>5.2</v>
      </c>
      <c r="B272" s="163" t="s">
        <v>1768</v>
      </c>
      <c r="C272" s="162" t="n">
        <v>5</v>
      </c>
      <c r="D272" s="162" t="s">
        <v>1358</v>
      </c>
      <c r="E272" s="162" t="n">
        <v>10</v>
      </c>
      <c r="F272" s="191" t="n">
        <v>3000602</v>
      </c>
      <c r="G272" s="163" t="s">
        <v>1769</v>
      </c>
      <c r="H272" s="163" t="s">
        <v>1391</v>
      </c>
      <c r="I272" s="163"/>
      <c r="J272" s="246" t="s">
        <v>1391</v>
      </c>
      <c r="K272" s="118" t="s">
        <v>1392</v>
      </c>
      <c r="L272" s="161"/>
      <c r="M272" s="192"/>
      <c r="N272" s="139" t="n">
        <v>44279</v>
      </c>
      <c r="O272" s="137" t="n">
        <f aca="false">VLOOKUP(P272, [2]Sheet1!$E$3:$F$5,2)</f>
        <v>0</v>
      </c>
      <c r="P272" s="140" t="s">
        <v>1393</v>
      </c>
      <c r="Q272" s="140" t="s">
        <v>1767</v>
      </c>
    </row>
    <row r="273" s="150" customFormat="true" ht="17" hidden="false" customHeight="false" outlineLevel="0" collapsed="false">
      <c r="A273" s="141" t="n">
        <v>5.3</v>
      </c>
      <c r="B273" s="142" t="s">
        <v>1770</v>
      </c>
      <c r="C273" s="143" t="n">
        <v>5</v>
      </c>
      <c r="D273" s="143" t="s">
        <v>1358</v>
      </c>
      <c r="E273" s="143" t="n">
        <v>1</v>
      </c>
      <c r="F273" s="135" t="n">
        <v>3000623</v>
      </c>
      <c r="G273" s="144" t="s">
        <v>1769</v>
      </c>
      <c r="H273" s="144" t="s">
        <v>1391</v>
      </c>
      <c r="I273" s="144"/>
      <c r="J273" s="142"/>
      <c r="K273" s="145" t="s">
        <v>1403</v>
      </c>
      <c r="L273" s="142"/>
      <c r="M273" s="146" t="s">
        <v>1423</v>
      </c>
      <c r="N273" s="147"/>
      <c r="O273" s="148"/>
      <c r="P273" s="149"/>
      <c r="Q273" s="149"/>
    </row>
    <row r="274" s="165" customFormat="true" ht="16" hidden="false" customHeight="false" outlineLevel="0" collapsed="false">
      <c r="A274" s="160" t="n">
        <v>5.4</v>
      </c>
      <c r="B274" s="163" t="s">
        <v>1771</v>
      </c>
      <c r="C274" s="162" t="n">
        <v>5</v>
      </c>
      <c r="D274" s="162" t="s">
        <v>1358</v>
      </c>
      <c r="E274" s="162" t="n">
        <v>10</v>
      </c>
      <c r="F274" s="191" t="n">
        <v>3000625</v>
      </c>
      <c r="G274" s="163" t="s">
        <v>1766</v>
      </c>
      <c r="H274" s="163" t="s">
        <v>1391</v>
      </c>
      <c r="I274" s="163"/>
      <c r="J274" s="246" t="s">
        <v>1391</v>
      </c>
      <c r="K274" s="118" t="s">
        <v>1392</v>
      </c>
      <c r="L274" s="161"/>
      <c r="M274" s="192"/>
      <c r="N274" s="139" t="n">
        <v>44279</v>
      </c>
      <c r="O274" s="137" t="n">
        <f aca="false">VLOOKUP(P274, [2]Sheet1!$E$3:$F$5,2)</f>
        <v>0</v>
      </c>
      <c r="P274" s="140" t="s">
        <v>1393</v>
      </c>
      <c r="Q274" s="140" t="s">
        <v>1767</v>
      </c>
    </row>
    <row r="275" s="165" customFormat="true" ht="16" hidden="false" customHeight="false" outlineLevel="0" collapsed="false">
      <c r="A275" s="160" t="n">
        <v>5.5</v>
      </c>
      <c r="B275" s="163" t="s">
        <v>1772</v>
      </c>
      <c r="C275" s="162" t="n">
        <v>5</v>
      </c>
      <c r="D275" s="162" t="s">
        <v>1358</v>
      </c>
      <c r="E275" s="162" t="n">
        <v>10</v>
      </c>
      <c r="F275" s="191" t="n">
        <v>3000626</v>
      </c>
      <c r="G275" s="163" t="s">
        <v>1766</v>
      </c>
      <c r="H275" s="163" t="s">
        <v>1391</v>
      </c>
      <c r="I275" s="163"/>
      <c r="J275" s="246" t="s">
        <v>1391</v>
      </c>
      <c r="K275" s="118" t="s">
        <v>1392</v>
      </c>
      <c r="L275" s="161"/>
      <c r="M275" s="192"/>
      <c r="N275" s="139" t="n">
        <v>44279</v>
      </c>
      <c r="O275" s="137" t="n">
        <f aca="false">VLOOKUP(P275, [2]Sheet1!$E$3:$F$5,2)</f>
        <v>0</v>
      </c>
      <c r="P275" s="140" t="s">
        <v>1393</v>
      </c>
      <c r="Q275" s="140" t="s">
        <v>1767</v>
      </c>
    </row>
    <row r="276" s="165" customFormat="true" ht="17" hidden="false" customHeight="false" outlineLevel="0" collapsed="false">
      <c r="A276" s="160" t="n">
        <v>5.6</v>
      </c>
      <c r="B276" s="161" t="s">
        <v>1773</v>
      </c>
      <c r="C276" s="162" t="n">
        <v>5</v>
      </c>
      <c r="D276" s="162" t="s">
        <v>1358</v>
      </c>
      <c r="E276" s="162" t="n">
        <v>1</v>
      </c>
      <c r="F276" s="135" t="n">
        <v>3000627</v>
      </c>
      <c r="G276" s="163" t="s">
        <v>1766</v>
      </c>
      <c r="H276" s="163" t="s">
        <v>1391</v>
      </c>
      <c r="I276" s="163"/>
      <c r="J276" s="246" t="s">
        <v>1391</v>
      </c>
      <c r="K276" s="118" t="s">
        <v>1392</v>
      </c>
      <c r="L276" s="161"/>
      <c r="M276" s="164"/>
      <c r="N276" s="139" t="n">
        <v>44279</v>
      </c>
      <c r="O276" s="137" t="n">
        <f aca="false">VLOOKUP(P276, [2]Sheet1!$E$3:$F$5,2)</f>
        <v>0</v>
      </c>
      <c r="P276" s="140" t="s">
        <v>1393</v>
      </c>
      <c r="Q276" s="140" t="s">
        <v>1767</v>
      </c>
    </row>
    <row r="277" s="150" customFormat="true" ht="17" hidden="false" customHeight="false" outlineLevel="0" collapsed="false">
      <c r="A277" s="141" t="n">
        <v>5.7</v>
      </c>
      <c r="B277" s="142" t="s">
        <v>1774</v>
      </c>
      <c r="C277" s="143" t="n">
        <v>5</v>
      </c>
      <c r="D277" s="143" t="s">
        <v>1358</v>
      </c>
      <c r="E277" s="143" t="n">
        <v>1</v>
      </c>
      <c r="F277" s="135" t="n">
        <v>3000628</v>
      </c>
      <c r="G277" s="144" t="s">
        <v>1769</v>
      </c>
      <c r="H277" s="144" t="s">
        <v>1391</v>
      </c>
      <c r="I277" s="144"/>
      <c r="J277" s="142"/>
      <c r="K277" s="145" t="s">
        <v>1403</v>
      </c>
      <c r="L277" s="142"/>
      <c r="M277" s="146" t="s">
        <v>1423</v>
      </c>
      <c r="N277" s="147"/>
      <c r="O277" s="148"/>
      <c r="P277" s="149"/>
      <c r="Q277" s="149"/>
    </row>
    <row r="278" s="150" customFormat="true" ht="17" hidden="false" customHeight="false" outlineLevel="0" collapsed="false">
      <c r="A278" s="141" t="n">
        <v>5.8</v>
      </c>
      <c r="B278" s="142" t="s">
        <v>1775</v>
      </c>
      <c r="C278" s="143" t="n">
        <v>5</v>
      </c>
      <c r="D278" s="143" t="s">
        <v>1358</v>
      </c>
      <c r="E278" s="143" t="n">
        <v>1</v>
      </c>
      <c r="F278" s="135" t="n">
        <v>3000635</v>
      </c>
      <c r="G278" s="144" t="s">
        <v>1769</v>
      </c>
      <c r="H278" s="144" t="s">
        <v>1391</v>
      </c>
      <c r="I278" s="144"/>
      <c r="J278" s="142"/>
      <c r="K278" s="145" t="s">
        <v>1403</v>
      </c>
      <c r="L278" s="142"/>
      <c r="M278" s="146" t="s">
        <v>1423</v>
      </c>
      <c r="N278" s="147"/>
      <c r="O278" s="148"/>
      <c r="P278" s="149"/>
      <c r="Q278" s="149"/>
    </row>
    <row r="279" s="150" customFormat="true" ht="17" hidden="false" customHeight="false" outlineLevel="0" collapsed="false">
      <c r="A279" s="141" t="n">
        <v>5.9</v>
      </c>
      <c r="B279" s="142" t="s">
        <v>1776</v>
      </c>
      <c r="C279" s="143" t="n">
        <v>5</v>
      </c>
      <c r="D279" s="143" t="s">
        <v>1358</v>
      </c>
      <c r="E279" s="143" t="n">
        <v>1</v>
      </c>
      <c r="F279" s="135" t="n">
        <v>3000636</v>
      </c>
      <c r="G279" s="144" t="s">
        <v>1769</v>
      </c>
      <c r="H279" s="144" t="s">
        <v>1391</v>
      </c>
      <c r="I279" s="144"/>
      <c r="J279" s="142"/>
      <c r="K279" s="145" t="s">
        <v>1403</v>
      </c>
      <c r="L279" s="142"/>
      <c r="M279" s="146" t="s">
        <v>1423</v>
      </c>
      <c r="N279" s="147"/>
      <c r="O279" s="148"/>
      <c r="P279" s="149"/>
      <c r="Q279" s="149"/>
    </row>
    <row r="280" s="165" customFormat="true" ht="17" hidden="false" customHeight="false" outlineLevel="0" collapsed="false">
      <c r="A280" s="166" t="n">
        <v>5.1</v>
      </c>
      <c r="B280" s="161" t="s">
        <v>1777</v>
      </c>
      <c r="C280" s="162" t="n">
        <v>5</v>
      </c>
      <c r="D280" s="162" t="s">
        <v>1358</v>
      </c>
      <c r="E280" s="162" t="n">
        <v>1</v>
      </c>
      <c r="F280" s="135" t="n">
        <v>3000639</v>
      </c>
      <c r="G280" s="163" t="s">
        <v>1769</v>
      </c>
      <c r="H280" s="163" t="s">
        <v>1391</v>
      </c>
      <c r="I280" s="163"/>
      <c r="J280" s="246" t="s">
        <v>1391</v>
      </c>
      <c r="K280" s="118" t="s">
        <v>1392</v>
      </c>
      <c r="L280" s="161"/>
      <c r="M280" s="164"/>
      <c r="N280" s="139" t="n">
        <v>44279</v>
      </c>
      <c r="O280" s="137" t="n">
        <f aca="false">VLOOKUP(P280, [2]Sheet1!$E$3:$F$5,2)</f>
        <v>1</v>
      </c>
      <c r="P280" s="140" t="s">
        <v>1414</v>
      </c>
      <c r="Q280" s="140" t="s">
        <v>1778</v>
      </c>
    </row>
    <row r="281" s="112" customFormat="true" ht="16" hidden="false" customHeight="false" outlineLevel="0" collapsed="false">
      <c r="A281" s="104" t="n">
        <v>6</v>
      </c>
      <c r="B281" s="105" t="s">
        <v>1779</v>
      </c>
      <c r="C281" s="106"/>
      <c r="D281" s="107"/>
      <c r="E281" s="107"/>
      <c r="F281" s="108"/>
      <c r="G281" s="106"/>
      <c r="H281" s="106"/>
      <c r="I281" s="106"/>
      <c r="J281" s="109"/>
      <c r="K281" s="106"/>
      <c r="L281" s="109"/>
      <c r="M281" s="106"/>
      <c r="N281" s="110"/>
      <c r="O281" s="111"/>
      <c r="P281" s="105"/>
      <c r="Q281" s="105"/>
    </row>
    <row r="282" s="165" customFormat="true" ht="16" hidden="false" customHeight="false" outlineLevel="0" collapsed="false">
      <c r="A282" s="160" t="n">
        <v>6.1</v>
      </c>
      <c r="B282" s="163" t="s">
        <v>1780</v>
      </c>
      <c r="C282" s="162" t="n">
        <v>6</v>
      </c>
      <c r="D282" s="162" t="s">
        <v>1358</v>
      </c>
      <c r="E282" s="162" t="n">
        <v>10</v>
      </c>
      <c r="F282" s="191" t="n">
        <v>3000603</v>
      </c>
      <c r="G282" s="163" t="s">
        <v>1781</v>
      </c>
      <c r="H282" s="163" t="s">
        <v>1391</v>
      </c>
      <c r="I282" s="163"/>
      <c r="J282" s="246" t="s">
        <v>1391</v>
      </c>
      <c r="K282" s="118" t="s">
        <v>1392</v>
      </c>
      <c r="L282" s="161"/>
      <c r="M282" s="192"/>
      <c r="N282" s="139" t="n">
        <v>44279</v>
      </c>
      <c r="O282" s="137" t="n">
        <f aca="false">VLOOKUP(P282, [2]Sheet1!$E$3:$F$5,2)</f>
        <v>0</v>
      </c>
      <c r="P282" s="140" t="s">
        <v>1393</v>
      </c>
      <c r="Q282" s="140" t="s">
        <v>1767</v>
      </c>
    </row>
    <row r="283" s="165" customFormat="true" ht="16" hidden="false" customHeight="false" outlineLevel="0" collapsed="false">
      <c r="A283" s="160" t="n">
        <v>6.2</v>
      </c>
      <c r="B283" s="163" t="s">
        <v>1782</v>
      </c>
      <c r="C283" s="162" t="n">
        <v>6</v>
      </c>
      <c r="D283" s="162" t="s">
        <v>1358</v>
      </c>
      <c r="E283" s="162" t="n">
        <v>10</v>
      </c>
      <c r="F283" s="191" t="n">
        <v>3000604</v>
      </c>
      <c r="G283" s="163" t="s">
        <v>1781</v>
      </c>
      <c r="H283" s="163" t="s">
        <v>1391</v>
      </c>
      <c r="I283" s="163"/>
      <c r="J283" s="246" t="s">
        <v>1391</v>
      </c>
      <c r="K283" s="118" t="s">
        <v>1392</v>
      </c>
      <c r="L283" s="161"/>
      <c r="M283" s="192"/>
      <c r="N283" s="139" t="n">
        <v>44279</v>
      </c>
      <c r="O283" s="137" t="n">
        <f aca="false">VLOOKUP(P283, [2]Sheet1!$E$3:$F$5,2)</f>
        <v>0</v>
      </c>
      <c r="P283" s="140" t="s">
        <v>1393</v>
      </c>
      <c r="Q283" s="140" t="s">
        <v>1767</v>
      </c>
    </row>
    <row r="284" s="165" customFormat="true" ht="16" hidden="false" customHeight="false" outlineLevel="0" collapsed="false">
      <c r="A284" s="160" t="n">
        <v>6.3</v>
      </c>
      <c r="B284" s="163" t="s">
        <v>1783</v>
      </c>
      <c r="C284" s="162" t="n">
        <v>6</v>
      </c>
      <c r="D284" s="162" t="s">
        <v>1358</v>
      </c>
      <c r="E284" s="162" t="n">
        <v>10</v>
      </c>
      <c r="F284" s="191" t="n">
        <v>3000605</v>
      </c>
      <c r="G284" s="163" t="s">
        <v>1781</v>
      </c>
      <c r="H284" s="163" t="s">
        <v>1391</v>
      </c>
      <c r="I284" s="163"/>
      <c r="J284" s="246" t="s">
        <v>1391</v>
      </c>
      <c r="K284" s="118" t="s">
        <v>1392</v>
      </c>
      <c r="L284" s="161"/>
      <c r="M284" s="192"/>
      <c r="N284" s="139" t="n">
        <v>44279</v>
      </c>
      <c r="O284" s="137" t="n">
        <f aca="false">VLOOKUP(P284, [2]Sheet1!$E$3:$F$5,2)</f>
        <v>0</v>
      </c>
      <c r="P284" s="140" t="s">
        <v>1393</v>
      </c>
      <c r="Q284" s="140" t="s">
        <v>1767</v>
      </c>
    </row>
    <row r="285" s="165" customFormat="true" ht="16" hidden="false" customHeight="false" outlineLevel="0" collapsed="false">
      <c r="A285" s="160" t="n">
        <v>6.4</v>
      </c>
      <c r="B285" s="163" t="s">
        <v>1784</v>
      </c>
      <c r="C285" s="162" t="n">
        <v>6</v>
      </c>
      <c r="D285" s="162" t="s">
        <v>1358</v>
      </c>
      <c r="E285" s="162" t="n">
        <v>10</v>
      </c>
      <c r="F285" s="191" t="n">
        <v>3000606</v>
      </c>
      <c r="G285" s="163" t="s">
        <v>1781</v>
      </c>
      <c r="H285" s="163" t="s">
        <v>1391</v>
      </c>
      <c r="I285" s="163"/>
      <c r="J285" s="246" t="s">
        <v>1391</v>
      </c>
      <c r="K285" s="118" t="s">
        <v>1392</v>
      </c>
      <c r="L285" s="161"/>
      <c r="M285" s="192"/>
      <c r="N285" s="139" t="n">
        <v>44279</v>
      </c>
      <c r="O285" s="137" t="n">
        <f aca="false">VLOOKUP(P285, [2]Sheet1!$E$3:$F$5,2)</f>
        <v>0</v>
      </c>
      <c r="P285" s="140" t="s">
        <v>1393</v>
      </c>
      <c r="Q285" s="140" t="s">
        <v>1767</v>
      </c>
    </row>
    <row r="286" s="165" customFormat="true" ht="16" hidden="false" customHeight="false" outlineLevel="0" collapsed="false">
      <c r="A286" s="160" t="n">
        <v>6.5</v>
      </c>
      <c r="B286" s="163" t="s">
        <v>1785</v>
      </c>
      <c r="C286" s="162" t="n">
        <v>6</v>
      </c>
      <c r="D286" s="162" t="s">
        <v>1358</v>
      </c>
      <c r="E286" s="162" t="n">
        <v>10</v>
      </c>
      <c r="F286" s="191" t="n">
        <v>3000607</v>
      </c>
      <c r="G286" s="163" t="s">
        <v>1781</v>
      </c>
      <c r="H286" s="163" t="s">
        <v>1391</v>
      </c>
      <c r="I286" s="163"/>
      <c r="J286" s="246" t="s">
        <v>1391</v>
      </c>
      <c r="K286" s="118" t="s">
        <v>1392</v>
      </c>
      <c r="L286" s="161"/>
      <c r="M286" s="192"/>
      <c r="N286" s="139" t="n">
        <v>44279</v>
      </c>
      <c r="O286" s="137" t="n">
        <f aca="false">VLOOKUP(P286, [2]Sheet1!$E$3:$F$5,2)</f>
        <v>0</v>
      </c>
      <c r="P286" s="140" t="s">
        <v>1393</v>
      </c>
      <c r="Q286" s="140" t="s">
        <v>1767</v>
      </c>
    </row>
    <row r="287" s="165" customFormat="true" ht="16" hidden="false" customHeight="false" outlineLevel="0" collapsed="false">
      <c r="A287" s="160" t="n">
        <v>6.6</v>
      </c>
      <c r="B287" s="163" t="s">
        <v>1786</v>
      </c>
      <c r="C287" s="162" t="n">
        <v>6</v>
      </c>
      <c r="D287" s="162" t="s">
        <v>1358</v>
      </c>
      <c r="E287" s="162" t="n">
        <v>10</v>
      </c>
      <c r="F287" s="191" t="n">
        <v>3000608</v>
      </c>
      <c r="G287" s="163" t="s">
        <v>1781</v>
      </c>
      <c r="H287" s="163" t="s">
        <v>1391</v>
      </c>
      <c r="I287" s="163"/>
      <c r="J287" s="246" t="s">
        <v>1391</v>
      </c>
      <c r="K287" s="118" t="s">
        <v>1392</v>
      </c>
      <c r="L287" s="161"/>
      <c r="M287" s="192"/>
      <c r="N287" s="139" t="n">
        <v>44279</v>
      </c>
      <c r="O287" s="137" t="n">
        <f aca="false">VLOOKUP(P287, [2]Sheet1!$E$3:$F$5,2)</f>
        <v>0</v>
      </c>
      <c r="P287" s="140" t="s">
        <v>1393</v>
      </c>
      <c r="Q287" s="140" t="s">
        <v>1767</v>
      </c>
    </row>
    <row r="288" s="165" customFormat="true" ht="16" hidden="false" customHeight="false" outlineLevel="0" collapsed="false">
      <c r="A288" s="160" t="n">
        <v>6.7</v>
      </c>
      <c r="B288" s="163" t="s">
        <v>1787</v>
      </c>
      <c r="C288" s="162" t="n">
        <v>6</v>
      </c>
      <c r="D288" s="162" t="s">
        <v>1358</v>
      </c>
      <c r="E288" s="162" t="n">
        <v>10</v>
      </c>
      <c r="F288" s="191" t="n">
        <v>3000609</v>
      </c>
      <c r="G288" s="163" t="s">
        <v>1781</v>
      </c>
      <c r="H288" s="163" t="s">
        <v>1391</v>
      </c>
      <c r="I288" s="163"/>
      <c r="J288" s="246" t="s">
        <v>1391</v>
      </c>
      <c r="K288" s="118" t="s">
        <v>1392</v>
      </c>
      <c r="L288" s="161"/>
      <c r="M288" s="192"/>
      <c r="N288" s="139" t="n">
        <v>44279</v>
      </c>
      <c r="O288" s="137" t="n">
        <f aca="false">VLOOKUP(P288, [2]Sheet1!$E$3:$F$5,2)</f>
        <v>0</v>
      </c>
      <c r="P288" s="140" t="s">
        <v>1393</v>
      </c>
      <c r="Q288" s="140" t="s">
        <v>1767</v>
      </c>
    </row>
    <row r="289" s="165" customFormat="true" ht="16" hidden="false" customHeight="false" outlineLevel="0" collapsed="false">
      <c r="A289" s="160" t="n">
        <v>6.8</v>
      </c>
      <c r="B289" s="163" t="s">
        <v>1788</v>
      </c>
      <c r="C289" s="162" t="n">
        <v>6</v>
      </c>
      <c r="D289" s="162" t="s">
        <v>1358</v>
      </c>
      <c r="E289" s="162" t="n">
        <v>10</v>
      </c>
      <c r="F289" s="191" t="n">
        <v>3000610</v>
      </c>
      <c r="G289" s="163" t="s">
        <v>1781</v>
      </c>
      <c r="H289" s="163" t="s">
        <v>1391</v>
      </c>
      <c r="I289" s="163"/>
      <c r="J289" s="246" t="s">
        <v>1391</v>
      </c>
      <c r="K289" s="118" t="s">
        <v>1392</v>
      </c>
      <c r="L289" s="161"/>
      <c r="M289" s="192"/>
      <c r="N289" s="139" t="n">
        <v>44279</v>
      </c>
      <c r="O289" s="137" t="n">
        <f aca="false">VLOOKUP(P289, [2]Sheet1!$E$3:$F$5,2)</f>
        <v>0</v>
      </c>
      <c r="P289" s="140" t="s">
        <v>1393</v>
      </c>
      <c r="Q289" s="140" t="s">
        <v>1767</v>
      </c>
    </row>
    <row r="290" s="165" customFormat="true" ht="16" hidden="false" customHeight="false" outlineLevel="0" collapsed="false">
      <c r="A290" s="160" t="n">
        <v>6.9</v>
      </c>
      <c r="B290" s="163" t="s">
        <v>1789</v>
      </c>
      <c r="C290" s="162" t="n">
        <v>6</v>
      </c>
      <c r="D290" s="162" t="s">
        <v>1358</v>
      </c>
      <c r="E290" s="162" t="n">
        <v>10</v>
      </c>
      <c r="F290" s="191" t="n">
        <v>3000611</v>
      </c>
      <c r="G290" s="163" t="s">
        <v>1781</v>
      </c>
      <c r="H290" s="163" t="s">
        <v>1391</v>
      </c>
      <c r="I290" s="163"/>
      <c r="J290" s="246" t="s">
        <v>1391</v>
      </c>
      <c r="K290" s="118" t="s">
        <v>1392</v>
      </c>
      <c r="L290" s="161"/>
      <c r="M290" s="192"/>
      <c r="N290" s="139" t="n">
        <v>44279</v>
      </c>
      <c r="O290" s="137" t="n">
        <f aca="false">VLOOKUP(P290, [2]Sheet1!$E$3:$F$5,2)</f>
        <v>0</v>
      </c>
      <c r="P290" s="140" t="s">
        <v>1393</v>
      </c>
      <c r="Q290" s="140" t="s">
        <v>1767</v>
      </c>
    </row>
    <row r="291" s="164" customFormat="true" ht="16" hidden="false" customHeight="false" outlineLevel="0" collapsed="false">
      <c r="A291" s="166" t="n">
        <v>6.1</v>
      </c>
      <c r="B291" s="163" t="s">
        <v>1790</v>
      </c>
      <c r="C291" s="162" t="n">
        <v>6</v>
      </c>
      <c r="D291" s="162" t="s">
        <v>1358</v>
      </c>
      <c r="E291" s="162" t="n">
        <v>10</v>
      </c>
      <c r="F291" s="191" t="n">
        <v>3000622</v>
      </c>
      <c r="G291" s="163" t="s">
        <v>1781</v>
      </c>
      <c r="H291" s="163" t="s">
        <v>1391</v>
      </c>
      <c r="I291" s="163"/>
      <c r="J291" s="163" t="s">
        <v>1391</v>
      </c>
      <c r="K291" s="167" t="s">
        <v>1412</v>
      </c>
      <c r="L291" s="163"/>
      <c r="M291" s="192"/>
      <c r="N291" s="139" t="n">
        <v>44279</v>
      </c>
      <c r="O291" s="137" t="n">
        <f aca="false">VLOOKUP(P291, [2]Sheet1!$E$3:$F$5,2)</f>
        <v>1</v>
      </c>
      <c r="P291" s="140" t="s">
        <v>1414</v>
      </c>
      <c r="Q291" s="163"/>
    </row>
    <row r="292" s="164" customFormat="true" ht="16" hidden="false" customHeight="false" outlineLevel="0" collapsed="false">
      <c r="A292" s="160" t="n">
        <v>6.11</v>
      </c>
      <c r="B292" s="163" t="s">
        <v>1791</v>
      </c>
      <c r="C292" s="162" t="n">
        <v>6</v>
      </c>
      <c r="D292" s="162" t="s">
        <v>1358</v>
      </c>
      <c r="E292" s="162" t="n">
        <v>10</v>
      </c>
      <c r="F292" s="191" t="n">
        <v>3000629</v>
      </c>
      <c r="G292" s="163" t="s">
        <v>1781</v>
      </c>
      <c r="H292" s="163" t="s">
        <v>1391</v>
      </c>
      <c r="I292" s="163"/>
      <c r="J292" s="163" t="s">
        <v>1391</v>
      </c>
      <c r="K292" s="167" t="s">
        <v>1412</v>
      </c>
      <c r="L292" s="163"/>
      <c r="M292" s="192"/>
      <c r="N292" s="139" t="n">
        <v>44279</v>
      </c>
      <c r="O292" s="137" t="n">
        <f aca="false">VLOOKUP(P292, [2]Sheet1!$E$3:$F$5,2)</f>
        <v>1</v>
      </c>
      <c r="P292" s="140" t="s">
        <v>1414</v>
      </c>
      <c r="Q292" s="163"/>
    </row>
    <row r="293" s="164" customFormat="true" ht="16" hidden="false" customHeight="false" outlineLevel="0" collapsed="false">
      <c r="A293" s="160" t="n">
        <v>6.12</v>
      </c>
      <c r="B293" s="163" t="s">
        <v>1792</v>
      </c>
      <c r="C293" s="162" t="n">
        <v>6</v>
      </c>
      <c r="D293" s="162" t="s">
        <v>1358</v>
      </c>
      <c r="E293" s="162" t="n">
        <v>10</v>
      </c>
      <c r="F293" s="191" t="n">
        <v>3000624</v>
      </c>
      <c r="G293" s="163" t="s">
        <v>1781</v>
      </c>
      <c r="H293" s="163" t="s">
        <v>1391</v>
      </c>
      <c r="I293" s="163"/>
      <c r="J293" s="163" t="s">
        <v>1391</v>
      </c>
      <c r="K293" s="118" t="s">
        <v>1392</v>
      </c>
      <c r="L293" s="163"/>
      <c r="M293" s="192"/>
      <c r="N293" s="139" t="n">
        <v>44279</v>
      </c>
      <c r="O293" s="137" t="n">
        <f aca="false">VLOOKUP(P293, [2]Sheet1!$E$3:$F$5,2)</f>
        <v>0</v>
      </c>
      <c r="P293" s="140" t="s">
        <v>1393</v>
      </c>
      <c r="Q293" s="140" t="s">
        <v>1767</v>
      </c>
    </row>
    <row r="294" s="164" customFormat="true" ht="16" hidden="false" customHeight="false" outlineLevel="0" collapsed="false">
      <c r="A294" s="160" t="n">
        <v>6.13</v>
      </c>
      <c r="B294" s="163" t="s">
        <v>1793</v>
      </c>
      <c r="C294" s="162" t="n">
        <v>6</v>
      </c>
      <c r="D294" s="162" t="s">
        <v>1358</v>
      </c>
      <c r="E294" s="162" t="n">
        <v>10</v>
      </c>
      <c r="F294" s="191" t="n">
        <v>3000633</v>
      </c>
      <c r="G294" s="163" t="s">
        <v>1781</v>
      </c>
      <c r="H294" s="163" t="s">
        <v>1391</v>
      </c>
      <c r="I294" s="163"/>
      <c r="J294" s="163" t="s">
        <v>1391</v>
      </c>
      <c r="K294" s="167" t="s">
        <v>1412</v>
      </c>
      <c r="L294" s="163"/>
      <c r="M294" s="192"/>
      <c r="N294" s="139" t="n">
        <v>44279</v>
      </c>
      <c r="O294" s="137" t="n">
        <f aca="false">VLOOKUP(P294, [2]Sheet1!$E$3:$F$5,2)</f>
        <v>1</v>
      </c>
      <c r="P294" s="140" t="s">
        <v>1414</v>
      </c>
      <c r="Q294" s="163"/>
    </row>
    <row r="295" s="164" customFormat="true" ht="16" hidden="false" customHeight="false" outlineLevel="0" collapsed="false">
      <c r="A295" s="160" t="n">
        <v>6.14</v>
      </c>
      <c r="B295" s="163" t="s">
        <v>1794</v>
      </c>
      <c r="C295" s="162" t="n">
        <v>6</v>
      </c>
      <c r="D295" s="162" t="s">
        <v>1358</v>
      </c>
      <c r="E295" s="162" t="n">
        <v>10</v>
      </c>
      <c r="F295" s="191" t="n">
        <v>3000634</v>
      </c>
      <c r="G295" s="163" t="s">
        <v>1781</v>
      </c>
      <c r="H295" s="163" t="s">
        <v>1391</v>
      </c>
      <c r="I295" s="163"/>
      <c r="J295" s="163" t="s">
        <v>1391</v>
      </c>
      <c r="K295" s="167" t="s">
        <v>1412</v>
      </c>
      <c r="L295" s="163"/>
      <c r="M295" s="192"/>
      <c r="N295" s="139" t="n">
        <v>44279</v>
      </c>
      <c r="O295" s="137" t="n">
        <f aca="false">VLOOKUP(P295, [2]Sheet1!$E$3:$F$5,2)</f>
        <v>1</v>
      </c>
      <c r="P295" s="140" t="s">
        <v>1414</v>
      </c>
      <c r="Q295" s="163"/>
    </row>
    <row r="296" s="165" customFormat="true" ht="16" hidden="false" customHeight="false" outlineLevel="0" collapsed="false">
      <c r="A296" s="160" t="n">
        <v>6.15</v>
      </c>
      <c r="B296" s="163" t="s">
        <v>1795</v>
      </c>
      <c r="C296" s="162" t="n">
        <v>6</v>
      </c>
      <c r="D296" s="162" t="s">
        <v>1358</v>
      </c>
      <c r="E296" s="162" t="n">
        <v>10</v>
      </c>
      <c r="F296" s="191" t="n">
        <v>3000638</v>
      </c>
      <c r="G296" s="163" t="s">
        <v>1781</v>
      </c>
      <c r="H296" s="163" t="s">
        <v>1391</v>
      </c>
      <c r="I296" s="163"/>
      <c r="J296" s="246" t="s">
        <v>1391</v>
      </c>
      <c r="K296" s="167" t="s">
        <v>1412</v>
      </c>
      <c r="L296" s="161"/>
      <c r="M296" s="192"/>
      <c r="N296" s="139" t="n">
        <v>44279</v>
      </c>
      <c r="O296" s="137" t="n">
        <f aca="false">VLOOKUP(P296, [2]Sheet1!$E$3:$F$5,2)</f>
        <v>1</v>
      </c>
      <c r="P296" s="140" t="s">
        <v>1414</v>
      </c>
      <c r="Q296" s="140" t="s">
        <v>1778</v>
      </c>
    </row>
    <row r="297" s="112" customFormat="true" ht="16" hidden="false" customHeight="false" outlineLevel="0" collapsed="false">
      <c r="A297" s="104" t="n">
        <v>7</v>
      </c>
      <c r="B297" s="105" t="s">
        <v>1796</v>
      </c>
      <c r="C297" s="106"/>
      <c r="D297" s="107"/>
      <c r="E297" s="107"/>
      <c r="F297" s="108"/>
      <c r="G297" s="106"/>
      <c r="H297" s="106"/>
      <c r="I297" s="106"/>
      <c r="J297" s="109"/>
      <c r="K297" s="106"/>
      <c r="L297" s="109"/>
      <c r="M297" s="106"/>
      <c r="N297" s="110"/>
      <c r="O297" s="111"/>
      <c r="P297" s="105"/>
      <c r="Q297" s="105"/>
    </row>
    <row r="298" s="165" customFormat="true" ht="17" hidden="false" customHeight="false" outlineLevel="0" collapsed="false">
      <c r="A298" s="160" t="n">
        <v>7.1</v>
      </c>
      <c r="B298" s="163" t="s">
        <v>1797</v>
      </c>
      <c r="C298" s="162" t="n">
        <v>7</v>
      </c>
      <c r="D298" s="162" t="s">
        <v>1358</v>
      </c>
      <c r="E298" s="162" t="n">
        <v>10</v>
      </c>
      <c r="F298" s="191" t="n">
        <v>3000612</v>
      </c>
      <c r="G298" s="163" t="s">
        <v>1798</v>
      </c>
      <c r="H298" s="163" t="s">
        <v>1391</v>
      </c>
      <c r="I298" s="163"/>
      <c r="J298" s="161" t="s">
        <v>1391</v>
      </c>
      <c r="K298" s="118" t="s">
        <v>1392</v>
      </c>
      <c r="L298" s="161"/>
      <c r="M298" s="192"/>
      <c r="N298" s="139" t="n">
        <v>44279</v>
      </c>
      <c r="O298" s="137" t="n">
        <f aca="false">VLOOKUP(P298, [2]Sheet1!$E$3:$F$5,2)</f>
        <v>0</v>
      </c>
      <c r="P298" s="140" t="s">
        <v>1393</v>
      </c>
      <c r="Q298" s="140" t="s">
        <v>1767</v>
      </c>
    </row>
    <row r="299" s="165" customFormat="true" ht="17" hidden="false" customHeight="false" outlineLevel="0" collapsed="false">
      <c r="A299" s="160" t="n">
        <v>7.2</v>
      </c>
      <c r="B299" s="163" t="s">
        <v>1799</v>
      </c>
      <c r="C299" s="162" t="n">
        <v>7</v>
      </c>
      <c r="D299" s="162" t="s">
        <v>1358</v>
      </c>
      <c r="E299" s="162" t="n">
        <v>10</v>
      </c>
      <c r="F299" s="191" t="n">
        <v>3000613</v>
      </c>
      <c r="G299" s="163" t="s">
        <v>1798</v>
      </c>
      <c r="H299" s="163" t="s">
        <v>1391</v>
      </c>
      <c r="I299" s="163"/>
      <c r="J299" s="161" t="s">
        <v>1391</v>
      </c>
      <c r="K299" s="118" t="s">
        <v>1392</v>
      </c>
      <c r="L299" s="161"/>
      <c r="M299" s="192"/>
      <c r="N299" s="139" t="n">
        <v>44279</v>
      </c>
      <c r="O299" s="137" t="n">
        <f aca="false">VLOOKUP(P299, [2]Sheet1!$E$3:$F$5,2)</f>
        <v>0</v>
      </c>
      <c r="P299" s="140" t="s">
        <v>1393</v>
      </c>
      <c r="Q299" s="140" t="s">
        <v>1767</v>
      </c>
    </row>
    <row r="300" s="165" customFormat="true" ht="17" hidden="false" customHeight="false" outlineLevel="0" collapsed="false">
      <c r="A300" s="160" t="n">
        <v>7.3</v>
      </c>
      <c r="B300" s="163" t="s">
        <v>1800</v>
      </c>
      <c r="C300" s="162" t="n">
        <v>7</v>
      </c>
      <c r="D300" s="162" t="s">
        <v>1358</v>
      </c>
      <c r="E300" s="162" t="n">
        <v>10</v>
      </c>
      <c r="F300" s="191" t="n">
        <v>3000614</v>
      </c>
      <c r="G300" s="163" t="s">
        <v>1798</v>
      </c>
      <c r="H300" s="163" t="s">
        <v>1391</v>
      </c>
      <c r="I300" s="163"/>
      <c r="J300" s="161" t="s">
        <v>1391</v>
      </c>
      <c r="K300" s="118" t="s">
        <v>1392</v>
      </c>
      <c r="L300" s="161"/>
      <c r="M300" s="192"/>
      <c r="N300" s="139" t="n">
        <v>44279</v>
      </c>
      <c r="O300" s="137" t="n">
        <f aca="false">VLOOKUP(P300, [2]Sheet1!$E$3:$F$5,2)</f>
        <v>0</v>
      </c>
      <c r="P300" s="140" t="s">
        <v>1393</v>
      </c>
      <c r="Q300" s="140" t="s">
        <v>1767</v>
      </c>
    </row>
    <row r="301" s="165" customFormat="true" ht="17" hidden="false" customHeight="false" outlineLevel="0" collapsed="false">
      <c r="A301" s="160" t="n">
        <v>7.4</v>
      </c>
      <c r="B301" s="163" t="s">
        <v>1801</v>
      </c>
      <c r="C301" s="162" t="n">
        <v>7</v>
      </c>
      <c r="D301" s="162" t="s">
        <v>1358</v>
      </c>
      <c r="E301" s="162" t="n">
        <v>10</v>
      </c>
      <c r="F301" s="191" t="n">
        <v>3000615</v>
      </c>
      <c r="G301" s="163" t="s">
        <v>1798</v>
      </c>
      <c r="H301" s="163" t="s">
        <v>1391</v>
      </c>
      <c r="I301" s="163"/>
      <c r="J301" s="161" t="s">
        <v>1391</v>
      </c>
      <c r="K301" s="118" t="s">
        <v>1392</v>
      </c>
      <c r="L301" s="161"/>
      <c r="M301" s="192"/>
      <c r="N301" s="139" t="n">
        <v>44279</v>
      </c>
      <c r="O301" s="137" t="n">
        <f aca="false">VLOOKUP(P301, [2]Sheet1!$E$3:$F$5,2)</f>
        <v>0</v>
      </c>
      <c r="P301" s="140" t="s">
        <v>1393</v>
      </c>
      <c r="Q301" s="140" t="s">
        <v>1767</v>
      </c>
    </row>
    <row r="302" s="165" customFormat="true" ht="17" hidden="false" customHeight="false" outlineLevel="0" collapsed="false">
      <c r="A302" s="160" t="n">
        <v>7.5</v>
      </c>
      <c r="B302" s="163" t="s">
        <v>1802</v>
      </c>
      <c r="C302" s="162" t="n">
        <v>7</v>
      </c>
      <c r="D302" s="162" t="s">
        <v>1358</v>
      </c>
      <c r="E302" s="162" t="n">
        <v>10</v>
      </c>
      <c r="F302" s="191" t="n">
        <v>3000616</v>
      </c>
      <c r="G302" s="163" t="s">
        <v>1798</v>
      </c>
      <c r="H302" s="163" t="s">
        <v>1391</v>
      </c>
      <c r="I302" s="163"/>
      <c r="J302" s="161" t="s">
        <v>1391</v>
      </c>
      <c r="K302" s="118" t="s">
        <v>1392</v>
      </c>
      <c r="L302" s="161"/>
      <c r="M302" s="192"/>
      <c r="N302" s="139" t="n">
        <v>44279</v>
      </c>
      <c r="O302" s="137" t="n">
        <f aca="false">VLOOKUP(P302, [2]Sheet1!$E$3:$F$5,2)</f>
        <v>0</v>
      </c>
      <c r="P302" s="140" t="s">
        <v>1393</v>
      </c>
      <c r="Q302" s="140" t="s">
        <v>1767</v>
      </c>
    </row>
    <row r="303" s="165" customFormat="true" ht="17" hidden="false" customHeight="false" outlineLevel="0" collapsed="false">
      <c r="A303" s="160" t="n">
        <v>7.6</v>
      </c>
      <c r="B303" s="163" t="s">
        <v>1803</v>
      </c>
      <c r="C303" s="162" t="n">
        <v>7</v>
      </c>
      <c r="D303" s="162" t="s">
        <v>1358</v>
      </c>
      <c r="E303" s="162" t="n">
        <v>10</v>
      </c>
      <c r="F303" s="191" t="n">
        <v>3000617</v>
      </c>
      <c r="G303" s="163" t="s">
        <v>1798</v>
      </c>
      <c r="H303" s="163" t="s">
        <v>1391</v>
      </c>
      <c r="I303" s="163"/>
      <c r="J303" s="161" t="s">
        <v>1391</v>
      </c>
      <c r="K303" s="118" t="s">
        <v>1392</v>
      </c>
      <c r="L303" s="161"/>
      <c r="M303" s="192"/>
      <c r="N303" s="139" t="n">
        <v>44279</v>
      </c>
      <c r="O303" s="137" t="n">
        <f aca="false">VLOOKUP(P303, [2]Sheet1!$E$3:$F$5,2)</f>
        <v>0</v>
      </c>
      <c r="P303" s="140" t="s">
        <v>1393</v>
      </c>
      <c r="Q303" s="140" t="s">
        <v>1767</v>
      </c>
    </row>
    <row r="304" s="165" customFormat="true" ht="17" hidden="false" customHeight="false" outlineLevel="0" collapsed="false">
      <c r="A304" s="160" t="n">
        <v>7.7</v>
      </c>
      <c r="B304" s="163" t="s">
        <v>1804</v>
      </c>
      <c r="C304" s="162" t="n">
        <v>7</v>
      </c>
      <c r="D304" s="162" t="s">
        <v>1358</v>
      </c>
      <c r="E304" s="162" t="n">
        <v>10</v>
      </c>
      <c r="F304" s="191" t="n">
        <v>3000618</v>
      </c>
      <c r="G304" s="163" t="s">
        <v>1798</v>
      </c>
      <c r="H304" s="163" t="s">
        <v>1391</v>
      </c>
      <c r="I304" s="163"/>
      <c r="J304" s="161" t="s">
        <v>1391</v>
      </c>
      <c r="K304" s="118" t="s">
        <v>1392</v>
      </c>
      <c r="L304" s="161"/>
      <c r="M304" s="192"/>
      <c r="N304" s="139" t="n">
        <v>44279</v>
      </c>
      <c r="O304" s="137" t="n">
        <f aca="false">VLOOKUP(P304, [2]Sheet1!$E$3:$F$5,2)</f>
        <v>0</v>
      </c>
      <c r="P304" s="140" t="s">
        <v>1393</v>
      </c>
      <c r="Q304" s="140" t="s">
        <v>1767</v>
      </c>
    </row>
    <row r="305" s="165" customFormat="true" ht="17" hidden="false" customHeight="false" outlineLevel="0" collapsed="false">
      <c r="A305" s="160" t="n">
        <v>7.8</v>
      </c>
      <c r="B305" s="163" t="s">
        <v>1805</v>
      </c>
      <c r="C305" s="162" t="n">
        <v>7</v>
      </c>
      <c r="D305" s="162" t="s">
        <v>1358</v>
      </c>
      <c r="E305" s="162" t="n">
        <v>10</v>
      </c>
      <c r="F305" s="191" t="n">
        <v>3000619</v>
      </c>
      <c r="G305" s="163" t="s">
        <v>1798</v>
      </c>
      <c r="H305" s="163" t="s">
        <v>1391</v>
      </c>
      <c r="I305" s="163"/>
      <c r="J305" s="161" t="s">
        <v>1391</v>
      </c>
      <c r="K305" s="118" t="s">
        <v>1392</v>
      </c>
      <c r="L305" s="161"/>
      <c r="M305" s="192"/>
      <c r="N305" s="139" t="n">
        <v>44279</v>
      </c>
      <c r="O305" s="137" t="n">
        <f aca="false">VLOOKUP(P305, [2]Sheet1!$E$3:$F$5,2)</f>
        <v>0</v>
      </c>
      <c r="P305" s="140" t="s">
        <v>1393</v>
      </c>
      <c r="Q305" s="140" t="s">
        <v>1767</v>
      </c>
    </row>
    <row r="306" s="165" customFormat="true" ht="17" hidden="false" customHeight="false" outlineLevel="0" collapsed="false">
      <c r="A306" s="160" t="n">
        <v>7.9</v>
      </c>
      <c r="B306" s="163" t="s">
        <v>1806</v>
      </c>
      <c r="C306" s="162" t="n">
        <v>7</v>
      </c>
      <c r="D306" s="162" t="s">
        <v>1358</v>
      </c>
      <c r="E306" s="162" t="n">
        <v>10</v>
      </c>
      <c r="F306" s="191" t="n">
        <v>3000620</v>
      </c>
      <c r="G306" s="163" t="s">
        <v>1798</v>
      </c>
      <c r="H306" s="163" t="s">
        <v>1391</v>
      </c>
      <c r="I306" s="163"/>
      <c r="J306" s="161" t="s">
        <v>1391</v>
      </c>
      <c r="K306" s="118" t="s">
        <v>1392</v>
      </c>
      <c r="L306" s="161"/>
      <c r="M306" s="192"/>
      <c r="N306" s="139" t="n">
        <v>44279</v>
      </c>
      <c r="O306" s="137" t="n">
        <f aca="false">VLOOKUP(P306, [2]Sheet1!$E$3:$F$5,2)</f>
        <v>0</v>
      </c>
      <c r="P306" s="140" t="s">
        <v>1393</v>
      </c>
      <c r="Q306" s="140" t="s">
        <v>1767</v>
      </c>
    </row>
    <row r="307" s="165" customFormat="true" ht="17" hidden="false" customHeight="false" outlineLevel="0" collapsed="false">
      <c r="A307" s="166" t="n">
        <v>7.1</v>
      </c>
      <c r="B307" s="163" t="s">
        <v>1807</v>
      </c>
      <c r="C307" s="162" t="n">
        <v>7</v>
      </c>
      <c r="D307" s="162" t="s">
        <v>1358</v>
      </c>
      <c r="E307" s="162" t="n">
        <v>10</v>
      </c>
      <c r="F307" s="191" t="n">
        <v>3000621</v>
      </c>
      <c r="G307" s="163" t="s">
        <v>1798</v>
      </c>
      <c r="H307" s="163" t="s">
        <v>1391</v>
      </c>
      <c r="I307" s="163"/>
      <c r="J307" s="161" t="s">
        <v>1391</v>
      </c>
      <c r="K307" s="167" t="s">
        <v>1412</v>
      </c>
      <c r="L307" s="161"/>
      <c r="M307" s="192"/>
      <c r="N307" s="139" t="n">
        <v>44279</v>
      </c>
      <c r="O307" s="137" t="n">
        <f aca="false">VLOOKUP(P307, [2]Sheet1!$E$3:$F$5,2)</f>
        <v>1</v>
      </c>
      <c r="P307" s="140" t="s">
        <v>1414</v>
      </c>
      <c r="Q307" s="140"/>
    </row>
    <row r="308" s="165" customFormat="true" ht="17" hidden="false" customHeight="false" outlineLevel="0" collapsed="false">
      <c r="A308" s="160" t="n">
        <v>7.11</v>
      </c>
      <c r="B308" s="163" t="s">
        <v>1808</v>
      </c>
      <c r="C308" s="162" t="n">
        <v>7</v>
      </c>
      <c r="D308" s="162" t="s">
        <v>1358</v>
      </c>
      <c r="E308" s="162" t="n">
        <v>10</v>
      </c>
      <c r="F308" s="191" t="n">
        <v>3000630</v>
      </c>
      <c r="G308" s="163" t="s">
        <v>1798</v>
      </c>
      <c r="H308" s="163" t="s">
        <v>1391</v>
      </c>
      <c r="I308" s="163"/>
      <c r="J308" s="161" t="s">
        <v>1391</v>
      </c>
      <c r="K308" s="167" t="s">
        <v>1412</v>
      </c>
      <c r="L308" s="161"/>
      <c r="M308" s="192"/>
      <c r="N308" s="139" t="n">
        <v>44279</v>
      </c>
      <c r="O308" s="137" t="n">
        <f aca="false">VLOOKUP(P308, [2]Sheet1!$E$3:$F$5,2)</f>
        <v>1</v>
      </c>
      <c r="P308" s="140" t="s">
        <v>1414</v>
      </c>
      <c r="Q308" s="140"/>
    </row>
    <row r="309" s="165" customFormat="true" ht="17" hidden="false" customHeight="false" outlineLevel="0" collapsed="false">
      <c r="A309" s="160" t="n">
        <v>7.12</v>
      </c>
      <c r="B309" s="163" t="s">
        <v>1809</v>
      </c>
      <c r="C309" s="162" t="n">
        <v>7</v>
      </c>
      <c r="D309" s="162" t="s">
        <v>1358</v>
      </c>
      <c r="E309" s="162" t="n">
        <v>10</v>
      </c>
      <c r="F309" s="191" t="n">
        <v>3000631</v>
      </c>
      <c r="G309" s="163" t="s">
        <v>1798</v>
      </c>
      <c r="H309" s="163" t="s">
        <v>1391</v>
      </c>
      <c r="I309" s="163"/>
      <c r="J309" s="161" t="s">
        <v>1391</v>
      </c>
      <c r="K309" s="167" t="s">
        <v>1412</v>
      </c>
      <c r="L309" s="161"/>
      <c r="M309" s="192"/>
      <c r="N309" s="139" t="n">
        <v>44279</v>
      </c>
      <c r="O309" s="137" t="n">
        <f aca="false">VLOOKUP(P309, [2]Sheet1!$E$3:$F$5,2)</f>
        <v>1</v>
      </c>
      <c r="P309" s="140" t="s">
        <v>1414</v>
      </c>
      <c r="Q309" s="140"/>
    </row>
    <row r="310" s="165" customFormat="true" ht="17" hidden="false" customHeight="false" outlineLevel="0" collapsed="false">
      <c r="A310" s="160" t="n">
        <v>7.13</v>
      </c>
      <c r="B310" s="163" t="s">
        <v>1810</v>
      </c>
      <c r="C310" s="162" t="n">
        <v>7</v>
      </c>
      <c r="D310" s="162" t="s">
        <v>1358</v>
      </c>
      <c r="E310" s="162" t="n">
        <v>10</v>
      </c>
      <c r="F310" s="191" t="n">
        <v>3000632</v>
      </c>
      <c r="G310" s="163" t="s">
        <v>1798</v>
      </c>
      <c r="H310" s="163" t="s">
        <v>1391</v>
      </c>
      <c r="I310" s="163"/>
      <c r="J310" s="161" t="s">
        <v>1391</v>
      </c>
      <c r="K310" s="167" t="s">
        <v>1412</v>
      </c>
      <c r="L310" s="161"/>
      <c r="M310" s="192"/>
      <c r="N310" s="139" t="n">
        <v>44279</v>
      </c>
      <c r="O310" s="137" t="n">
        <f aca="false">VLOOKUP(P310, [2]Sheet1!$E$3:$F$5,2)</f>
        <v>1</v>
      </c>
      <c r="P310" s="140" t="s">
        <v>1414</v>
      </c>
      <c r="Q310" s="140"/>
    </row>
    <row r="311" s="165" customFormat="true" ht="17" hidden="false" customHeight="false" outlineLevel="0" collapsed="false">
      <c r="A311" s="160" t="n">
        <v>7.14</v>
      </c>
      <c r="B311" s="163" t="s">
        <v>1811</v>
      </c>
      <c r="C311" s="162" t="n">
        <v>7</v>
      </c>
      <c r="D311" s="162" t="s">
        <v>1358</v>
      </c>
      <c r="E311" s="162" t="n">
        <v>10</v>
      </c>
      <c r="F311" s="191" t="n">
        <v>3000637</v>
      </c>
      <c r="G311" s="163" t="s">
        <v>1798</v>
      </c>
      <c r="H311" s="163" t="s">
        <v>1391</v>
      </c>
      <c r="I311" s="163"/>
      <c r="J311" s="161" t="s">
        <v>1391</v>
      </c>
      <c r="K311" s="167" t="s">
        <v>1412</v>
      </c>
      <c r="L311" s="161"/>
      <c r="M311" s="192"/>
      <c r="N311" s="139" t="n">
        <v>44279</v>
      </c>
      <c r="O311" s="137" t="n">
        <f aca="false">VLOOKUP(P311, [2]Sheet1!$E$3:$F$5,2)</f>
        <v>1</v>
      </c>
      <c r="P311" s="140" t="s">
        <v>1414</v>
      </c>
      <c r="Q311" s="140" t="s">
        <v>1778</v>
      </c>
    </row>
    <row r="312" s="112" customFormat="true" ht="16" hidden="false" customHeight="false" outlineLevel="0" collapsed="false">
      <c r="A312" s="104" t="n">
        <v>8</v>
      </c>
      <c r="B312" s="105" t="s">
        <v>1812</v>
      </c>
      <c r="C312" s="106"/>
      <c r="D312" s="107"/>
      <c r="E312" s="107"/>
      <c r="F312" s="108"/>
      <c r="G312" s="106"/>
      <c r="H312" s="106"/>
      <c r="I312" s="106"/>
      <c r="J312" s="109"/>
      <c r="K312" s="106"/>
      <c r="L312" s="109"/>
      <c r="M312" s="106"/>
      <c r="N312" s="110"/>
      <c r="O312" s="111"/>
      <c r="P312" s="105"/>
      <c r="Q312" s="105"/>
    </row>
    <row r="313" s="165" customFormat="true" ht="68" hidden="false" customHeight="false" outlineLevel="0" collapsed="false">
      <c r="A313" s="160" t="n">
        <v>8.1</v>
      </c>
      <c r="B313" s="161" t="s">
        <v>1813</v>
      </c>
      <c r="C313" s="162" t="n">
        <v>8</v>
      </c>
      <c r="D313" s="162" t="s">
        <v>1358</v>
      </c>
      <c r="E313" s="162" t="n">
        <v>1</v>
      </c>
      <c r="F313" s="135" t="n">
        <v>3000701</v>
      </c>
      <c r="G313" s="163" t="s">
        <v>1814</v>
      </c>
      <c r="H313" s="163" t="s">
        <v>1391</v>
      </c>
      <c r="I313" s="163"/>
      <c r="J313" s="161" t="s">
        <v>1391</v>
      </c>
      <c r="K313" s="118" t="s">
        <v>1392</v>
      </c>
      <c r="L313" s="161"/>
      <c r="M313" s="164"/>
      <c r="N313" s="139" t="n">
        <v>44279</v>
      </c>
      <c r="O313" s="137" t="n">
        <f aca="false">VLOOKUP(P313, [2]Sheet1!$E$3:$F$5,2)</f>
        <v>0</v>
      </c>
      <c r="P313" s="138" t="s">
        <v>1393</v>
      </c>
      <c r="Q313" s="239" t="s">
        <v>1815</v>
      </c>
    </row>
    <row r="314" s="165" customFormat="true" ht="68" hidden="false" customHeight="false" outlineLevel="0" collapsed="false">
      <c r="A314" s="160" t="n">
        <v>8.2</v>
      </c>
      <c r="B314" s="161" t="s">
        <v>1816</v>
      </c>
      <c r="C314" s="162" t="n">
        <v>8</v>
      </c>
      <c r="D314" s="162" t="s">
        <v>1358</v>
      </c>
      <c r="E314" s="162" t="n">
        <v>1</v>
      </c>
      <c r="F314" s="135" t="n">
        <v>3000702</v>
      </c>
      <c r="G314" s="163" t="s">
        <v>1814</v>
      </c>
      <c r="H314" s="163" t="s">
        <v>1391</v>
      </c>
      <c r="I314" s="163"/>
      <c r="J314" s="161" t="s">
        <v>1391</v>
      </c>
      <c r="K314" s="118" t="s">
        <v>1392</v>
      </c>
      <c r="L314" s="161"/>
      <c r="M314" s="164"/>
      <c r="N314" s="139" t="n">
        <v>44279</v>
      </c>
      <c r="O314" s="137" t="n">
        <f aca="false">VLOOKUP(P314, [2]Sheet1!$E$3:$F$5,2)</f>
        <v>0</v>
      </c>
      <c r="P314" s="138" t="s">
        <v>1393</v>
      </c>
      <c r="Q314" s="239" t="s">
        <v>1815</v>
      </c>
    </row>
    <row r="315" s="165" customFormat="true" ht="68" hidden="false" customHeight="false" outlineLevel="0" collapsed="false">
      <c r="A315" s="160" t="n">
        <v>8.3</v>
      </c>
      <c r="B315" s="161" t="s">
        <v>1817</v>
      </c>
      <c r="C315" s="162" t="n">
        <v>8</v>
      </c>
      <c r="D315" s="162" t="s">
        <v>1358</v>
      </c>
      <c r="E315" s="162" t="n">
        <v>1</v>
      </c>
      <c r="F315" s="135" t="n">
        <v>3000703</v>
      </c>
      <c r="G315" s="163" t="s">
        <v>1814</v>
      </c>
      <c r="H315" s="163" t="s">
        <v>1391</v>
      </c>
      <c r="I315" s="163"/>
      <c r="J315" s="161" t="s">
        <v>1391</v>
      </c>
      <c r="K315" s="118" t="s">
        <v>1392</v>
      </c>
      <c r="L315" s="161"/>
      <c r="M315" s="164"/>
      <c r="N315" s="139" t="n">
        <v>44279</v>
      </c>
      <c r="O315" s="137" t="n">
        <f aca="false">VLOOKUP(P315, [2]Sheet1!$E$3:$F$5,2)</f>
        <v>0</v>
      </c>
      <c r="P315" s="138" t="s">
        <v>1393</v>
      </c>
      <c r="Q315" s="239" t="s">
        <v>1815</v>
      </c>
    </row>
    <row r="316" s="165" customFormat="true" ht="68" hidden="false" customHeight="false" outlineLevel="0" collapsed="false">
      <c r="A316" s="160" t="n">
        <v>8.4</v>
      </c>
      <c r="B316" s="161" t="s">
        <v>1818</v>
      </c>
      <c r="C316" s="162" t="n">
        <v>8</v>
      </c>
      <c r="D316" s="162" t="s">
        <v>1358</v>
      </c>
      <c r="E316" s="162" t="n">
        <v>1</v>
      </c>
      <c r="F316" s="135" t="n">
        <v>3000704</v>
      </c>
      <c r="G316" s="163" t="s">
        <v>1814</v>
      </c>
      <c r="H316" s="163" t="s">
        <v>1391</v>
      </c>
      <c r="I316" s="163"/>
      <c r="J316" s="161" t="s">
        <v>1391</v>
      </c>
      <c r="K316" s="118" t="s">
        <v>1392</v>
      </c>
      <c r="L316" s="161"/>
      <c r="M316" s="164"/>
      <c r="N316" s="139" t="n">
        <v>44279</v>
      </c>
      <c r="O316" s="137" t="n">
        <f aca="false">VLOOKUP(P316, [2]Sheet1!$E$3:$F$5,2)</f>
        <v>0</v>
      </c>
      <c r="P316" s="138" t="s">
        <v>1393</v>
      </c>
      <c r="Q316" s="239" t="s">
        <v>1815</v>
      </c>
    </row>
    <row r="317" s="165" customFormat="true" ht="68" hidden="false" customHeight="false" outlineLevel="0" collapsed="false">
      <c r="A317" s="160" t="n">
        <v>8.5</v>
      </c>
      <c r="B317" s="161" t="s">
        <v>1819</v>
      </c>
      <c r="C317" s="162" t="n">
        <v>8</v>
      </c>
      <c r="D317" s="162" t="s">
        <v>1358</v>
      </c>
      <c r="E317" s="162" t="n">
        <v>1</v>
      </c>
      <c r="F317" s="135" t="n">
        <v>3000705</v>
      </c>
      <c r="G317" s="163" t="s">
        <v>1814</v>
      </c>
      <c r="H317" s="163" t="s">
        <v>1391</v>
      </c>
      <c r="I317" s="163"/>
      <c r="J317" s="161" t="s">
        <v>1391</v>
      </c>
      <c r="K317" s="118" t="s">
        <v>1392</v>
      </c>
      <c r="L317" s="161"/>
      <c r="M317" s="164"/>
      <c r="N317" s="139" t="n">
        <v>44279</v>
      </c>
      <c r="O317" s="137" t="n">
        <f aca="false">VLOOKUP(P317, [2]Sheet1!$E$3:$F$5,2)</f>
        <v>0</v>
      </c>
      <c r="P317" s="138" t="s">
        <v>1393</v>
      </c>
      <c r="Q317" s="239" t="s">
        <v>1815</v>
      </c>
    </row>
    <row r="318" s="165" customFormat="true" ht="68" hidden="false" customHeight="false" outlineLevel="0" collapsed="false">
      <c r="A318" s="160" t="n">
        <v>8.6</v>
      </c>
      <c r="B318" s="161" t="s">
        <v>1820</v>
      </c>
      <c r="C318" s="162" t="n">
        <v>8</v>
      </c>
      <c r="D318" s="162" t="s">
        <v>1358</v>
      </c>
      <c r="E318" s="162" t="n">
        <v>1</v>
      </c>
      <c r="F318" s="135" t="n">
        <v>3000706</v>
      </c>
      <c r="G318" s="163" t="s">
        <v>1814</v>
      </c>
      <c r="H318" s="163" t="s">
        <v>1391</v>
      </c>
      <c r="I318" s="163"/>
      <c r="J318" s="161" t="s">
        <v>1391</v>
      </c>
      <c r="K318" s="118" t="s">
        <v>1392</v>
      </c>
      <c r="L318" s="161"/>
      <c r="M318" s="164"/>
      <c r="N318" s="139" t="n">
        <v>44279</v>
      </c>
      <c r="O318" s="137" t="n">
        <f aca="false">VLOOKUP(P318, [2]Sheet1!$E$3:$F$5,2)</f>
        <v>0</v>
      </c>
      <c r="P318" s="138" t="s">
        <v>1393</v>
      </c>
      <c r="Q318" s="239" t="s">
        <v>1815</v>
      </c>
    </row>
    <row r="319" s="165" customFormat="true" ht="68" hidden="false" customHeight="false" outlineLevel="0" collapsed="false">
      <c r="A319" s="160" t="n">
        <v>8.7</v>
      </c>
      <c r="B319" s="161" t="s">
        <v>1821</v>
      </c>
      <c r="C319" s="162" t="n">
        <v>8</v>
      </c>
      <c r="D319" s="162" t="s">
        <v>1358</v>
      </c>
      <c r="E319" s="162" t="n">
        <v>1</v>
      </c>
      <c r="F319" s="135" t="n">
        <v>3000707</v>
      </c>
      <c r="G319" s="163" t="s">
        <v>1814</v>
      </c>
      <c r="H319" s="163" t="s">
        <v>1391</v>
      </c>
      <c r="I319" s="163"/>
      <c r="J319" s="161" t="s">
        <v>1391</v>
      </c>
      <c r="K319" s="118" t="s">
        <v>1392</v>
      </c>
      <c r="L319" s="161"/>
      <c r="M319" s="164"/>
      <c r="N319" s="139" t="n">
        <v>44279</v>
      </c>
      <c r="O319" s="137" t="n">
        <f aca="false">VLOOKUP(P319, [2]Sheet1!$E$3:$F$5,2)</f>
        <v>0</v>
      </c>
      <c r="P319" s="138" t="s">
        <v>1393</v>
      </c>
      <c r="Q319" s="239" t="s">
        <v>1815</v>
      </c>
    </row>
    <row r="320" s="165" customFormat="true" ht="68" hidden="false" customHeight="false" outlineLevel="0" collapsed="false">
      <c r="A320" s="160" t="n">
        <v>8.8</v>
      </c>
      <c r="B320" s="161" t="s">
        <v>1822</v>
      </c>
      <c r="C320" s="162" t="n">
        <v>8</v>
      </c>
      <c r="D320" s="162" t="s">
        <v>1358</v>
      </c>
      <c r="E320" s="162" t="n">
        <v>1</v>
      </c>
      <c r="F320" s="135" t="n">
        <v>3000708</v>
      </c>
      <c r="G320" s="163" t="s">
        <v>1814</v>
      </c>
      <c r="H320" s="163" t="s">
        <v>1391</v>
      </c>
      <c r="I320" s="163"/>
      <c r="J320" s="161" t="s">
        <v>1391</v>
      </c>
      <c r="K320" s="118" t="s">
        <v>1392</v>
      </c>
      <c r="L320" s="161"/>
      <c r="M320" s="164"/>
      <c r="N320" s="139" t="n">
        <v>44279</v>
      </c>
      <c r="O320" s="137" t="n">
        <f aca="false">VLOOKUP(P320, [2]Sheet1!$E$3:$F$5,2)</f>
        <v>0</v>
      </c>
      <c r="P320" s="138" t="s">
        <v>1393</v>
      </c>
      <c r="Q320" s="239" t="s">
        <v>1815</v>
      </c>
    </row>
    <row r="321" s="165" customFormat="true" ht="68" hidden="false" customHeight="false" outlineLevel="0" collapsed="false">
      <c r="A321" s="160" t="n">
        <v>8.9</v>
      </c>
      <c r="B321" s="161" t="s">
        <v>1823</v>
      </c>
      <c r="C321" s="162" t="n">
        <v>8</v>
      </c>
      <c r="D321" s="162" t="s">
        <v>1358</v>
      </c>
      <c r="E321" s="162" t="n">
        <v>1</v>
      </c>
      <c r="F321" s="135" t="n">
        <v>3000709</v>
      </c>
      <c r="G321" s="163" t="s">
        <v>1814</v>
      </c>
      <c r="H321" s="163" t="s">
        <v>1391</v>
      </c>
      <c r="I321" s="163"/>
      <c r="J321" s="161" t="s">
        <v>1391</v>
      </c>
      <c r="K321" s="118" t="s">
        <v>1392</v>
      </c>
      <c r="L321" s="161"/>
      <c r="M321" s="164"/>
      <c r="N321" s="139" t="n">
        <v>44279</v>
      </c>
      <c r="O321" s="137" t="n">
        <f aca="false">VLOOKUP(P321, [2]Sheet1!$E$3:$F$5,2)</f>
        <v>0</v>
      </c>
      <c r="P321" s="138" t="s">
        <v>1393</v>
      </c>
      <c r="Q321" s="239" t="s">
        <v>1815</v>
      </c>
    </row>
    <row r="322" s="165" customFormat="true" ht="68" hidden="false" customHeight="false" outlineLevel="0" collapsed="false">
      <c r="A322" s="166" t="n">
        <v>8.1</v>
      </c>
      <c r="B322" s="161" t="s">
        <v>1824</v>
      </c>
      <c r="C322" s="162" t="n">
        <v>8</v>
      </c>
      <c r="D322" s="162" t="s">
        <v>1358</v>
      </c>
      <c r="E322" s="162" t="n">
        <v>1</v>
      </c>
      <c r="F322" s="135" t="n">
        <v>3000710</v>
      </c>
      <c r="G322" s="163" t="s">
        <v>1814</v>
      </c>
      <c r="H322" s="163" t="s">
        <v>1391</v>
      </c>
      <c r="I322" s="163"/>
      <c r="J322" s="161" t="s">
        <v>1391</v>
      </c>
      <c r="K322" s="118" t="s">
        <v>1392</v>
      </c>
      <c r="L322" s="161"/>
      <c r="M322" s="164"/>
      <c r="N322" s="139" t="n">
        <v>44279</v>
      </c>
      <c r="O322" s="137" t="n">
        <f aca="false">VLOOKUP(P322, [2]Sheet1!$E$3:$F$5,2)</f>
        <v>0</v>
      </c>
      <c r="P322" s="138" t="s">
        <v>1393</v>
      </c>
      <c r="Q322" s="239" t="s">
        <v>1815</v>
      </c>
    </row>
    <row r="323" s="165" customFormat="true" ht="68" hidden="false" customHeight="false" outlineLevel="0" collapsed="false">
      <c r="A323" s="160" t="n">
        <v>8.11</v>
      </c>
      <c r="B323" s="161" t="s">
        <v>1825</v>
      </c>
      <c r="C323" s="162" t="n">
        <v>8</v>
      </c>
      <c r="D323" s="162" t="s">
        <v>1358</v>
      </c>
      <c r="E323" s="162" t="n">
        <v>1</v>
      </c>
      <c r="F323" s="135" t="n">
        <v>3000711</v>
      </c>
      <c r="G323" s="163" t="s">
        <v>1814</v>
      </c>
      <c r="H323" s="163" t="s">
        <v>1391</v>
      </c>
      <c r="I323" s="163"/>
      <c r="J323" s="161" t="s">
        <v>1391</v>
      </c>
      <c r="K323" s="118" t="s">
        <v>1392</v>
      </c>
      <c r="L323" s="161"/>
      <c r="M323" s="164"/>
      <c r="N323" s="139" t="n">
        <v>44279</v>
      </c>
      <c r="O323" s="137" t="n">
        <f aca="false">VLOOKUP(P323, [2]Sheet1!$E$3:$F$5,2)</f>
        <v>0</v>
      </c>
      <c r="P323" s="138" t="s">
        <v>1393</v>
      </c>
      <c r="Q323" s="239" t="s">
        <v>1815</v>
      </c>
    </row>
    <row r="324" s="165" customFormat="true" ht="68" hidden="false" customHeight="false" outlineLevel="0" collapsed="false">
      <c r="A324" s="160" t="n">
        <v>8.12</v>
      </c>
      <c r="B324" s="161" t="s">
        <v>1826</v>
      </c>
      <c r="C324" s="162" t="n">
        <v>8</v>
      </c>
      <c r="D324" s="162" t="s">
        <v>1358</v>
      </c>
      <c r="E324" s="162" t="n">
        <v>1</v>
      </c>
      <c r="F324" s="135" t="n">
        <v>3000712</v>
      </c>
      <c r="G324" s="163" t="s">
        <v>1814</v>
      </c>
      <c r="H324" s="163" t="s">
        <v>1391</v>
      </c>
      <c r="I324" s="163"/>
      <c r="J324" s="161" t="s">
        <v>1391</v>
      </c>
      <c r="K324" s="118" t="s">
        <v>1392</v>
      </c>
      <c r="L324" s="161"/>
      <c r="M324" s="164"/>
      <c r="N324" s="139" t="n">
        <v>44279</v>
      </c>
      <c r="O324" s="137" t="n">
        <f aca="false">VLOOKUP(P324, [2]Sheet1!$E$3:$F$5,2)</f>
        <v>0</v>
      </c>
      <c r="P324" s="138" t="s">
        <v>1393</v>
      </c>
      <c r="Q324" s="239" t="s">
        <v>1815</v>
      </c>
    </row>
    <row r="325" s="165" customFormat="true" ht="68" hidden="false" customHeight="false" outlineLevel="0" collapsed="false">
      <c r="A325" s="160" t="n">
        <v>8.13</v>
      </c>
      <c r="B325" s="161" t="s">
        <v>1827</v>
      </c>
      <c r="C325" s="162" t="n">
        <v>8</v>
      </c>
      <c r="D325" s="162" t="s">
        <v>1358</v>
      </c>
      <c r="E325" s="162" t="n">
        <v>1</v>
      </c>
      <c r="F325" s="135" t="n">
        <v>3000713</v>
      </c>
      <c r="G325" s="163" t="s">
        <v>1814</v>
      </c>
      <c r="H325" s="163" t="s">
        <v>1391</v>
      </c>
      <c r="I325" s="163"/>
      <c r="J325" s="161" t="s">
        <v>1391</v>
      </c>
      <c r="K325" s="118" t="s">
        <v>1392</v>
      </c>
      <c r="L325" s="161"/>
      <c r="M325" s="164"/>
      <c r="N325" s="139" t="n">
        <v>44279</v>
      </c>
      <c r="O325" s="137" t="n">
        <f aca="false">VLOOKUP(P325, [2]Sheet1!$E$3:$F$5,2)</f>
        <v>0</v>
      </c>
      <c r="P325" s="138" t="s">
        <v>1393</v>
      </c>
      <c r="Q325" s="239" t="s">
        <v>1815</v>
      </c>
    </row>
    <row r="326" s="165" customFormat="true" ht="68" hidden="false" customHeight="false" outlineLevel="0" collapsed="false">
      <c r="A326" s="160" t="n">
        <v>8.14</v>
      </c>
      <c r="B326" s="161" t="s">
        <v>1828</v>
      </c>
      <c r="C326" s="162" t="n">
        <v>8</v>
      </c>
      <c r="D326" s="162" t="s">
        <v>1358</v>
      </c>
      <c r="E326" s="162" t="n">
        <v>1</v>
      </c>
      <c r="F326" s="135" t="n">
        <v>3000714</v>
      </c>
      <c r="G326" s="163" t="s">
        <v>1814</v>
      </c>
      <c r="H326" s="163" t="s">
        <v>1391</v>
      </c>
      <c r="I326" s="163"/>
      <c r="J326" s="161" t="s">
        <v>1391</v>
      </c>
      <c r="K326" s="118" t="s">
        <v>1392</v>
      </c>
      <c r="L326" s="161"/>
      <c r="M326" s="164"/>
      <c r="N326" s="139" t="n">
        <v>44279</v>
      </c>
      <c r="O326" s="137" t="n">
        <f aca="false">VLOOKUP(P326, [2]Sheet1!$E$3:$F$5,2)</f>
        <v>0</v>
      </c>
      <c r="P326" s="138" t="s">
        <v>1393</v>
      </c>
      <c r="Q326" s="239" t="s">
        <v>1815</v>
      </c>
    </row>
    <row r="327" s="165" customFormat="true" ht="68" hidden="false" customHeight="false" outlineLevel="0" collapsed="false">
      <c r="A327" s="160" t="n">
        <v>8.15</v>
      </c>
      <c r="B327" s="161" t="s">
        <v>1829</v>
      </c>
      <c r="C327" s="162" t="n">
        <v>8</v>
      </c>
      <c r="D327" s="162" t="s">
        <v>1358</v>
      </c>
      <c r="E327" s="162" t="n">
        <v>1</v>
      </c>
      <c r="F327" s="135" t="n">
        <v>3000715</v>
      </c>
      <c r="G327" s="163" t="s">
        <v>1814</v>
      </c>
      <c r="H327" s="163" t="s">
        <v>1391</v>
      </c>
      <c r="I327" s="163"/>
      <c r="J327" s="161" t="s">
        <v>1391</v>
      </c>
      <c r="K327" s="118" t="s">
        <v>1392</v>
      </c>
      <c r="L327" s="161"/>
      <c r="M327" s="164"/>
      <c r="N327" s="139" t="n">
        <v>44279</v>
      </c>
      <c r="O327" s="137" t="n">
        <f aca="false">VLOOKUP(P327, [2]Sheet1!$E$3:$F$5,2)</f>
        <v>0</v>
      </c>
      <c r="P327" s="138" t="s">
        <v>1393</v>
      </c>
      <c r="Q327" s="239" t="s">
        <v>1815</v>
      </c>
    </row>
    <row r="328" s="165" customFormat="true" ht="68" hidden="false" customHeight="false" outlineLevel="0" collapsed="false">
      <c r="A328" s="160" t="n">
        <v>8.16</v>
      </c>
      <c r="B328" s="161" t="s">
        <v>1830</v>
      </c>
      <c r="C328" s="162" t="n">
        <v>8</v>
      </c>
      <c r="D328" s="162" t="s">
        <v>1358</v>
      </c>
      <c r="E328" s="162" t="n">
        <v>1</v>
      </c>
      <c r="F328" s="135" t="n">
        <v>3000716</v>
      </c>
      <c r="G328" s="163" t="s">
        <v>1814</v>
      </c>
      <c r="H328" s="163" t="s">
        <v>1391</v>
      </c>
      <c r="I328" s="163"/>
      <c r="J328" s="161" t="s">
        <v>1391</v>
      </c>
      <c r="K328" s="118" t="s">
        <v>1392</v>
      </c>
      <c r="L328" s="161"/>
      <c r="M328" s="164"/>
      <c r="N328" s="139" t="n">
        <v>44279</v>
      </c>
      <c r="O328" s="137" t="n">
        <f aca="false">VLOOKUP(P328, [2]Sheet1!$E$3:$F$5,2)</f>
        <v>0</v>
      </c>
      <c r="P328" s="138" t="s">
        <v>1393</v>
      </c>
      <c r="Q328" s="239" t="s">
        <v>1815</v>
      </c>
    </row>
    <row r="329" s="165" customFormat="true" ht="68" hidden="false" customHeight="false" outlineLevel="0" collapsed="false">
      <c r="A329" s="160" t="n">
        <v>8.17</v>
      </c>
      <c r="B329" s="161" t="s">
        <v>1831</v>
      </c>
      <c r="C329" s="162" t="n">
        <v>8</v>
      </c>
      <c r="D329" s="162" t="s">
        <v>1358</v>
      </c>
      <c r="E329" s="162" t="n">
        <v>1</v>
      </c>
      <c r="F329" s="135" t="n">
        <v>3000717</v>
      </c>
      <c r="G329" s="163" t="s">
        <v>1814</v>
      </c>
      <c r="H329" s="163" t="s">
        <v>1391</v>
      </c>
      <c r="I329" s="163"/>
      <c r="J329" s="161" t="s">
        <v>1391</v>
      </c>
      <c r="K329" s="118" t="s">
        <v>1392</v>
      </c>
      <c r="L329" s="161"/>
      <c r="M329" s="164"/>
      <c r="N329" s="139" t="n">
        <v>44279</v>
      </c>
      <c r="O329" s="137" t="n">
        <f aca="false">VLOOKUP(P329, [2]Sheet1!$E$3:$F$5,2)</f>
        <v>0</v>
      </c>
      <c r="P329" s="138" t="s">
        <v>1393</v>
      </c>
      <c r="Q329" s="239" t="s">
        <v>1815</v>
      </c>
    </row>
    <row r="330" s="165" customFormat="true" ht="68" hidden="false" customHeight="false" outlineLevel="0" collapsed="false">
      <c r="A330" s="160" t="n">
        <v>8.18</v>
      </c>
      <c r="B330" s="161" t="s">
        <v>1832</v>
      </c>
      <c r="C330" s="162" t="n">
        <v>8</v>
      </c>
      <c r="D330" s="162" t="s">
        <v>1358</v>
      </c>
      <c r="E330" s="162" t="n">
        <v>1</v>
      </c>
      <c r="F330" s="135" t="n">
        <v>3000718</v>
      </c>
      <c r="G330" s="163" t="s">
        <v>1814</v>
      </c>
      <c r="H330" s="163" t="s">
        <v>1391</v>
      </c>
      <c r="I330" s="163"/>
      <c r="J330" s="161" t="s">
        <v>1391</v>
      </c>
      <c r="K330" s="118" t="s">
        <v>1392</v>
      </c>
      <c r="L330" s="161"/>
      <c r="M330" s="164"/>
      <c r="N330" s="139" t="n">
        <v>44279</v>
      </c>
      <c r="O330" s="137" t="n">
        <f aca="false">VLOOKUP(P330, [2]Sheet1!$E$3:$F$5,2)</f>
        <v>0</v>
      </c>
      <c r="P330" s="138" t="s">
        <v>1393</v>
      </c>
      <c r="Q330" s="239" t="s">
        <v>1815</v>
      </c>
    </row>
    <row r="331" s="165" customFormat="true" ht="68" hidden="false" customHeight="false" outlineLevel="0" collapsed="false">
      <c r="A331" s="160" t="n">
        <v>8.19</v>
      </c>
      <c r="B331" s="161" t="s">
        <v>1833</v>
      </c>
      <c r="C331" s="162" t="n">
        <v>8</v>
      </c>
      <c r="D331" s="162" t="s">
        <v>1358</v>
      </c>
      <c r="E331" s="162" t="n">
        <v>1</v>
      </c>
      <c r="F331" s="135" t="n">
        <v>3000719</v>
      </c>
      <c r="G331" s="163" t="s">
        <v>1814</v>
      </c>
      <c r="H331" s="163" t="s">
        <v>1391</v>
      </c>
      <c r="I331" s="163"/>
      <c r="J331" s="161" t="s">
        <v>1391</v>
      </c>
      <c r="K331" s="118" t="s">
        <v>1392</v>
      </c>
      <c r="L331" s="161"/>
      <c r="M331" s="164"/>
      <c r="N331" s="139" t="n">
        <v>44279</v>
      </c>
      <c r="O331" s="137" t="n">
        <f aca="false">VLOOKUP(P331, [2]Sheet1!$E$3:$F$5,2)</f>
        <v>0</v>
      </c>
      <c r="P331" s="138" t="s">
        <v>1393</v>
      </c>
      <c r="Q331" s="239" t="s">
        <v>1815</v>
      </c>
    </row>
    <row r="332" s="165" customFormat="true" ht="68" hidden="false" customHeight="false" outlineLevel="0" collapsed="false">
      <c r="A332" s="166" t="n">
        <v>8.2</v>
      </c>
      <c r="B332" s="161" t="s">
        <v>1834</v>
      </c>
      <c r="C332" s="162" t="n">
        <v>8</v>
      </c>
      <c r="D332" s="162" t="s">
        <v>1358</v>
      </c>
      <c r="E332" s="162" t="n">
        <v>1</v>
      </c>
      <c r="F332" s="135" t="n">
        <v>3000720</v>
      </c>
      <c r="G332" s="163" t="s">
        <v>1814</v>
      </c>
      <c r="H332" s="163" t="s">
        <v>1391</v>
      </c>
      <c r="I332" s="163"/>
      <c r="J332" s="161" t="s">
        <v>1391</v>
      </c>
      <c r="K332" s="118" t="s">
        <v>1392</v>
      </c>
      <c r="L332" s="161"/>
      <c r="M332" s="164"/>
      <c r="N332" s="139" t="n">
        <v>44279</v>
      </c>
      <c r="O332" s="137" t="n">
        <f aca="false">VLOOKUP(P332, [2]Sheet1!$E$3:$F$5,2)</f>
        <v>0</v>
      </c>
      <c r="P332" s="138" t="s">
        <v>1393</v>
      </c>
      <c r="Q332" s="239" t="s">
        <v>1815</v>
      </c>
    </row>
    <row r="333" s="165" customFormat="true" ht="68" hidden="false" customHeight="false" outlineLevel="0" collapsed="false">
      <c r="A333" s="160" t="n">
        <v>8.21</v>
      </c>
      <c r="B333" s="161" t="s">
        <v>1835</v>
      </c>
      <c r="C333" s="162" t="n">
        <v>8</v>
      </c>
      <c r="D333" s="162" t="s">
        <v>1358</v>
      </c>
      <c r="E333" s="162" t="n">
        <v>1</v>
      </c>
      <c r="F333" s="135" t="n">
        <v>3000721</v>
      </c>
      <c r="G333" s="163" t="s">
        <v>1814</v>
      </c>
      <c r="H333" s="163" t="s">
        <v>1391</v>
      </c>
      <c r="I333" s="163"/>
      <c r="J333" s="161" t="s">
        <v>1391</v>
      </c>
      <c r="K333" s="118" t="s">
        <v>1392</v>
      </c>
      <c r="L333" s="161"/>
      <c r="M333" s="164"/>
      <c r="N333" s="139" t="n">
        <v>44279</v>
      </c>
      <c r="O333" s="137" t="n">
        <f aca="false">VLOOKUP(P333, [2]Sheet1!$E$3:$F$5,2)</f>
        <v>0</v>
      </c>
      <c r="P333" s="138" t="s">
        <v>1393</v>
      </c>
      <c r="Q333" s="239" t="s">
        <v>1815</v>
      </c>
    </row>
    <row r="334" s="165" customFormat="true" ht="68" hidden="false" customHeight="false" outlineLevel="0" collapsed="false">
      <c r="A334" s="160" t="n">
        <v>8.22</v>
      </c>
      <c r="B334" s="161" t="s">
        <v>1836</v>
      </c>
      <c r="C334" s="162" t="n">
        <v>8</v>
      </c>
      <c r="D334" s="162" t="s">
        <v>1358</v>
      </c>
      <c r="E334" s="162" t="n">
        <v>1</v>
      </c>
      <c r="F334" s="135" t="n">
        <v>3000722</v>
      </c>
      <c r="G334" s="163" t="s">
        <v>1814</v>
      </c>
      <c r="H334" s="163" t="s">
        <v>1391</v>
      </c>
      <c r="I334" s="163"/>
      <c r="J334" s="161" t="s">
        <v>1391</v>
      </c>
      <c r="K334" s="118" t="s">
        <v>1392</v>
      </c>
      <c r="L334" s="161"/>
      <c r="M334" s="164"/>
      <c r="N334" s="139" t="n">
        <v>44279</v>
      </c>
      <c r="O334" s="137" t="n">
        <f aca="false">VLOOKUP(P334, [2]Sheet1!$E$3:$F$5,2)</f>
        <v>0</v>
      </c>
      <c r="P334" s="138" t="s">
        <v>1393</v>
      </c>
      <c r="Q334" s="239" t="s">
        <v>1815</v>
      </c>
    </row>
    <row r="335" s="165" customFormat="true" ht="68" hidden="false" customHeight="false" outlineLevel="0" collapsed="false">
      <c r="A335" s="160" t="n">
        <v>8.23</v>
      </c>
      <c r="B335" s="161" t="s">
        <v>1837</v>
      </c>
      <c r="C335" s="162" t="n">
        <v>8</v>
      </c>
      <c r="D335" s="162" t="s">
        <v>1358</v>
      </c>
      <c r="E335" s="162" t="n">
        <v>1</v>
      </c>
      <c r="F335" s="135" t="n">
        <v>3000723</v>
      </c>
      <c r="G335" s="163" t="s">
        <v>1814</v>
      </c>
      <c r="H335" s="163" t="s">
        <v>1391</v>
      </c>
      <c r="I335" s="163"/>
      <c r="J335" s="161" t="s">
        <v>1391</v>
      </c>
      <c r="K335" s="118" t="s">
        <v>1392</v>
      </c>
      <c r="L335" s="161"/>
      <c r="M335" s="164"/>
      <c r="N335" s="139" t="n">
        <v>44279</v>
      </c>
      <c r="O335" s="137" t="n">
        <f aca="false">VLOOKUP(P335, [2]Sheet1!$E$3:$F$5,2)</f>
        <v>0</v>
      </c>
      <c r="P335" s="138" t="s">
        <v>1393</v>
      </c>
      <c r="Q335" s="239" t="s">
        <v>1815</v>
      </c>
    </row>
    <row r="336" s="165" customFormat="true" ht="68" hidden="false" customHeight="false" outlineLevel="0" collapsed="false">
      <c r="A336" s="160" t="n">
        <v>8.24</v>
      </c>
      <c r="B336" s="161" t="s">
        <v>1838</v>
      </c>
      <c r="C336" s="162" t="n">
        <v>8</v>
      </c>
      <c r="D336" s="162" t="s">
        <v>1358</v>
      </c>
      <c r="E336" s="162" t="n">
        <v>1</v>
      </c>
      <c r="F336" s="135" t="n">
        <v>3000724</v>
      </c>
      <c r="G336" s="163" t="s">
        <v>1814</v>
      </c>
      <c r="H336" s="163" t="s">
        <v>1391</v>
      </c>
      <c r="I336" s="163"/>
      <c r="J336" s="161" t="s">
        <v>1391</v>
      </c>
      <c r="K336" s="118" t="s">
        <v>1392</v>
      </c>
      <c r="L336" s="161"/>
      <c r="M336" s="164"/>
      <c r="N336" s="139" t="n">
        <v>44279</v>
      </c>
      <c r="O336" s="137" t="n">
        <f aca="false">VLOOKUP(P336, [2]Sheet1!$E$3:$F$5,2)</f>
        <v>0</v>
      </c>
      <c r="P336" s="138" t="s">
        <v>1393</v>
      </c>
      <c r="Q336" s="239" t="s">
        <v>1815</v>
      </c>
    </row>
    <row r="337" s="112" customFormat="true" ht="16" hidden="false" customHeight="false" outlineLevel="0" collapsed="false">
      <c r="A337" s="104" t="n">
        <v>9</v>
      </c>
      <c r="B337" s="105" t="s">
        <v>1839</v>
      </c>
      <c r="C337" s="106"/>
      <c r="D337" s="107"/>
      <c r="E337" s="107"/>
      <c r="F337" s="108"/>
      <c r="G337" s="106"/>
      <c r="H337" s="106"/>
      <c r="I337" s="106"/>
      <c r="J337" s="109"/>
      <c r="K337" s="106"/>
      <c r="L337" s="109"/>
      <c r="M337" s="106"/>
      <c r="N337" s="110"/>
      <c r="O337" s="111"/>
      <c r="P337" s="105"/>
      <c r="Q337" s="105"/>
    </row>
    <row r="338" s="150" customFormat="true" ht="17" hidden="false" customHeight="false" outlineLevel="0" collapsed="false">
      <c r="A338" s="141" t="n">
        <v>9.1</v>
      </c>
      <c r="B338" s="144" t="s">
        <v>1840</v>
      </c>
      <c r="C338" s="143" t="n">
        <v>9</v>
      </c>
      <c r="D338" s="143" t="s">
        <v>1358</v>
      </c>
      <c r="E338" s="143" t="n">
        <v>10</v>
      </c>
      <c r="F338" s="201" t="n">
        <v>3000305</v>
      </c>
      <c r="G338" s="144" t="s">
        <v>1841</v>
      </c>
      <c r="H338" s="144" t="s">
        <v>1391</v>
      </c>
      <c r="I338" s="144"/>
      <c r="J338" s="142" t="s">
        <v>131</v>
      </c>
      <c r="K338" s="145" t="s">
        <v>1403</v>
      </c>
      <c r="L338" s="142"/>
      <c r="M338" s="149" t="s">
        <v>1423</v>
      </c>
      <c r="N338" s="147"/>
      <c r="O338" s="224"/>
      <c r="P338" s="149"/>
      <c r="Q338" s="149"/>
    </row>
    <row r="339" s="150" customFormat="true" ht="17" hidden="false" customHeight="false" outlineLevel="0" collapsed="false">
      <c r="A339" s="141" t="n">
        <v>9.2</v>
      </c>
      <c r="B339" s="142" t="s">
        <v>1842</v>
      </c>
      <c r="C339" s="143" t="n">
        <v>9</v>
      </c>
      <c r="D339" s="143" t="s">
        <v>1358</v>
      </c>
      <c r="E339" s="143" t="n">
        <v>1</v>
      </c>
      <c r="F339" s="135" t="n">
        <v>3000306</v>
      </c>
      <c r="G339" s="144" t="s">
        <v>1841</v>
      </c>
      <c r="H339" s="144" t="s">
        <v>1391</v>
      </c>
      <c r="I339" s="144"/>
      <c r="J339" s="142" t="s">
        <v>131</v>
      </c>
      <c r="K339" s="145" t="s">
        <v>1403</v>
      </c>
      <c r="L339" s="142"/>
      <c r="M339" s="146" t="s">
        <v>1423</v>
      </c>
      <c r="N339" s="147"/>
      <c r="O339" s="224"/>
      <c r="P339" s="149"/>
      <c r="Q339" s="149"/>
    </row>
    <row r="340" s="150" customFormat="true" ht="17" hidden="false" customHeight="false" outlineLevel="0" collapsed="false">
      <c r="A340" s="141" t="n">
        <v>9.3</v>
      </c>
      <c r="B340" s="142" t="s">
        <v>1843</v>
      </c>
      <c r="C340" s="143" t="n">
        <v>9</v>
      </c>
      <c r="D340" s="143" t="s">
        <v>1358</v>
      </c>
      <c r="E340" s="143" t="n">
        <v>1</v>
      </c>
      <c r="F340" s="135" t="n">
        <v>3000307</v>
      </c>
      <c r="G340" s="144" t="s">
        <v>1841</v>
      </c>
      <c r="H340" s="144" t="s">
        <v>1391</v>
      </c>
      <c r="I340" s="144"/>
      <c r="J340" s="142" t="s">
        <v>131</v>
      </c>
      <c r="K340" s="145" t="s">
        <v>1403</v>
      </c>
      <c r="L340" s="142"/>
      <c r="M340" s="146" t="s">
        <v>1423</v>
      </c>
      <c r="N340" s="147"/>
      <c r="O340" s="224"/>
      <c r="P340" s="149"/>
      <c r="Q340" s="149"/>
    </row>
    <row r="341" s="112" customFormat="true" ht="16" hidden="false" customHeight="false" outlineLevel="0" collapsed="false">
      <c r="A341" s="104" t="n">
        <v>10</v>
      </c>
      <c r="B341" s="105" t="s">
        <v>1844</v>
      </c>
      <c r="C341" s="106"/>
      <c r="D341" s="107"/>
      <c r="E341" s="107"/>
      <c r="F341" s="108"/>
      <c r="G341" s="106"/>
      <c r="H341" s="106"/>
      <c r="I341" s="106"/>
      <c r="J341" s="109"/>
      <c r="K341" s="106"/>
      <c r="L341" s="109"/>
      <c r="M341" s="106"/>
      <c r="N341" s="110"/>
      <c r="O341" s="111"/>
      <c r="P341" s="105"/>
      <c r="Q341" s="105"/>
    </row>
    <row r="342" s="106" customFormat="true" ht="16" hidden="false" customHeight="false" outlineLevel="0" collapsed="false">
      <c r="A342" s="104" t="n">
        <v>10.1</v>
      </c>
      <c r="B342" s="105" t="s">
        <v>1845</v>
      </c>
      <c r="C342" s="106" t="n">
        <v>10</v>
      </c>
      <c r="D342" s="107"/>
      <c r="E342" s="107"/>
      <c r="F342" s="108"/>
      <c r="N342" s="105"/>
    </row>
    <row r="343" s="165" customFormat="true" ht="17" hidden="false" customHeight="false" outlineLevel="0" collapsed="false">
      <c r="A343" s="160" t="s">
        <v>1846</v>
      </c>
      <c r="B343" s="163" t="s">
        <v>1847</v>
      </c>
      <c r="C343" s="162" t="n">
        <v>10.1</v>
      </c>
      <c r="D343" s="162" t="s">
        <v>1358</v>
      </c>
      <c r="E343" s="162" t="n">
        <v>10</v>
      </c>
      <c r="F343" s="247" t="n">
        <v>30008013000450</v>
      </c>
      <c r="G343" s="163" t="s">
        <v>1848</v>
      </c>
      <c r="H343" s="163" t="s">
        <v>1391</v>
      </c>
      <c r="I343" s="163"/>
      <c r="J343" s="161" t="s">
        <v>1391</v>
      </c>
      <c r="K343" s="118" t="s">
        <v>1392</v>
      </c>
      <c r="L343" s="161"/>
      <c r="M343" s="192"/>
      <c r="N343" s="139" t="n">
        <v>44279</v>
      </c>
      <c r="O343" s="137" t="n">
        <f aca="false">VLOOKUP(P343, [2]Sheet1!$E$3:$F$5,2)</f>
        <v>0</v>
      </c>
      <c r="P343" s="140" t="s">
        <v>1393</v>
      </c>
      <c r="Q343" s="140" t="s">
        <v>1767</v>
      </c>
    </row>
    <row r="344" customFormat="false" ht="17" hidden="false" customHeight="false" outlineLevel="0" collapsed="false">
      <c r="A344" s="59" t="s">
        <v>1849</v>
      </c>
      <c r="B344" s="41" t="s">
        <v>1850</v>
      </c>
      <c r="C344" s="60" t="n">
        <v>10.1</v>
      </c>
      <c r="D344" s="60" t="s">
        <v>1358</v>
      </c>
      <c r="E344" s="60" t="n">
        <v>10</v>
      </c>
      <c r="F344" s="61" t="n">
        <v>3000802</v>
      </c>
      <c r="G344" s="41" t="s">
        <v>1851</v>
      </c>
      <c r="H344" s="41" t="s">
        <v>1391</v>
      </c>
      <c r="I344" s="41"/>
      <c r="J344" s="2" t="s">
        <v>131</v>
      </c>
      <c r="K344" s="194" t="s">
        <v>1526</v>
      </c>
      <c r="M344" s="65"/>
    </row>
    <row r="345" s="165" customFormat="true" ht="17" hidden="false" customHeight="false" outlineLevel="0" collapsed="false">
      <c r="A345" s="160" t="s">
        <v>1852</v>
      </c>
      <c r="B345" s="163" t="s">
        <v>1853</v>
      </c>
      <c r="C345" s="162" t="n">
        <v>10.1</v>
      </c>
      <c r="D345" s="162" t="s">
        <v>1358</v>
      </c>
      <c r="E345" s="162" t="n">
        <v>10</v>
      </c>
      <c r="F345" s="191" t="n">
        <v>3000803</v>
      </c>
      <c r="G345" s="163" t="s">
        <v>1851</v>
      </c>
      <c r="H345" s="163" t="s">
        <v>1391</v>
      </c>
      <c r="I345" s="163"/>
      <c r="J345" s="161" t="s">
        <v>1391</v>
      </c>
      <c r="K345" s="118" t="s">
        <v>1392</v>
      </c>
      <c r="L345" s="161"/>
      <c r="M345" s="192"/>
      <c r="N345" s="139" t="n">
        <v>44279</v>
      </c>
      <c r="O345" s="137" t="n">
        <f aca="false">VLOOKUP(P345, [2]Sheet1!$E$3:$F$5,2)</f>
        <v>0</v>
      </c>
      <c r="P345" s="140" t="s">
        <v>1393</v>
      </c>
      <c r="Q345" s="140" t="s">
        <v>1767</v>
      </c>
    </row>
    <row r="346" s="165" customFormat="true" ht="17" hidden="false" customHeight="false" outlineLevel="0" collapsed="false">
      <c r="A346" s="160" t="s">
        <v>1854</v>
      </c>
      <c r="B346" s="163" t="s">
        <v>1855</v>
      </c>
      <c r="C346" s="162" t="n">
        <v>10.1</v>
      </c>
      <c r="D346" s="162" t="s">
        <v>1358</v>
      </c>
      <c r="E346" s="162" t="n">
        <v>10</v>
      </c>
      <c r="F346" s="191" t="n">
        <v>3000804</v>
      </c>
      <c r="G346" s="163" t="s">
        <v>1851</v>
      </c>
      <c r="H346" s="163" t="s">
        <v>1391</v>
      </c>
      <c r="I346" s="163"/>
      <c r="J346" s="161" t="s">
        <v>1391</v>
      </c>
      <c r="K346" s="118" t="s">
        <v>1392</v>
      </c>
      <c r="L346" s="161"/>
      <c r="M346" s="192"/>
      <c r="N346" s="139" t="n">
        <v>44279</v>
      </c>
      <c r="O346" s="137" t="n">
        <f aca="false">VLOOKUP(P346, [2]Sheet1!$E$3:$F$5,2)</f>
        <v>0</v>
      </c>
      <c r="P346" s="140" t="s">
        <v>1393</v>
      </c>
      <c r="Q346" s="140" t="s">
        <v>1767</v>
      </c>
    </row>
    <row r="347" s="165" customFormat="true" ht="17" hidden="false" customHeight="false" outlineLevel="0" collapsed="false">
      <c r="A347" s="160" t="s">
        <v>1856</v>
      </c>
      <c r="B347" s="163" t="s">
        <v>1857</v>
      </c>
      <c r="C347" s="162" t="n">
        <v>10.1</v>
      </c>
      <c r="D347" s="162" t="s">
        <v>1358</v>
      </c>
      <c r="E347" s="162" t="n">
        <v>10</v>
      </c>
      <c r="F347" s="191" t="n">
        <v>3000805</v>
      </c>
      <c r="G347" s="163" t="s">
        <v>1851</v>
      </c>
      <c r="H347" s="163" t="s">
        <v>1391</v>
      </c>
      <c r="I347" s="163"/>
      <c r="J347" s="161" t="s">
        <v>1391</v>
      </c>
      <c r="K347" s="118" t="s">
        <v>1392</v>
      </c>
      <c r="L347" s="161"/>
      <c r="M347" s="192"/>
      <c r="N347" s="139" t="n">
        <v>44279</v>
      </c>
      <c r="O347" s="137" t="n">
        <f aca="false">VLOOKUP(P347, [2]Sheet1!$E$3:$F$5,2)</f>
        <v>0</v>
      </c>
      <c r="P347" s="140" t="s">
        <v>1393</v>
      </c>
      <c r="Q347" s="140" t="s">
        <v>1767</v>
      </c>
    </row>
    <row r="350" customFormat="false" ht="17" hidden="false" customHeight="false" outlineLevel="0" collapsed="false"/>
    <row r="351" customFormat="false" ht="25" hidden="false" customHeight="false" outlineLevel="0" collapsed="false">
      <c r="C351" s="248" t="s">
        <v>1858</v>
      </c>
      <c r="D351" s="248"/>
      <c r="E351" s="248"/>
      <c r="F351" s="248"/>
      <c r="G351" s="248"/>
      <c r="I351" s="2"/>
      <c r="J351" s="249" t="s">
        <v>1859</v>
      </c>
      <c r="K351" s="250" t="s">
        <v>1860</v>
      </c>
      <c r="L351" s="251" t="s">
        <v>1861</v>
      </c>
      <c r="M351" s="70" t="s">
        <v>1862</v>
      </c>
      <c r="N351" s="252"/>
      <c r="O351" s="65"/>
    </row>
    <row r="352" customFormat="false" ht="24" hidden="false" customHeight="false" outlineLevel="0" collapsed="false">
      <c r="C352" s="253" t="s">
        <v>1863</v>
      </c>
      <c r="D352" s="254" t="s">
        <v>1864</v>
      </c>
      <c r="E352" s="255"/>
      <c r="F352" s="256"/>
      <c r="G352" s="257" t="n">
        <f aca="false">G353+G354</f>
        <v>325</v>
      </c>
      <c r="I352" s="2"/>
      <c r="J352" s="258" t="s">
        <v>1865</v>
      </c>
      <c r="K352" s="259" t="s">
        <v>1866</v>
      </c>
      <c r="L352" s="260" t="n">
        <v>16</v>
      </c>
      <c r="N352" s="252"/>
      <c r="O352" s="65"/>
    </row>
    <row r="353" customFormat="false" ht="24" hidden="false" customHeight="false" outlineLevel="0" collapsed="false">
      <c r="C353" s="253"/>
      <c r="D353" s="254" t="s">
        <v>1358</v>
      </c>
      <c r="E353" s="261"/>
      <c r="G353" s="257" t="n">
        <f aca="false">COUNTIF(D12:D347, "=SCC")</f>
        <v>303</v>
      </c>
      <c r="I353" s="2"/>
      <c r="J353" s="258" t="s">
        <v>1867</v>
      </c>
      <c r="K353" s="262" t="s">
        <v>1868</v>
      </c>
      <c r="L353" s="260" t="n">
        <v>9</v>
      </c>
      <c r="M353" s="263" t="s">
        <v>1869</v>
      </c>
      <c r="N353" s="252"/>
      <c r="O353" s="65"/>
    </row>
    <row r="354" customFormat="false" ht="34" hidden="false" customHeight="false" outlineLevel="0" collapsed="false">
      <c r="C354" s="253"/>
      <c r="D354" s="254" t="s">
        <v>1362</v>
      </c>
      <c r="G354" s="257" t="n">
        <f aca="false">COUNTIF(D12:D347, "=CRA")</f>
        <v>22</v>
      </c>
      <c r="I354" s="2"/>
      <c r="J354" s="258" t="s">
        <v>1870</v>
      </c>
      <c r="K354" s="264" t="s">
        <v>1871</v>
      </c>
      <c r="L354" s="260" t="n">
        <v>55</v>
      </c>
      <c r="N354" s="252"/>
      <c r="O354" s="65"/>
    </row>
    <row r="355" customFormat="false" ht="24" hidden="false" customHeight="false" outlineLevel="0" collapsed="false">
      <c r="C355" s="265" t="s">
        <v>1872</v>
      </c>
      <c r="G355" s="257" t="n">
        <v>56</v>
      </c>
      <c r="I355" s="2"/>
      <c r="J355" s="258" t="s">
        <v>1873</v>
      </c>
      <c r="K355" s="262" t="s">
        <v>1868</v>
      </c>
      <c r="L355" s="260" t="n">
        <v>1</v>
      </c>
      <c r="N355" s="252"/>
      <c r="O355" s="65"/>
    </row>
    <row r="356" customFormat="false" ht="24" hidden="false" customHeight="false" outlineLevel="0" collapsed="false">
      <c r="C356" s="265" t="s">
        <v>1874</v>
      </c>
      <c r="D356" s="265"/>
      <c r="E356" s="265"/>
      <c r="F356" s="265"/>
      <c r="G356" s="266" t="n">
        <f aca="false">COUNTIF(K13:K347, "=6-5 + Done")</f>
        <v>185</v>
      </c>
      <c r="I356" s="2"/>
      <c r="J356" s="258" t="s">
        <v>1875</v>
      </c>
      <c r="K356" s="267" t="s">
        <v>1876</v>
      </c>
      <c r="L356" s="260" t="n">
        <v>2</v>
      </c>
      <c r="N356" s="252"/>
      <c r="O356" s="65"/>
    </row>
    <row r="357" customFormat="false" ht="24" hidden="false" customHeight="false" outlineLevel="0" collapsed="false">
      <c r="C357" s="265" t="s">
        <v>1877</v>
      </c>
      <c r="D357" s="265"/>
      <c r="E357" s="265"/>
      <c r="F357" s="265"/>
      <c r="G357" s="257" t="n">
        <f aca="false">COUNTA(K13:K347)  - COUNTIF(K13:K347, "=X - Cannot be Implemented") - COUNTIF(K13:K347, "=6-5 + Done") - COUNTIF(K13:K347, "=0 - Pending")</f>
        <v>34</v>
      </c>
      <c r="I357" s="2"/>
      <c r="J357" s="258" t="s">
        <v>1878</v>
      </c>
      <c r="K357" s="267" t="s">
        <v>1876</v>
      </c>
      <c r="L357" s="260" t="n">
        <v>5</v>
      </c>
      <c r="N357" s="252"/>
      <c r="O357" s="65"/>
    </row>
    <row r="358" customFormat="false" ht="24" hidden="false" customHeight="false" outlineLevel="0" collapsed="false">
      <c r="C358" s="265" t="s">
        <v>1879</v>
      </c>
      <c r="D358" s="265"/>
      <c r="E358" s="265"/>
      <c r="F358" s="265"/>
      <c r="G358" s="257" t="n">
        <f aca="false">COUNTIF(K13:K347, "=X - Cannot be Implemented")</f>
        <v>87</v>
      </c>
      <c r="I358" s="2"/>
      <c r="J358" s="258" t="s">
        <v>1880</v>
      </c>
      <c r="K358" s="267" t="s">
        <v>1876</v>
      </c>
      <c r="L358" s="260" t="n">
        <v>3</v>
      </c>
      <c r="N358" s="252"/>
      <c r="O358" s="65"/>
    </row>
    <row r="359" customFormat="false" ht="24" hidden="false" customHeight="false" outlineLevel="0" collapsed="false">
      <c r="C359" s="268" t="s">
        <v>1881</v>
      </c>
      <c r="G359" s="269"/>
      <c r="I359" s="2"/>
      <c r="J359" s="258" t="s">
        <v>1882</v>
      </c>
      <c r="K359" s="267" t="s">
        <v>1883</v>
      </c>
      <c r="L359" s="260" t="n">
        <v>5</v>
      </c>
      <c r="N359" s="252"/>
      <c r="O359" s="65"/>
    </row>
    <row r="360" customFormat="false" ht="24" hidden="false" customHeight="false" outlineLevel="0" collapsed="false">
      <c r="C360" s="265" t="s">
        <v>1884</v>
      </c>
      <c r="D360" s="265"/>
      <c r="E360" s="265"/>
      <c r="F360" s="265"/>
      <c r="G360" s="270" t="n">
        <f aca="false">COUNTIFS(E13:E347, "=1", K13:K347, "=6-5 + Done")</f>
        <v>77</v>
      </c>
      <c r="I360" s="2"/>
      <c r="J360" s="258" t="s">
        <v>1885</v>
      </c>
      <c r="K360" s="267" t="s">
        <v>1876</v>
      </c>
      <c r="L360" s="260" t="n">
        <v>5</v>
      </c>
      <c r="M360" s="63"/>
      <c r="N360" s="252"/>
      <c r="O360" s="65"/>
    </row>
    <row r="361" customFormat="false" ht="24" hidden="false" customHeight="false" outlineLevel="0" collapsed="false">
      <c r="C361" s="265" t="s">
        <v>1886</v>
      </c>
      <c r="D361" s="265"/>
      <c r="E361" s="265"/>
      <c r="F361" s="265"/>
      <c r="G361" s="271" t="n">
        <f aca="false">COUNTIFS(E13:E347, "=1", K13:K347, "=0 - Pending")</f>
        <v>1</v>
      </c>
      <c r="I361" s="2"/>
      <c r="J361" s="258" t="s">
        <v>1887</v>
      </c>
      <c r="K361" s="267" t="s">
        <v>1876</v>
      </c>
      <c r="L361" s="260" t="n">
        <v>6</v>
      </c>
      <c r="M361" s="63"/>
      <c r="N361" s="252"/>
      <c r="O361" s="65"/>
    </row>
    <row r="362" customFormat="false" ht="24" hidden="false" customHeight="false" outlineLevel="0" collapsed="false">
      <c r="C362" s="265" t="s">
        <v>1888</v>
      </c>
      <c r="D362" s="265"/>
      <c r="E362" s="265"/>
      <c r="F362" s="265"/>
      <c r="G362" s="272" t="n">
        <f aca="false">COUNTIFS(E13:E347, "=1", K13:K347, "=? - Needs to be investigated")</f>
        <v>4</v>
      </c>
      <c r="I362" s="2"/>
      <c r="J362" s="258" t="s">
        <v>1889</v>
      </c>
      <c r="K362" s="259" t="s">
        <v>1890</v>
      </c>
      <c r="L362" s="260" t="n">
        <v>54</v>
      </c>
      <c r="M362" s="63"/>
      <c r="N362" s="252"/>
      <c r="O362" s="65"/>
    </row>
    <row r="363" customFormat="false" ht="25" hidden="false" customHeight="false" outlineLevel="0" collapsed="false">
      <c r="C363" s="273" t="s">
        <v>1891</v>
      </c>
      <c r="D363" s="273"/>
      <c r="E363" s="273"/>
      <c r="F363" s="273"/>
      <c r="G363" s="274" t="n">
        <f aca="false">COUNTIFS(E13:E347, "=1", K13:K347, "=X - Cannot be Implemented")</f>
        <v>48</v>
      </c>
      <c r="I363" s="2"/>
      <c r="J363" s="258" t="s">
        <v>1892</v>
      </c>
      <c r="K363" s="262" t="s">
        <v>1893</v>
      </c>
      <c r="L363" s="260" t="n">
        <v>11</v>
      </c>
      <c r="M363" s="63"/>
      <c r="N363" s="252"/>
      <c r="O363" s="65"/>
    </row>
    <row r="364" customFormat="false" ht="17" hidden="false" customHeight="false" outlineLevel="0" collapsed="false">
      <c r="J364" s="275" t="s">
        <v>1894</v>
      </c>
      <c r="K364" s="276" t="s">
        <v>1895</v>
      </c>
      <c r="L364" s="277" t="n">
        <v>9</v>
      </c>
    </row>
    <row r="365" customFormat="false" ht="17" hidden="false" customHeight="false" outlineLevel="0" collapsed="false">
      <c r="J365" s="275" t="s">
        <v>1896</v>
      </c>
      <c r="K365" s="276" t="s">
        <v>1897</v>
      </c>
      <c r="L365" s="277" t="n">
        <v>7</v>
      </c>
    </row>
    <row r="366" customFormat="false" ht="48" hidden="false" customHeight="false" outlineLevel="0" collapsed="false">
      <c r="J366" s="275" t="s">
        <v>1898</v>
      </c>
      <c r="K366" s="278" t="s">
        <v>1868</v>
      </c>
      <c r="L366" s="277" t="n">
        <v>3</v>
      </c>
      <c r="M366" s="279" t="s">
        <v>1899</v>
      </c>
    </row>
    <row r="367" customFormat="false" ht="17" hidden="false" customHeight="false" outlineLevel="0" collapsed="false">
      <c r="J367" s="275" t="s">
        <v>1900</v>
      </c>
      <c r="K367" s="278" t="s">
        <v>1868</v>
      </c>
      <c r="L367" s="277" t="n">
        <v>3</v>
      </c>
      <c r="M367" s="263" t="s">
        <v>1901</v>
      </c>
    </row>
    <row r="368" customFormat="false" ht="17" hidden="false" customHeight="false" outlineLevel="0" collapsed="false">
      <c r="J368" s="275" t="s">
        <v>1902</v>
      </c>
      <c r="K368" s="62" t="s">
        <v>1876</v>
      </c>
      <c r="L368" s="277" t="n">
        <v>1</v>
      </c>
    </row>
    <row r="369" customFormat="false" ht="17" hidden="false" customHeight="false" outlineLevel="0" collapsed="false">
      <c r="J369" s="275" t="s">
        <v>1903</v>
      </c>
      <c r="K369" s="62" t="s">
        <v>1876</v>
      </c>
      <c r="L369" s="277" t="n">
        <v>4</v>
      </c>
    </row>
    <row r="370" customFormat="false" ht="17" hidden="false" customHeight="false" outlineLevel="0" collapsed="false">
      <c r="J370" s="275" t="s">
        <v>1904</v>
      </c>
      <c r="K370" s="276" t="s">
        <v>1905</v>
      </c>
      <c r="L370" s="277" t="n">
        <v>7</v>
      </c>
    </row>
    <row r="371" customFormat="false" ht="17" hidden="false" customHeight="false" outlineLevel="0" collapsed="false">
      <c r="J371" s="275" t="s">
        <v>1906</v>
      </c>
      <c r="K371" s="276" t="s">
        <v>1907</v>
      </c>
      <c r="L371" s="277" t="n">
        <v>9</v>
      </c>
    </row>
    <row r="372" customFormat="false" ht="17" hidden="false" customHeight="false" outlineLevel="0" collapsed="false">
      <c r="J372" s="275" t="s">
        <v>1908</v>
      </c>
      <c r="K372" s="62" t="s">
        <v>1876</v>
      </c>
      <c r="L372" s="277" t="n">
        <v>6</v>
      </c>
    </row>
    <row r="373" customFormat="false" ht="18" hidden="false" customHeight="false" outlineLevel="0" collapsed="false">
      <c r="J373" s="280" t="s">
        <v>1909</v>
      </c>
      <c r="K373" s="281" t="s">
        <v>1868</v>
      </c>
      <c r="L373" s="282" t="n">
        <v>4</v>
      </c>
    </row>
  </sheetData>
  <mergeCells count="21">
    <mergeCell ref="I2:J2"/>
    <mergeCell ref="I3:J3"/>
    <mergeCell ref="I4:J4"/>
    <mergeCell ref="I5:J5"/>
    <mergeCell ref="I6:J6"/>
    <mergeCell ref="I7:J7"/>
    <mergeCell ref="I8:J8"/>
    <mergeCell ref="I10:J10"/>
    <mergeCell ref="N10:Q10"/>
    <mergeCell ref="R10:T10"/>
    <mergeCell ref="A55:A63"/>
    <mergeCell ref="A94:A102"/>
    <mergeCell ref="C351:G351"/>
    <mergeCell ref="C352:C354"/>
    <mergeCell ref="C356:F356"/>
    <mergeCell ref="C357:F357"/>
    <mergeCell ref="C358:F358"/>
    <mergeCell ref="C360:F360"/>
    <mergeCell ref="C361:F361"/>
    <mergeCell ref="C362:F362"/>
    <mergeCell ref="C363:F363"/>
  </mergeCells>
  <conditionalFormatting sqref="O341 O343:O347 O13:O50 O55:O178 O185:O337">
    <cfRule type="iconSet" priority="2">
      <iconSet iconSet="3Symbols" showValue="0">
        <cfvo type="percent" val="0"/>
        <cfvo type="num" val="1"/>
        <cfvo type="num" val="2"/>
      </iconSet>
    </cfRule>
  </conditionalFormatting>
  <conditionalFormatting sqref="F1:F359 F361:F1048576">
    <cfRule type="expression" priority="3" aboveAverage="0" equalAverage="0" bottom="0" percent="0" rank="0" text="" dxfId="0">
      <formula>$E1=1</formula>
    </cfRule>
  </conditionalFormatting>
  <conditionalFormatting sqref="A13:Q20 A21:P21 A22:Q347">
    <cfRule type="expression" priority="4" aboveAverage="0" equalAverage="0" bottom="0" percent="0" rank="0" text="" dxfId="1">
      <formula>ISNUMBER(SEARCH("X", $K13))=1</formula>
    </cfRule>
    <cfRule type="expression" priority="5" aboveAverage="0" equalAverage="0" bottom="0" percent="0" rank="0" text="" dxfId="2">
      <formula>ISNUMBER(SEARCH("0", $K13))=1</formula>
    </cfRule>
    <cfRule type="expression" priority="6" aboveAverage="0" equalAverage="0" bottom="0" percent="0" rank="0" text="" dxfId="3">
      <formula>ISNUMBER(SEARCH("6", $K13))=1</formula>
    </cfRule>
  </conditionalFormatting>
  <conditionalFormatting sqref="F360">
    <cfRule type="expression" priority="7" aboveAverage="0" equalAverage="0" bottom="0" percent="0" rank="0" text="" dxfId="4">
      <formula>$E360=1</formula>
    </cfRule>
  </conditionalFormatting>
  <conditionalFormatting sqref="Q21">
    <cfRule type="expression" priority="8" aboveAverage="0" equalAverage="0" bottom="0" percent="0" rank="0" text="" dxfId="5">
      <formula>ISNUMBER(SEARCH("X", $K21))=1</formula>
    </cfRule>
    <cfRule type="expression" priority="9" aboveAverage="0" equalAverage="0" bottom="0" percent="0" rank="0" text="" dxfId="6">
      <formula>ISNUMBER(SEARCH("0", $K21))=1</formula>
    </cfRule>
    <cfRule type="expression" priority="10" aboveAverage="0" equalAverage="0" bottom="0" percent="0" rank="0" text="" dxfId="7">
      <formula>ISNUMBER(SEARCH("6", $K21))=1</formula>
    </cfRule>
  </conditionalFormatting>
  <dataValidations count="3">
    <dataValidation allowBlank="true" operator="between" promptTitle="P0" showDropDown="false" showErrorMessage="true" showInputMessage="true" sqref="F55:F63" type="list">
      <formula1>"H,M,L"</formula1>
      <formula2>0</formula2>
    </dataValidation>
    <dataValidation allowBlank="true" operator="between" promptTitle="P0" showDropDown="false" showErrorMessage="true" showInputMessage="true" sqref="I55:I63" type="list">
      <formula1>"Y,N"</formula1>
      <formula2>0</formula2>
    </dataValidation>
    <dataValidation allowBlank="true" operator="between" showDropDown="false" showErrorMessage="true" showInputMessage="true" sqref="M12:M347" type="list">
      <formula1>Team_Members</formula1>
      <formula2>0</formula2>
    </dataValidation>
  </dataValidations>
  <hyperlinks>
    <hyperlink ref="L220" r:id="rId1" display="https://ibm-cloudplatform.slack.com/archives/C53NF5MB4/p1619223285026500"/>
    <hyperlink ref="L221" r:id="rId2" display="https://ibm-cloudplatform.slack.com/archives/C53NF5MB4/p1619223285026500"/>
    <hyperlink ref="Q222" r:id="rId3" location="network_type" display="https://registry.terraform.io/providers/IBM-Cloud/ibm/latest/docs/resources/tg_connection#network_type"/>
    <hyperlink ref="Q223" r:id="rId4" location="network_type" display="https://registry.terraform.io/providers/IBM-Cloud/ibm/latest/docs/resources/tg_connection#network_type"/>
    <hyperlink ref="M353" r:id="rId5" display=" @Priya Rani"/>
    <hyperlink ref="M367" r:id="rId6" display=" @wilma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59" activePane="bottomRight" state="frozen"/>
      <selection pane="topLeft" activeCell="A1" activeCellId="0" sqref="A1"/>
      <selection pane="topRight" activeCell="D1" activeCellId="0" sqref="D1"/>
      <selection pane="bottomLeft" activeCell="A59" activeCellId="0" sqref="A59"/>
      <selection pane="bottomRight" activeCell="C64" activeCellId="0" sqref="C64"/>
    </sheetView>
  </sheetViews>
  <sheetFormatPr defaultColWidth="10.9921875" defaultRowHeight="16" zeroHeight="false" outlineLevelRow="0" outlineLevelCol="0"/>
  <cols>
    <col collapsed="false" customWidth="true" hidden="false" outlineLevel="0" max="1" min="1" style="58" width="8.33"/>
    <col collapsed="false" customWidth="true" hidden="false" outlineLevel="0" max="3" min="3" style="0" width="69"/>
    <col collapsed="false" customWidth="true" hidden="false" outlineLevel="0" max="4" min="4" style="0" width="12.17"/>
    <col collapsed="false" customWidth="true" hidden="false" outlineLevel="0" max="7" min="7" style="0" width="16.5"/>
    <col collapsed="false" customWidth="true" hidden="false" outlineLevel="0" max="15" min="15" style="0" width="31.16"/>
    <col collapsed="false" customWidth="true" hidden="false" outlineLevel="0" max="16" min="16" style="0" width="20.67"/>
    <col collapsed="false" customWidth="true" hidden="false" outlineLevel="0" max="17" min="17" style="0" width="74.17"/>
    <col collapsed="false" customWidth="true" hidden="false" outlineLevel="0" max="20" min="20" style="0" width="30"/>
    <col collapsed="false" customWidth="true" hidden="false" outlineLevel="0" max="21" min="21" style="0" width="123.67"/>
    <col collapsed="false" customWidth="true" hidden="false" outlineLevel="0" max="24" min="24" style="0" width="17"/>
    <col collapsed="false" customWidth="true" hidden="false" outlineLevel="0" max="25" min="25" style="0" width="27.16"/>
    <col collapsed="false" customWidth="true" hidden="false" outlineLevel="0" max="26" min="26" style="0" width="26.67"/>
  </cols>
  <sheetData>
    <row r="1" s="1" customFormat="true" ht="17" hidden="false" customHeight="false" outlineLevel="0" collapsed="false">
      <c r="A1" s="5" t="s">
        <v>0</v>
      </c>
      <c r="B1" s="5" t="s">
        <v>1</v>
      </c>
      <c r="C1" s="5" t="s">
        <v>2</v>
      </c>
      <c r="D1" s="283" t="s">
        <v>3</v>
      </c>
      <c r="E1" s="283"/>
      <c r="F1" s="283"/>
      <c r="G1" s="284" t="s">
        <v>4</v>
      </c>
      <c r="H1" s="283" t="s">
        <v>5</v>
      </c>
      <c r="I1" s="283"/>
      <c r="J1" s="283"/>
      <c r="K1" s="283"/>
      <c r="L1" s="283"/>
      <c r="M1" s="283"/>
      <c r="N1" s="283"/>
      <c r="O1" s="9" t="s">
        <v>6</v>
      </c>
      <c r="P1" s="285" t="s">
        <v>1910</v>
      </c>
      <c r="Q1" s="284" t="s">
        <v>8</v>
      </c>
      <c r="T1" s="5" t="s">
        <v>11</v>
      </c>
      <c r="U1" s="5" t="s">
        <v>12</v>
      </c>
      <c r="V1" s="13"/>
      <c r="W1" s="13"/>
      <c r="X1" s="5" t="s">
        <v>1911</v>
      </c>
      <c r="Y1" s="5" t="s">
        <v>1912</v>
      </c>
      <c r="Z1" s="5" t="s">
        <v>1913</v>
      </c>
    </row>
    <row r="2" s="1" customFormat="true" ht="68" hidden="false" customHeight="false" outlineLevel="0" collapsed="false">
      <c r="A2" s="40" t="n">
        <v>21</v>
      </c>
      <c r="B2" s="11" t="n">
        <v>3000021</v>
      </c>
      <c r="C2" s="11" t="s">
        <v>1914</v>
      </c>
      <c r="D2" s="11"/>
      <c r="E2" s="13"/>
      <c r="F2" s="13"/>
      <c r="G2" s="13"/>
      <c r="H2" s="11" t="s">
        <v>104</v>
      </c>
      <c r="I2" s="13" t="s">
        <v>62</v>
      </c>
      <c r="J2" s="13" t="s">
        <v>85</v>
      </c>
      <c r="K2" s="13" t="s">
        <v>63</v>
      </c>
      <c r="L2" s="13"/>
      <c r="M2" s="13"/>
      <c r="N2" s="13"/>
      <c r="O2" s="13" t="s">
        <v>105</v>
      </c>
      <c r="P2" s="16"/>
      <c r="Q2" s="27" t="s">
        <v>107</v>
      </c>
      <c r="T2" s="13" t="s">
        <v>55</v>
      </c>
      <c r="U2" s="13"/>
      <c r="V2" s="13"/>
      <c r="W2" s="13"/>
      <c r="X2" s="13" t="e">
        <f aca="false">VLOOKUP(B2,'Terraform Analyzer Goals in CRA'!D:J,3, 0)</f>
        <v>#N/A</v>
      </c>
      <c r="Y2" s="13" t="e">
        <f aca="false">VLOOKUP(B2,'Terraform Analyzer Goals in CRA'!D:J,7, 0)</f>
        <v>#N/A</v>
      </c>
      <c r="Z2" s="13" t="e">
        <f aca="false">VLOOKUP(B2,'Terraform Analyzer Goals in CRA'!D:J,5, 0)</f>
        <v>#N/A</v>
      </c>
    </row>
    <row r="3" s="1" customFormat="true" ht="16" hidden="false" customHeight="false" outlineLevel="0" collapsed="false">
      <c r="A3" s="40" t="n">
        <v>31</v>
      </c>
      <c r="B3" s="11" t="n">
        <v>3000032</v>
      </c>
      <c r="C3" s="11" t="s">
        <v>1455</v>
      </c>
      <c r="D3" s="11"/>
      <c r="E3" s="13"/>
      <c r="F3" s="13"/>
      <c r="G3" s="13"/>
      <c r="H3" s="11" t="s">
        <v>104</v>
      </c>
      <c r="I3" s="31" t="s">
        <v>62</v>
      </c>
      <c r="J3" s="31" t="s">
        <v>85</v>
      </c>
      <c r="K3" s="31" t="s">
        <v>63</v>
      </c>
      <c r="L3" s="13"/>
      <c r="M3" s="13"/>
      <c r="N3" s="13"/>
      <c r="O3" s="13"/>
      <c r="P3" s="16"/>
      <c r="Q3" s="18" t="s">
        <v>149</v>
      </c>
      <c r="T3" s="13" t="s">
        <v>55</v>
      </c>
      <c r="U3" s="13" t="s">
        <v>151</v>
      </c>
      <c r="V3" s="13"/>
      <c r="W3" s="13"/>
      <c r="X3" s="13" t="e">
        <f aca="false">VLOOKUP(B3,'Terraform Analyzer Goals in CRA'!D:J,3, 0)</f>
        <v>#N/A</v>
      </c>
      <c r="Y3" s="13" t="e">
        <f aca="false">VLOOKUP(B3,'Terraform Analyzer Goals in CRA'!D:J,7, 0)</f>
        <v>#N/A</v>
      </c>
      <c r="Z3" s="13" t="e">
        <f aca="false">VLOOKUP(B3,'Terraform Analyzer Goals in CRA'!D:J,5, 0)</f>
        <v>#N/A</v>
      </c>
      <c r="AA3" s="1" t="s">
        <v>1915</v>
      </c>
    </row>
    <row r="4" s="1" customFormat="true" ht="16" hidden="false" customHeight="false" outlineLevel="0" collapsed="false">
      <c r="A4" s="40" t="n">
        <v>40</v>
      </c>
      <c r="B4" s="11" t="n">
        <v>3000109</v>
      </c>
      <c r="C4" s="11" t="s">
        <v>1573</v>
      </c>
      <c r="D4" s="11"/>
      <c r="E4" s="13"/>
      <c r="F4" s="13"/>
      <c r="G4" s="13"/>
      <c r="H4" s="11" t="s">
        <v>104</v>
      </c>
      <c r="I4" s="31" t="s">
        <v>62</v>
      </c>
      <c r="J4" s="31" t="s">
        <v>85</v>
      </c>
      <c r="K4" s="31" t="s">
        <v>63</v>
      </c>
      <c r="L4" s="11"/>
      <c r="M4" s="13"/>
      <c r="N4" s="13"/>
      <c r="O4" s="14" t="s">
        <v>142</v>
      </c>
      <c r="P4" s="16"/>
      <c r="Q4" s="13"/>
      <c r="T4" s="13" t="s">
        <v>20</v>
      </c>
      <c r="U4" s="13" t="s">
        <v>187</v>
      </c>
      <c r="V4" s="13"/>
      <c r="W4" s="13"/>
      <c r="X4" s="13" t="e">
        <f aca="false">VLOOKUP(B4,'Terraform Analyzer Goals in CRA'!D:J,3, 0)</f>
        <v>#N/A</v>
      </c>
      <c r="Y4" s="13" t="e">
        <f aca="false">VLOOKUP(B4,'Terraform Analyzer Goals in CRA'!D:J,7, 0)</f>
        <v>#N/A</v>
      </c>
      <c r="Z4" s="13" t="e">
        <f aca="false">VLOOKUP(B4,'Terraform Analyzer Goals in CRA'!D:J,5, 0)</f>
        <v>#N/A</v>
      </c>
    </row>
    <row r="5" s="1" customFormat="true" ht="16" hidden="false" customHeight="false" outlineLevel="0" collapsed="false">
      <c r="A5" s="40" t="n">
        <v>83</v>
      </c>
      <c r="B5" s="11" t="n">
        <v>3000242</v>
      </c>
      <c r="C5" s="11" t="s">
        <v>1568</v>
      </c>
      <c r="D5" s="11"/>
      <c r="E5" s="13"/>
      <c r="F5" s="13"/>
      <c r="G5" s="13"/>
      <c r="H5" s="11" t="s">
        <v>104</v>
      </c>
      <c r="I5" s="31" t="s">
        <v>62</v>
      </c>
      <c r="J5" s="31" t="s">
        <v>85</v>
      </c>
      <c r="K5" s="31" t="s">
        <v>63</v>
      </c>
      <c r="L5" s="13"/>
      <c r="M5" s="13"/>
      <c r="N5" s="13"/>
      <c r="O5" s="13"/>
      <c r="P5" s="16"/>
      <c r="Q5" s="13"/>
      <c r="T5" s="31" t="s">
        <v>20</v>
      </c>
      <c r="U5" s="32" t="s">
        <v>187</v>
      </c>
      <c r="V5" s="13"/>
      <c r="W5" s="13"/>
      <c r="X5" s="13" t="e">
        <f aca="false">VLOOKUP(B5,'Terraform Analyzer Goals in CRA'!D:J,3, 0)</f>
        <v>#N/A</v>
      </c>
      <c r="Y5" s="13" t="e">
        <f aca="false">VLOOKUP(B5,'Terraform Analyzer Goals in CRA'!D:J,7, 0)</f>
        <v>#N/A</v>
      </c>
      <c r="Z5" s="13" t="e">
        <f aca="false">VLOOKUP(B5,'Terraform Analyzer Goals in CRA'!D:J,5, 0)</f>
        <v>#N/A</v>
      </c>
    </row>
    <row r="6" s="1" customFormat="true" ht="16" hidden="false" customHeight="false" outlineLevel="0" collapsed="false">
      <c r="A6" s="40" t="n">
        <v>84</v>
      </c>
      <c r="B6" s="11" t="n">
        <v>3000243</v>
      </c>
      <c r="C6" s="11" t="s">
        <v>1570</v>
      </c>
      <c r="D6" s="11"/>
      <c r="E6" s="13"/>
      <c r="F6" s="13"/>
      <c r="G6" s="13"/>
      <c r="H6" s="11" t="s">
        <v>104</v>
      </c>
      <c r="I6" s="31" t="s">
        <v>62</v>
      </c>
      <c r="J6" s="31" t="s">
        <v>85</v>
      </c>
      <c r="K6" s="31" t="s">
        <v>63</v>
      </c>
      <c r="L6" s="13"/>
      <c r="M6" s="13"/>
      <c r="N6" s="13"/>
      <c r="O6" s="13"/>
      <c r="P6" s="16"/>
      <c r="Q6" s="13"/>
      <c r="T6" s="31" t="s">
        <v>20</v>
      </c>
      <c r="U6" s="32" t="s">
        <v>187</v>
      </c>
      <c r="V6" s="13"/>
      <c r="W6" s="13"/>
      <c r="X6" s="13" t="e">
        <f aca="false">VLOOKUP(B6,'Terraform Analyzer Goals in CRA'!D:J,3, 0)</f>
        <v>#N/A</v>
      </c>
      <c r="Y6" s="13" t="e">
        <f aca="false">VLOOKUP(B6,'Terraform Analyzer Goals in CRA'!D:J,7, 0)</f>
        <v>#N/A</v>
      </c>
      <c r="Z6" s="13" t="e">
        <f aca="false">VLOOKUP(B6,'Terraform Analyzer Goals in CRA'!D:J,5, 0)</f>
        <v>#N/A</v>
      </c>
    </row>
    <row r="7" s="1" customFormat="true" ht="16" hidden="false" customHeight="false" outlineLevel="0" collapsed="false">
      <c r="A7" s="40" t="n">
        <v>85</v>
      </c>
      <c r="B7" s="11" t="n">
        <v>3000244</v>
      </c>
      <c r="C7" s="11" t="s">
        <v>1571</v>
      </c>
      <c r="D7" s="11"/>
      <c r="E7" s="13"/>
      <c r="F7" s="13"/>
      <c r="G7" s="13"/>
      <c r="H7" s="11" t="s">
        <v>104</v>
      </c>
      <c r="I7" s="31" t="s">
        <v>62</v>
      </c>
      <c r="J7" s="31" t="s">
        <v>85</v>
      </c>
      <c r="K7" s="31" t="s">
        <v>63</v>
      </c>
      <c r="L7" s="13"/>
      <c r="M7" s="13"/>
      <c r="N7" s="13"/>
      <c r="O7" s="13"/>
      <c r="P7" s="16"/>
      <c r="Q7" s="13"/>
      <c r="T7" s="31" t="s">
        <v>20</v>
      </c>
      <c r="U7" s="32" t="s">
        <v>187</v>
      </c>
      <c r="V7" s="13"/>
      <c r="W7" s="13"/>
      <c r="X7" s="13" t="e">
        <f aca="false">VLOOKUP(B7,'Terraform Analyzer Goals in CRA'!D:J,3, 0)</f>
        <v>#N/A</v>
      </c>
      <c r="Y7" s="13" t="e">
        <f aca="false">VLOOKUP(B7,'Terraform Analyzer Goals in CRA'!D:J,7, 0)</f>
        <v>#N/A</v>
      </c>
      <c r="Z7" s="13" t="e">
        <f aca="false">VLOOKUP(B7,'Terraform Analyzer Goals in CRA'!D:J,5, 0)</f>
        <v>#N/A</v>
      </c>
    </row>
    <row r="8" s="1" customFormat="true" ht="16" hidden="false" customHeight="false" outlineLevel="0" collapsed="false">
      <c r="A8" s="40" t="n">
        <v>86</v>
      </c>
      <c r="B8" s="11" t="n">
        <v>3000245</v>
      </c>
      <c r="C8" s="11" t="s">
        <v>1916</v>
      </c>
      <c r="D8" s="11"/>
      <c r="E8" s="13"/>
      <c r="F8" s="13"/>
      <c r="G8" s="13"/>
      <c r="H8" s="11" t="s">
        <v>104</v>
      </c>
      <c r="I8" s="31" t="s">
        <v>62</v>
      </c>
      <c r="J8" s="31" t="s">
        <v>85</v>
      </c>
      <c r="K8" s="31" t="s">
        <v>63</v>
      </c>
      <c r="L8" s="13"/>
      <c r="M8" s="13"/>
      <c r="N8" s="13"/>
      <c r="O8" s="13"/>
      <c r="P8" s="16"/>
      <c r="Q8" s="13"/>
      <c r="T8" s="31" t="s">
        <v>20</v>
      </c>
      <c r="U8" s="32" t="s">
        <v>187</v>
      </c>
      <c r="V8" s="13"/>
      <c r="W8" s="13"/>
      <c r="X8" s="13" t="e">
        <f aca="false">VLOOKUP(B8,'Terraform Analyzer Goals in CRA'!D:J,3, 0)</f>
        <v>#N/A</v>
      </c>
      <c r="Y8" s="13" t="e">
        <f aca="false">VLOOKUP(B8,'Terraform Analyzer Goals in CRA'!D:J,7, 0)</f>
        <v>#N/A</v>
      </c>
      <c r="Z8" s="13" t="e">
        <f aca="false">VLOOKUP(B8,'Terraform Analyzer Goals in CRA'!D:J,5, 0)</f>
        <v>#N/A</v>
      </c>
    </row>
    <row r="9" s="1" customFormat="true" ht="16" hidden="false" customHeight="false" outlineLevel="0" collapsed="false">
      <c r="A9" s="40" t="n">
        <v>87</v>
      </c>
      <c r="B9" s="11" t="n">
        <v>3000246</v>
      </c>
      <c r="C9" s="11" t="s">
        <v>1576</v>
      </c>
      <c r="D9" s="11"/>
      <c r="E9" s="13"/>
      <c r="F9" s="13"/>
      <c r="G9" s="13"/>
      <c r="H9" s="11" t="s">
        <v>104</v>
      </c>
      <c r="I9" s="31" t="s">
        <v>62</v>
      </c>
      <c r="J9" s="31" t="s">
        <v>85</v>
      </c>
      <c r="K9" s="31" t="s">
        <v>63</v>
      </c>
      <c r="L9" s="13"/>
      <c r="M9" s="13"/>
      <c r="N9" s="13"/>
      <c r="O9" s="13"/>
      <c r="P9" s="16"/>
      <c r="Q9" s="13"/>
      <c r="T9" s="31" t="s">
        <v>20</v>
      </c>
      <c r="U9" s="32" t="s">
        <v>187</v>
      </c>
      <c r="V9" s="13"/>
      <c r="W9" s="13"/>
      <c r="X9" s="13" t="e">
        <f aca="false">VLOOKUP(B9,'Terraform Analyzer Goals in CRA'!D:J,3, 0)</f>
        <v>#N/A</v>
      </c>
      <c r="Y9" s="13" t="e">
        <f aca="false">VLOOKUP(B9,'Terraform Analyzer Goals in CRA'!D:J,7, 0)</f>
        <v>#N/A</v>
      </c>
      <c r="Z9" s="13" t="e">
        <f aca="false">VLOOKUP(B9,'Terraform Analyzer Goals in CRA'!D:J,5, 0)</f>
        <v>#N/A</v>
      </c>
    </row>
    <row r="10" s="1" customFormat="true" ht="16" hidden="false" customHeight="false" outlineLevel="0" collapsed="false">
      <c r="A10" s="40" t="n">
        <v>88</v>
      </c>
      <c r="B10" s="11" t="n">
        <v>3000247</v>
      </c>
      <c r="C10" s="11" t="s">
        <v>1574</v>
      </c>
      <c r="D10" s="11"/>
      <c r="E10" s="13"/>
      <c r="F10" s="13"/>
      <c r="G10" s="13"/>
      <c r="H10" s="11" t="s">
        <v>104</v>
      </c>
      <c r="I10" s="31" t="s">
        <v>62</v>
      </c>
      <c r="J10" s="31" t="s">
        <v>85</v>
      </c>
      <c r="K10" s="31" t="s">
        <v>63</v>
      </c>
      <c r="L10" s="13"/>
      <c r="M10" s="13"/>
      <c r="N10" s="13"/>
      <c r="O10" s="13"/>
      <c r="P10" s="16"/>
      <c r="Q10" s="13"/>
      <c r="T10" s="31" t="s">
        <v>20</v>
      </c>
      <c r="U10" s="32" t="s">
        <v>187</v>
      </c>
      <c r="V10" s="13"/>
      <c r="W10" s="13"/>
      <c r="X10" s="13" t="e">
        <f aca="false">VLOOKUP(B10,'Terraform Analyzer Goals in CRA'!D:J,3, 0)</f>
        <v>#N/A</v>
      </c>
      <c r="Y10" s="13" t="e">
        <f aca="false">VLOOKUP(B10,'Terraform Analyzer Goals in CRA'!D:J,7, 0)</f>
        <v>#N/A</v>
      </c>
      <c r="Z10" s="13" t="e">
        <f aca="false">VLOOKUP(B10,'Terraform Analyzer Goals in CRA'!D:J,5, 0)</f>
        <v>#N/A</v>
      </c>
    </row>
    <row r="11" s="1" customFormat="true" ht="16" hidden="false" customHeight="false" outlineLevel="0" collapsed="false">
      <c r="A11" s="40" t="n">
        <v>89</v>
      </c>
      <c r="B11" s="11" t="n">
        <v>3000248</v>
      </c>
      <c r="C11" s="11" t="s">
        <v>1577</v>
      </c>
      <c r="D11" s="11"/>
      <c r="E11" s="13"/>
      <c r="F11" s="13"/>
      <c r="G11" s="13"/>
      <c r="H11" s="11" t="s">
        <v>104</v>
      </c>
      <c r="I11" s="31" t="s">
        <v>62</v>
      </c>
      <c r="J11" s="31" t="s">
        <v>85</v>
      </c>
      <c r="K11" s="31" t="s">
        <v>63</v>
      </c>
      <c r="L11" s="13"/>
      <c r="M11" s="13"/>
      <c r="N11" s="13"/>
      <c r="O11" s="13"/>
      <c r="P11" s="16"/>
      <c r="Q11" s="13"/>
      <c r="T11" s="31" t="s">
        <v>20</v>
      </c>
      <c r="U11" s="32" t="s">
        <v>187</v>
      </c>
      <c r="V11" s="13"/>
      <c r="W11" s="13"/>
      <c r="X11" s="13" t="e">
        <f aca="false">VLOOKUP(B11,'Terraform Analyzer Goals in CRA'!D:J,3, 0)</f>
        <v>#N/A</v>
      </c>
      <c r="Y11" s="13" t="e">
        <f aca="false">VLOOKUP(B11,'Terraform Analyzer Goals in CRA'!D:J,7, 0)</f>
        <v>#N/A</v>
      </c>
      <c r="Z11" s="13" t="e">
        <f aca="false">VLOOKUP(B11,'Terraform Analyzer Goals in CRA'!D:J,5, 0)</f>
        <v>#N/A</v>
      </c>
    </row>
    <row r="12" s="1" customFormat="true" ht="16" hidden="false" customHeight="false" outlineLevel="0" collapsed="false">
      <c r="A12" s="40" t="n">
        <v>90</v>
      </c>
      <c r="B12" s="11" t="n">
        <v>3000249</v>
      </c>
      <c r="C12" s="11" t="s">
        <v>1578</v>
      </c>
      <c r="D12" s="11"/>
      <c r="E12" s="13"/>
      <c r="F12" s="13"/>
      <c r="G12" s="13"/>
      <c r="H12" s="11" t="s">
        <v>104</v>
      </c>
      <c r="I12" s="31" t="s">
        <v>62</v>
      </c>
      <c r="J12" s="31" t="s">
        <v>85</v>
      </c>
      <c r="K12" s="31" t="s">
        <v>63</v>
      </c>
      <c r="L12" s="13"/>
      <c r="M12" s="13"/>
      <c r="N12" s="13"/>
      <c r="O12" s="13"/>
      <c r="P12" s="16"/>
      <c r="Q12" s="13"/>
      <c r="T12" s="31" t="s">
        <v>20</v>
      </c>
      <c r="U12" s="32" t="s">
        <v>187</v>
      </c>
      <c r="V12" s="13"/>
      <c r="W12" s="13"/>
      <c r="X12" s="13" t="e">
        <f aca="false">VLOOKUP(B12,'Terraform Analyzer Goals in CRA'!D:J,3, 0)</f>
        <v>#N/A</v>
      </c>
      <c r="Y12" s="13" t="e">
        <f aca="false">VLOOKUP(B12,'Terraform Analyzer Goals in CRA'!D:J,7, 0)</f>
        <v>#N/A</v>
      </c>
      <c r="Z12" s="13" t="e">
        <f aca="false">VLOOKUP(B12,'Terraform Analyzer Goals in CRA'!D:J,5, 0)</f>
        <v>#N/A</v>
      </c>
    </row>
    <row r="13" s="1" customFormat="true" ht="51" hidden="false" customHeight="false" outlineLevel="0" collapsed="false">
      <c r="A13" s="40" t="n">
        <v>100</v>
      </c>
      <c r="B13" s="11" t="n">
        <v>3000304</v>
      </c>
      <c r="C13" s="11" t="s">
        <v>1644</v>
      </c>
      <c r="D13" s="11"/>
      <c r="E13" s="13"/>
      <c r="F13" s="13"/>
      <c r="G13" s="13"/>
      <c r="H13" s="11" t="s">
        <v>104</v>
      </c>
      <c r="I13" s="31" t="s">
        <v>62</v>
      </c>
      <c r="J13" s="31" t="s">
        <v>177</v>
      </c>
      <c r="K13" s="31" t="s">
        <v>63</v>
      </c>
      <c r="L13" s="13"/>
      <c r="M13" s="13"/>
      <c r="N13" s="13"/>
      <c r="O13" s="13"/>
      <c r="P13" s="51" t="s">
        <v>348</v>
      </c>
      <c r="Q13" s="39" t="s">
        <v>349</v>
      </c>
      <c r="T13" s="13" t="s">
        <v>20</v>
      </c>
      <c r="U13" s="13" t="s">
        <v>350</v>
      </c>
      <c r="V13" s="13"/>
      <c r="W13" s="13"/>
      <c r="X13" s="13" t="e">
        <f aca="false">VLOOKUP(B13,'Terraform Analyzer Goals in CRA'!D:J,3, 0)</f>
        <v>#N/A</v>
      </c>
      <c r="Y13" s="13" t="e">
        <f aca="false">VLOOKUP(B13,'Terraform Analyzer Goals in CRA'!D:J,7, 0)</f>
        <v>#N/A</v>
      </c>
      <c r="Z13" s="13" t="e">
        <f aca="false">VLOOKUP(B13,'Terraform Analyzer Goals in CRA'!D:J,5, 0)</f>
        <v>#N/A</v>
      </c>
    </row>
    <row r="14" s="1" customFormat="true" ht="34" hidden="false" customHeight="false" outlineLevel="0" collapsed="false">
      <c r="A14" s="40" t="n">
        <v>104</v>
      </c>
      <c r="B14" s="11" t="n">
        <v>3000308</v>
      </c>
      <c r="C14" s="11" t="s">
        <v>1645</v>
      </c>
      <c r="D14" s="11"/>
      <c r="E14" s="13"/>
      <c r="F14" s="13"/>
      <c r="G14" s="13"/>
      <c r="H14" s="11" t="s">
        <v>104</v>
      </c>
      <c r="I14" s="31" t="s">
        <v>62</v>
      </c>
      <c r="J14" s="31" t="s">
        <v>177</v>
      </c>
      <c r="K14" s="31" t="s">
        <v>63</v>
      </c>
      <c r="L14" s="13"/>
      <c r="M14" s="13"/>
      <c r="N14" s="13"/>
      <c r="O14" s="13"/>
      <c r="P14" s="51" t="s">
        <v>360</v>
      </c>
      <c r="Q14" s="39" t="s">
        <v>363</v>
      </c>
      <c r="T14" s="13" t="s">
        <v>1917</v>
      </c>
      <c r="U14" s="13" t="s">
        <v>364</v>
      </c>
      <c r="V14" s="13"/>
      <c r="W14" s="13"/>
      <c r="X14" s="13" t="e">
        <f aca="false">VLOOKUP(B14,'Terraform Analyzer Goals in CRA'!D:J,3, 0)</f>
        <v>#N/A</v>
      </c>
      <c r="Y14" s="13" t="e">
        <f aca="false">VLOOKUP(B14,'Terraform Analyzer Goals in CRA'!D:J,7, 0)</f>
        <v>#N/A</v>
      </c>
      <c r="Z14" s="13" t="e">
        <f aca="false">VLOOKUP(B14,'Terraform Analyzer Goals in CRA'!D:J,5, 0)</f>
        <v>#N/A</v>
      </c>
    </row>
    <row r="15" s="1" customFormat="true" ht="16" hidden="false" customHeight="false" outlineLevel="0" collapsed="false">
      <c r="A15" s="40" t="n">
        <v>186</v>
      </c>
      <c r="B15" s="11" t="n">
        <v>3000621</v>
      </c>
      <c r="C15" s="11" t="s">
        <v>1807</v>
      </c>
      <c r="D15" s="11"/>
      <c r="E15" s="13"/>
      <c r="F15" s="13"/>
      <c r="G15" s="13"/>
      <c r="H15" s="11" t="s">
        <v>104</v>
      </c>
      <c r="I15" s="31" t="s">
        <v>62</v>
      </c>
      <c r="J15" s="31" t="s">
        <v>85</v>
      </c>
      <c r="K15" s="31" t="s">
        <v>63</v>
      </c>
      <c r="L15" s="13"/>
      <c r="M15" s="13"/>
      <c r="N15" s="13"/>
      <c r="O15" s="13"/>
      <c r="P15" s="16"/>
      <c r="Q15" s="18" t="s">
        <v>540</v>
      </c>
      <c r="T15" s="31" t="s">
        <v>20</v>
      </c>
      <c r="U15" s="32" t="s">
        <v>187</v>
      </c>
      <c r="V15" s="13"/>
      <c r="W15" s="13"/>
      <c r="X15" s="13" t="e">
        <f aca="false">VLOOKUP(B15,'Terraform Analyzer Goals in CRA'!D:J,3, 0)</f>
        <v>#N/A</v>
      </c>
      <c r="Y15" s="13" t="e">
        <f aca="false">VLOOKUP(B15,'Terraform Analyzer Goals in CRA'!D:J,7, 0)</f>
        <v>#N/A</v>
      </c>
      <c r="Z15" s="13" t="e">
        <f aca="false">VLOOKUP(B15,'Terraform Analyzer Goals in CRA'!D:J,5, 0)</f>
        <v>#N/A</v>
      </c>
    </row>
    <row r="16" s="1" customFormat="true" ht="16" hidden="false" customHeight="false" outlineLevel="0" collapsed="false">
      <c r="A16" s="40" t="n">
        <v>187</v>
      </c>
      <c r="B16" s="11" t="n">
        <v>3000622</v>
      </c>
      <c r="C16" s="11" t="s">
        <v>1790</v>
      </c>
      <c r="D16" s="11"/>
      <c r="E16" s="13"/>
      <c r="F16" s="13"/>
      <c r="G16" s="13"/>
      <c r="H16" s="11" t="s">
        <v>104</v>
      </c>
      <c r="I16" s="31" t="s">
        <v>62</v>
      </c>
      <c r="J16" s="31" t="s">
        <v>85</v>
      </c>
      <c r="K16" s="31" t="s">
        <v>63</v>
      </c>
      <c r="L16" s="13"/>
      <c r="M16" s="13"/>
      <c r="N16" s="13"/>
      <c r="O16" s="13"/>
      <c r="P16" s="16"/>
      <c r="Q16" s="18" t="s">
        <v>561</v>
      </c>
      <c r="T16" s="31" t="s">
        <v>20</v>
      </c>
      <c r="U16" s="32" t="s">
        <v>187</v>
      </c>
      <c r="V16" s="13"/>
      <c r="W16" s="13"/>
      <c r="X16" s="13" t="e">
        <f aca="false">VLOOKUP(B16,'Terraform Analyzer Goals in CRA'!D:J,3, 0)</f>
        <v>#N/A</v>
      </c>
      <c r="Y16" s="13" t="e">
        <f aca="false">VLOOKUP(B16,'Terraform Analyzer Goals in CRA'!D:J,7, 0)</f>
        <v>#N/A</v>
      </c>
      <c r="Z16" s="13" t="e">
        <f aca="false">VLOOKUP(B16,'Terraform Analyzer Goals in CRA'!D:J,5, 0)</f>
        <v>#N/A</v>
      </c>
    </row>
    <row r="17" s="1" customFormat="true" ht="16" hidden="false" customHeight="false" outlineLevel="0" collapsed="false">
      <c r="A17" s="40" t="n">
        <v>188</v>
      </c>
      <c r="B17" s="11" t="n">
        <v>3000623</v>
      </c>
      <c r="C17" s="11" t="s">
        <v>1770</v>
      </c>
      <c r="D17" s="11"/>
      <c r="E17" s="13"/>
      <c r="F17" s="13"/>
      <c r="G17" s="13"/>
      <c r="H17" s="11" t="s">
        <v>104</v>
      </c>
      <c r="I17" s="31" t="s">
        <v>62</v>
      </c>
      <c r="J17" s="31" t="s">
        <v>85</v>
      </c>
      <c r="K17" s="31" t="s">
        <v>63</v>
      </c>
      <c r="L17" s="13"/>
      <c r="M17" s="13"/>
      <c r="N17" s="13"/>
      <c r="O17" s="13"/>
      <c r="P17" s="16"/>
      <c r="Q17" s="18" t="s">
        <v>564</v>
      </c>
      <c r="T17" s="13" t="s">
        <v>55</v>
      </c>
      <c r="U17" s="13"/>
      <c r="V17" s="13"/>
      <c r="W17" s="13"/>
      <c r="X17" s="13" t="e">
        <f aca="false">VLOOKUP(B17,'Terraform Analyzer Goals in CRA'!D:J,3, 0)</f>
        <v>#N/A</v>
      </c>
      <c r="Y17" s="13" t="e">
        <f aca="false">VLOOKUP(B17,'Terraform Analyzer Goals in CRA'!D:J,7, 0)</f>
        <v>#N/A</v>
      </c>
      <c r="Z17" s="13" t="e">
        <f aca="false">VLOOKUP(B17,'Terraform Analyzer Goals in CRA'!D:J,5, 0)</f>
        <v>#N/A</v>
      </c>
    </row>
    <row r="18" s="289" customFormat="true" ht="16" hidden="false" customHeight="false" outlineLevel="0" collapsed="false">
      <c r="A18" s="286" t="n">
        <v>234</v>
      </c>
      <c r="B18" s="287" t="n">
        <v>3000030</v>
      </c>
      <c r="C18" s="287" t="s">
        <v>1918</v>
      </c>
      <c r="D18" s="287"/>
      <c r="E18" s="18"/>
      <c r="F18" s="18"/>
      <c r="G18" s="18"/>
      <c r="H18" s="288" t="s">
        <v>104</v>
      </c>
      <c r="I18" s="18" t="s">
        <v>62</v>
      </c>
      <c r="J18" s="18" t="s">
        <v>85</v>
      </c>
      <c r="K18" s="18" t="s">
        <v>63</v>
      </c>
      <c r="L18" s="18"/>
      <c r="M18" s="18"/>
      <c r="N18" s="18"/>
      <c r="O18" s="18" t="s">
        <v>654</v>
      </c>
      <c r="P18" s="27"/>
      <c r="Q18" s="18" t="s">
        <v>655</v>
      </c>
      <c r="T18" s="18" t="s">
        <v>55</v>
      </c>
      <c r="U18" s="18"/>
      <c r="V18" s="18"/>
      <c r="W18" s="18"/>
      <c r="X18" s="13" t="e">
        <f aca="false">VLOOKUP(B18,'Terraform Analyzer Goals in CRA'!D:J,3, 0)</f>
        <v>#N/A</v>
      </c>
      <c r="Y18" s="13" t="e">
        <f aca="false">VLOOKUP(B18,'Terraform Analyzer Goals in CRA'!D:J,7, 0)</f>
        <v>#N/A</v>
      </c>
      <c r="Z18" s="13" t="e">
        <f aca="false">VLOOKUP(B18,'Terraform Analyzer Goals in CRA'!D:J,5, 0)</f>
        <v>#N/A</v>
      </c>
    </row>
    <row r="19" s="1" customFormat="true" ht="16" hidden="false" customHeight="false" outlineLevel="0" collapsed="false">
      <c r="A19" s="40" t="n">
        <v>41</v>
      </c>
      <c r="B19" s="11" t="n">
        <v>3000110</v>
      </c>
      <c r="C19" s="11" t="s">
        <v>1597</v>
      </c>
      <c r="D19" s="11"/>
      <c r="E19" s="13"/>
      <c r="F19" s="13"/>
      <c r="G19" s="13"/>
      <c r="H19" s="11" t="s">
        <v>104</v>
      </c>
      <c r="I19" s="31" t="s">
        <v>62</v>
      </c>
      <c r="J19" s="31" t="s">
        <v>85</v>
      </c>
      <c r="K19" s="31" t="s">
        <v>63</v>
      </c>
      <c r="L19" s="11"/>
      <c r="M19" s="13"/>
      <c r="N19" s="13"/>
      <c r="O19" s="14" t="s">
        <v>142</v>
      </c>
      <c r="P19" s="16"/>
      <c r="Q19" s="13"/>
      <c r="T19" s="13" t="s">
        <v>20</v>
      </c>
      <c r="U19" s="13" t="s">
        <v>187</v>
      </c>
      <c r="V19" s="13"/>
      <c r="W19" s="13"/>
      <c r="X19" s="13" t="e">
        <f aca="false">VLOOKUP(B19,'Terraform Analyzer Goals in CRA'!D:J,3, 0)</f>
        <v>#N/A</v>
      </c>
      <c r="Y19" s="13" t="e">
        <f aca="false">VLOOKUP(B19,'Terraform Analyzer Goals in CRA'!D:J,7, 0)</f>
        <v>#N/A</v>
      </c>
      <c r="Z19" s="13" t="e">
        <f aca="false">VLOOKUP(B19,'Terraform Analyzer Goals in CRA'!D:J,5, 0)</f>
        <v>#N/A</v>
      </c>
    </row>
    <row r="20" s="1" customFormat="true" ht="34" hidden="false" customHeight="false" outlineLevel="0" collapsed="false">
      <c r="A20" s="40" t="n">
        <v>92</v>
      </c>
      <c r="B20" s="11" t="n">
        <v>3000251</v>
      </c>
      <c r="C20" s="11" t="s">
        <v>1588</v>
      </c>
      <c r="D20" s="11"/>
      <c r="E20" s="13"/>
      <c r="F20" s="13"/>
      <c r="G20" s="13"/>
      <c r="H20" s="11" t="s">
        <v>104</v>
      </c>
      <c r="I20" s="31" t="s">
        <v>62</v>
      </c>
      <c r="J20" s="31" t="s">
        <v>85</v>
      </c>
      <c r="K20" s="31" t="s">
        <v>63</v>
      </c>
      <c r="L20" s="13"/>
      <c r="M20" s="13"/>
      <c r="N20" s="13"/>
      <c r="O20" s="13"/>
      <c r="P20" s="16"/>
      <c r="Q20" s="39" t="s">
        <v>326</v>
      </c>
      <c r="T20" s="31" t="s">
        <v>20</v>
      </c>
      <c r="U20" s="32" t="s">
        <v>187</v>
      </c>
      <c r="V20" s="13"/>
      <c r="W20" s="13"/>
      <c r="X20" s="13" t="e">
        <f aca="false">VLOOKUP(B20,'Terraform Analyzer Goals in CRA'!D:J,3, 0)</f>
        <v>#N/A</v>
      </c>
      <c r="Y20" s="13" t="e">
        <f aca="false">VLOOKUP(B20,'Terraform Analyzer Goals in CRA'!D:J,7, 0)</f>
        <v>#N/A</v>
      </c>
      <c r="Z20" s="13" t="e">
        <f aca="false">VLOOKUP(B20,'Terraform Analyzer Goals in CRA'!D:J,5, 0)</f>
        <v>#N/A</v>
      </c>
    </row>
    <row r="21" s="1" customFormat="true" ht="34" hidden="false" customHeight="false" outlineLevel="0" collapsed="false">
      <c r="A21" s="40" t="n">
        <v>93</v>
      </c>
      <c r="B21" s="11" t="n">
        <v>3000252</v>
      </c>
      <c r="C21" s="11" t="s">
        <v>1589</v>
      </c>
      <c r="D21" s="11"/>
      <c r="E21" s="13"/>
      <c r="F21" s="13"/>
      <c r="G21" s="13"/>
      <c r="H21" s="11" t="s">
        <v>104</v>
      </c>
      <c r="I21" s="31" t="s">
        <v>62</v>
      </c>
      <c r="J21" s="31" t="s">
        <v>85</v>
      </c>
      <c r="K21" s="31" t="s">
        <v>63</v>
      </c>
      <c r="L21" s="13"/>
      <c r="M21" s="13"/>
      <c r="N21" s="13"/>
      <c r="O21" s="13"/>
      <c r="P21" s="16"/>
      <c r="Q21" s="39" t="s">
        <v>326</v>
      </c>
      <c r="T21" s="31" t="s">
        <v>20</v>
      </c>
      <c r="U21" s="32" t="s">
        <v>187</v>
      </c>
      <c r="V21" s="13"/>
      <c r="W21" s="13"/>
      <c r="X21" s="13" t="e">
        <f aca="false">VLOOKUP(B21,'Terraform Analyzer Goals in CRA'!D:J,3, 0)</f>
        <v>#N/A</v>
      </c>
      <c r="Y21" s="13" t="e">
        <f aca="false">VLOOKUP(B21,'Terraform Analyzer Goals in CRA'!D:J,7, 0)</f>
        <v>#N/A</v>
      </c>
      <c r="Z21" s="13" t="e">
        <f aca="false">VLOOKUP(B21,'Terraform Analyzer Goals in CRA'!D:J,5, 0)</f>
        <v>#N/A</v>
      </c>
    </row>
    <row r="22" s="1" customFormat="true" ht="34" hidden="false" customHeight="false" outlineLevel="0" collapsed="false">
      <c r="A22" s="40" t="n">
        <v>94</v>
      </c>
      <c r="B22" s="11" t="n">
        <v>3000253</v>
      </c>
      <c r="C22" s="11" t="s">
        <v>1590</v>
      </c>
      <c r="D22" s="11"/>
      <c r="E22" s="13"/>
      <c r="F22" s="13"/>
      <c r="G22" s="13"/>
      <c r="H22" s="11" t="s">
        <v>104</v>
      </c>
      <c r="I22" s="31" t="s">
        <v>62</v>
      </c>
      <c r="J22" s="31" t="s">
        <v>85</v>
      </c>
      <c r="K22" s="31" t="s">
        <v>63</v>
      </c>
      <c r="L22" s="13"/>
      <c r="M22" s="13"/>
      <c r="N22" s="13"/>
      <c r="O22" s="13"/>
      <c r="P22" s="16"/>
      <c r="Q22" s="39" t="s">
        <v>326</v>
      </c>
      <c r="T22" s="31" t="s">
        <v>20</v>
      </c>
      <c r="U22" s="32" t="s">
        <v>187</v>
      </c>
      <c r="V22" s="13"/>
      <c r="W22" s="13"/>
      <c r="X22" s="13" t="e">
        <f aca="false">VLOOKUP(B22,'Terraform Analyzer Goals in CRA'!D:J,3, 0)</f>
        <v>#N/A</v>
      </c>
      <c r="Y22" s="13" t="e">
        <f aca="false">VLOOKUP(B22,'Terraform Analyzer Goals in CRA'!D:J,7, 0)</f>
        <v>#N/A</v>
      </c>
      <c r="Z22" s="13" t="e">
        <f aca="false">VLOOKUP(B22,'Terraform Analyzer Goals in CRA'!D:J,5, 0)</f>
        <v>#N/A</v>
      </c>
    </row>
    <row r="23" s="1" customFormat="true" ht="34" hidden="false" customHeight="false" outlineLevel="0" collapsed="false">
      <c r="A23" s="40" t="n">
        <v>95</v>
      </c>
      <c r="B23" s="11" t="n">
        <v>3000254</v>
      </c>
      <c r="C23" s="11" t="s">
        <v>1591</v>
      </c>
      <c r="D23" s="11"/>
      <c r="E23" s="13"/>
      <c r="F23" s="13"/>
      <c r="G23" s="13"/>
      <c r="H23" s="11" t="s">
        <v>104</v>
      </c>
      <c r="I23" s="31" t="s">
        <v>62</v>
      </c>
      <c r="J23" s="31" t="s">
        <v>85</v>
      </c>
      <c r="K23" s="31" t="s">
        <v>63</v>
      </c>
      <c r="L23" s="13"/>
      <c r="M23" s="13"/>
      <c r="N23" s="13"/>
      <c r="O23" s="13"/>
      <c r="P23" s="16"/>
      <c r="Q23" s="39" t="s">
        <v>326</v>
      </c>
      <c r="T23" s="31" t="s">
        <v>20</v>
      </c>
      <c r="U23" s="32" t="s">
        <v>187</v>
      </c>
      <c r="V23" s="13"/>
      <c r="W23" s="13"/>
      <c r="X23" s="13" t="e">
        <f aca="false">VLOOKUP(B23,'Terraform Analyzer Goals in CRA'!D:J,3, 0)</f>
        <v>#N/A</v>
      </c>
      <c r="Y23" s="13" t="e">
        <f aca="false">VLOOKUP(B23,'Terraform Analyzer Goals in CRA'!D:J,7, 0)</f>
        <v>#N/A</v>
      </c>
      <c r="Z23" s="13" t="e">
        <f aca="false">VLOOKUP(B23,'Terraform Analyzer Goals in CRA'!D:J,5, 0)</f>
        <v>#N/A</v>
      </c>
    </row>
    <row r="24" s="1" customFormat="true" ht="34" hidden="false" customHeight="false" outlineLevel="0" collapsed="false">
      <c r="A24" s="40" t="n">
        <v>96</v>
      </c>
      <c r="B24" s="11" t="n">
        <v>3000255</v>
      </c>
      <c r="C24" s="11" t="s">
        <v>1592</v>
      </c>
      <c r="D24" s="11"/>
      <c r="E24" s="13"/>
      <c r="F24" s="13"/>
      <c r="G24" s="13"/>
      <c r="H24" s="11" t="s">
        <v>104</v>
      </c>
      <c r="I24" s="31" t="s">
        <v>62</v>
      </c>
      <c r="J24" s="31" t="s">
        <v>85</v>
      </c>
      <c r="K24" s="31" t="s">
        <v>63</v>
      </c>
      <c r="L24" s="13"/>
      <c r="M24" s="13"/>
      <c r="N24" s="13"/>
      <c r="O24" s="13"/>
      <c r="P24" s="16"/>
      <c r="Q24" s="39" t="s">
        <v>326</v>
      </c>
      <c r="T24" s="31" t="s">
        <v>20</v>
      </c>
      <c r="U24" s="32" t="s">
        <v>187</v>
      </c>
      <c r="V24" s="13"/>
      <c r="W24" s="13"/>
      <c r="X24" s="13" t="e">
        <f aca="false">VLOOKUP(B24,'Terraform Analyzer Goals in CRA'!D:J,3, 0)</f>
        <v>#N/A</v>
      </c>
      <c r="Y24" s="13" t="e">
        <f aca="false">VLOOKUP(B24,'Terraform Analyzer Goals in CRA'!D:J,7, 0)</f>
        <v>#N/A</v>
      </c>
      <c r="Z24" s="13" t="e">
        <f aca="false">VLOOKUP(B24,'Terraform Analyzer Goals in CRA'!D:J,5, 0)</f>
        <v>#N/A</v>
      </c>
    </row>
    <row r="25" s="1" customFormat="true" ht="34" hidden="false" customHeight="false" outlineLevel="0" collapsed="false">
      <c r="A25" s="40" t="n">
        <v>105</v>
      </c>
      <c r="B25" s="11" t="n">
        <v>3000309</v>
      </c>
      <c r="C25" s="11" t="s">
        <v>1646</v>
      </c>
      <c r="D25" s="11"/>
      <c r="E25" s="13"/>
      <c r="F25" s="13"/>
      <c r="G25" s="13"/>
      <c r="H25" s="11" t="s">
        <v>104</v>
      </c>
      <c r="I25" s="31" t="s">
        <v>62</v>
      </c>
      <c r="J25" s="31" t="s">
        <v>177</v>
      </c>
      <c r="K25" s="31" t="s">
        <v>63</v>
      </c>
      <c r="L25" s="13"/>
      <c r="M25" s="13"/>
      <c r="N25" s="13"/>
      <c r="O25" s="13"/>
      <c r="P25" s="51" t="s">
        <v>360</v>
      </c>
      <c r="Q25" s="39" t="s">
        <v>326</v>
      </c>
      <c r="T25" s="13" t="s">
        <v>1917</v>
      </c>
      <c r="U25" s="13" t="s">
        <v>364</v>
      </c>
      <c r="V25" s="13"/>
      <c r="W25" s="13"/>
      <c r="X25" s="13" t="e">
        <f aca="false">VLOOKUP(B25,'Terraform Analyzer Goals in CRA'!D:J,3, 0)</f>
        <v>#N/A</v>
      </c>
      <c r="Y25" s="13" t="e">
        <f aca="false">VLOOKUP(B25,'Terraform Analyzer Goals in CRA'!D:J,7, 0)</f>
        <v>#N/A</v>
      </c>
      <c r="Z25" s="13" t="e">
        <f aca="false">VLOOKUP(B25,'Terraform Analyzer Goals in CRA'!D:J,5, 0)</f>
        <v>#N/A</v>
      </c>
    </row>
    <row r="26" s="1" customFormat="true" ht="51" hidden="false" customHeight="false" outlineLevel="0" collapsed="false">
      <c r="A26" s="40" t="n">
        <v>106</v>
      </c>
      <c r="B26" s="11" t="n">
        <v>3000310</v>
      </c>
      <c r="C26" s="11" t="s">
        <v>1647</v>
      </c>
      <c r="D26" s="11"/>
      <c r="E26" s="13"/>
      <c r="F26" s="13"/>
      <c r="G26" s="13"/>
      <c r="H26" s="11" t="s">
        <v>104</v>
      </c>
      <c r="I26" s="31" t="s">
        <v>62</v>
      </c>
      <c r="J26" s="31" t="s">
        <v>177</v>
      </c>
      <c r="K26" s="31" t="s">
        <v>63</v>
      </c>
      <c r="L26" s="13"/>
      <c r="M26" s="13"/>
      <c r="N26" s="13"/>
      <c r="O26" s="13"/>
      <c r="P26" s="51" t="s">
        <v>369</v>
      </c>
      <c r="Q26" s="39" t="s">
        <v>370</v>
      </c>
      <c r="T26" s="13" t="s">
        <v>573</v>
      </c>
      <c r="U26" s="13" t="s">
        <v>1919</v>
      </c>
      <c r="V26" s="13"/>
      <c r="W26" s="13"/>
      <c r="X26" s="13" t="e">
        <f aca="false">VLOOKUP(B26,'Terraform Analyzer Goals in CRA'!D:J,3, 0)</f>
        <v>#N/A</v>
      </c>
      <c r="Y26" s="13" t="e">
        <f aca="false">VLOOKUP(B26,'Terraform Analyzer Goals in CRA'!D:J,7, 0)</f>
        <v>#N/A</v>
      </c>
      <c r="Z26" s="13" t="e">
        <f aca="false">VLOOKUP(B26,'Terraform Analyzer Goals in CRA'!D:J,5, 0)</f>
        <v>#N/A</v>
      </c>
    </row>
    <row r="27" s="1" customFormat="true" ht="34" hidden="false" customHeight="false" outlineLevel="0" collapsed="false">
      <c r="A27" s="40" t="n">
        <v>108</v>
      </c>
      <c r="B27" s="11" t="n">
        <v>3000312</v>
      </c>
      <c r="C27" s="11" t="s">
        <v>1593</v>
      </c>
      <c r="D27" s="11"/>
      <c r="E27" s="13"/>
      <c r="F27" s="13"/>
      <c r="G27" s="13"/>
      <c r="H27" s="11" t="s">
        <v>104</v>
      </c>
      <c r="I27" s="31" t="s">
        <v>62</v>
      </c>
      <c r="J27" s="31" t="s">
        <v>177</v>
      </c>
      <c r="K27" s="31" t="s">
        <v>63</v>
      </c>
      <c r="L27" s="13"/>
      <c r="M27" s="13"/>
      <c r="N27" s="13"/>
      <c r="O27" s="13"/>
      <c r="P27" s="51" t="s">
        <v>360</v>
      </c>
      <c r="Q27" s="39" t="s">
        <v>326</v>
      </c>
      <c r="T27" s="31" t="s">
        <v>20</v>
      </c>
      <c r="U27" s="32" t="s">
        <v>187</v>
      </c>
      <c r="V27" s="13"/>
      <c r="W27" s="13"/>
      <c r="X27" s="13" t="e">
        <f aca="false">VLOOKUP(B27,'Terraform Analyzer Goals in CRA'!D:J,3, 0)</f>
        <v>#N/A</v>
      </c>
      <c r="Y27" s="13" t="e">
        <f aca="false">VLOOKUP(B27,'Terraform Analyzer Goals in CRA'!D:J,7, 0)</f>
        <v>#N/A</v>
      </c>
      <c r="Z27" s="13" t="e">
        <f aca="false">VLOOKUP(B27,'Terraform Analyzer Goals in CRA'!D:J,5, 0)</f>
        <v>#N/A</v>
      </c>
    </row>
    <row r="28" s="1" customFormat="true" ht="34" hidden="false" customHeight="false" outlineLevel="0" collapsed="false">
      <c r="A28" s="40" t="n">
        <v>109</v>
      </c>
      <c r="B28" s="11" t="n">
        <v>3000313</v>
      </c>
      <c r="C28" s="11" t="s">
        <v>1920</v>
      </c>
      <c r="D28" s="11"/>
      <c r="E28" s="13"/>
      <c r="F28" s="13"/>
      <c r="G28" s="13"/>
      <c r="H28" s="11" t="s">
        <v>104</v>
      </c>
      <c r="I28" s="31" t="s">
        <v>62</v>
      </c>
      <c r="J28" s="31" t="s">
        <v>177</v>
      </c>
      <c r="K28" s="31" t="s">
        <v>63</v>
      </c>
      <c r="L28" s="13"/>
      <c r="M28" s="13"/>
      <c r="N28" s="13"/>
      <c r="O28" s="13"/>
      <c r="P28" s="51" t="s">
        <v>360</v>
      </c>
      <c r="Q28" s="39" t="s">
        <v>326</v>
      </c>
      <c r="T28" s="31" t="s">
        <v>20</v>
      </c>
      <c r="U28" s="32" t="s">
        <v>187</v>
      </c>
      <c r="V28" s="13"/>
      <c r="W28" s="13"/>
      <c r="X28" s="13" t="e">
        <f aca="false">VLOOKUP(B28,'Terraform Analyzer Goals in CRA'!D:J,3, 0)</f>
        <v>#N/A</v>
      </c>
      <c r="Y28" s="13" t="e">
        <f aca="false">VLOOKUP(B28,'Terraform Analyzer Goals in CRA'!D:J,7, 0)</f>
        <v>#N/A</v>
      </c>
      <c r="Z28" s="13" t="e">
        <f aca="false">VLOOKUP(B28,'Terraform Analyzer Goals in CRA'!D:J,5, 0)</f>
        <v>#N/A</v>
      </c>
    </row>
    <row r="29" s="1" customFormat="true" ht="34" hidden="false" customHeight="false" outlineLevel="0" collapsed="false">
      <c r="A29" s="40" t="n">
        <v>110</v>
      </c>
      <c r="B29" s="11" t="n">
        <v>3000314</v>
      </c>
      <c r="C29" s="11" t="s">
        <v>1596</v>
      </c>
      <c r="D29" s="11"/>
      <c r="E29" s="13"/>
      <c r="F29" s="13"/>
      <c r="G29" s="13"/>
      <c r="H29" s="11" t="s">
        <v>104</v>
      </c>
      <c r="I29" s="31" t="s">
        <v>62</v>
      </c>
      <c r="J29" s="31" t="s">
        <v>177</v>
      </c>
      <c r="K29" s="31" t="s">
        <v>63</v>
      </c>
      <c r="L29" s="13"/>
      <c r="M29" s="13"/>
      <c r="N29" s="13"/>
      <c r="O29" s="13"/>
      <c r="P29" s="51" t="s">
        <v>360</v>
      </c>
      <c r="Q29" s="39" t="s">
        <v>326</v>
      </c>
      <c r="T29" s="31" t="s">
        <v>20</v>
      </c>
      <c r="U29" s="32" t="s">
        <v>187</v>
      </c>
      <c r="V29" s="13"/>
      <c r="W29" s="13"/>
      <c r="X29" s="13" t="e">
        <f aca="false">VLOOKUP(B29,'Terraform Analyzer Goals in CRA'!D:J,3, 0)</f>
        <v>#N/A</v>
      </c>
      <c r="Y29" s="13" t="e">
        <f aca="false">VLOOKUP(B29,'Terraform Analyzer Goals in CRA'!D:J,7, 0)</f>
        <v>#N/A</v>
      </c>
      <c r="Z29" s="13" t="e">
        <f aca="false">VLOOKUP(B29,'Terraform Analyzer Goals in CRA'!D:J,5, 0)</f>
        <v>#N/A</v>
      </c>
    </row>
    <row r="30" s="1" customFormat="true" ht="34" hidden="false" customHeight="false" outlineLevel="0" collapsed="false">
      <c r="A30" s="40" t="n">
        <v>193</v>
      </c>
      <c r="B30" s="11" t="n">
        <v>3000628</v>
      </c>
      <c r="C30" s="11" t="s">
        <v>1774</v>
      </c>
      <c r="D30" s="11"/>
      <c r="E30" s="13"/>
      <c r="F30" s="13"/>
      <c r="G30" s="13"/>
      <c r="H30" s="11" t="s">
        <v>104</v>
      </c>
      <c r="I30" s="31" t="s">
        <v>62</v>
      </c>
      <c r="J30" s="31" t="s">
        <v>85</v>
      </c>
      <c r="K30" s="31" t="s">
        <v>63</v>
      </c>
      <c r="L30" s="13"/>
      <c r="M30" s="13"/>
      <c r="N30" s="13"/>
      <c r="O30" s="13"/>
      <c r="P30" s="16"/>
      <c r="Q30" s="27" t="s">
        <v>577</v>
      </c>
      <c r="T30" s="13" t="s">
        <v>55</v>
      </c>
      <c r="U30" s="13"/>
      <c r="V30" s="13"/>
      <c r="W30" s="13"/>
      <c r="X30" s="13" t="e">
        <f aca="false">VLOOKUP(B30,'Terraform Analyzer Goals in CRA'!D:J,3, 0)</f>
        <v>#N/A</v>
      </c>
      <c r="Y30" s="13" t="e">
        <f aca="false">VLOOKUP(B30,'Terraform Analyzer Goals in CRA'!D:J,7, 0)</f>
        <v>#N/A</v>
      </c>
      <c r="Z30" s="13" t="e">
        <f aca="false">VLOOKUP(B30,'Terraform Analyzer Goals in CRA'!D:J,5, 0)</f>
        <v>#N/A</v>
      </c>
    </row>
    <row r="31" s="1" customFormat="true" ht="68" hidden="false" customHeight="false" outlineLevel="0" collapsed="false">
      <c r="A31" s="40" t="n">
        <v>194</v>
      </c>
      <c r="B31" s="11" t="n">
        <v>3000629</v>
      </c>
      <c r="C31" s="11" t="s">
        <v>1791</v>
      </c>
      <c r="D31" s="11"/>
      <c r="E31" s="13"/>
      <c r="F31" s="13"/>
      <c r="G31" s="13"/>
      <c r="H31" s="11" t="s">
        <v>104</v>
      </c>
      <c r="I31" s="31" t="s">
        <v>62</v>
      </c>
      <c r="J31" s="31" t="s">
        <v>85</v>
      </c>
      <c r="K31" s="31" t="s">
        <v>63</v>
      </c>
      <c r="L31" s="13"/>
      <c r="M31" s="13"/>
      <c r="N31" s="13"/>
      <c r="O31" s="13"/>
      <c r="P31" s="16"/>
      <c r="Q31" s="27" t="s">
        <v>580</v>
      </c>
      <c r="T31" s="31" t="s">
        <v>20</v>
      </c>
      <c r="U31" s="32" t="s">
        <v>187</v>
      </c>
      <c r="V31" s="13"/>
      <c r="W31" s="13"/>
      <c r="X31" s="13" t="e">
        <f aca="false">VLOOKUP(B31,'Terraform Analyzer Goals in CRA'!D:J,3, 0)</f>
        <v>#N/A</v>
      </c>
      <c r="Y31" s="13" t="e">
        <f aca="false">VLOOKUP(B31,'Terraform Analyzer Goals in CRA'!D:J,7, 0)</f>
        <v>#N/A</v>
      </c>
      <c r="Z31" s="13" t="e">
        <f aca="false">VLOOKUP(B31,'Terraform Analyzer Goals in CRA'!D:J,5, 0)</f>
        <v>#N/A</v>
      </c>
    </row>
    <row r="32" s="1" customFormat="true" ht="34" hidden="false" customHeight="false" outlineLevel="0" collapsed="false">
      <c r="A32" s="40" t="n">
        <v>195</v>
      </c>
      <c r="B32" s="11" t="n">
        <v>3000630</v>
      </c>
      <c r="C32" s="11" t="s">
        <v>1808</v>
      </c>
      <c r="D32" s="11"/>
      <c r="E32" s="13"/>
      <c r="F32" s="13"/>
      <c r="G32" s="13"/>
      <c r="H32" s="11" t="s">
        <v>104</v>
      </c>
      <c r="I32" s="31" t="s">
        <v>62</v>
      </c>
      <c r="J32" s="31" t="s">
        <v>85</v>
      </c>
      <c r="K32" s="31" t="s">
        <v>63</v>
      </c>
      <c r="L32" s="13"/>
      <c r="M32" s="13"/>
      <c r="N32" s="13"/>
      <c r="O32" s="13"/>
      <c r="P32" s="16"/>
      <c r="Q32" s="27" t="s">
        <v>583</v>
      </c>
      <c r="T32" s="31" t="s">
        <v>20</v>
      </c>
      <c r="U32" s="32" t="s">
        <v>187</v>
      </c>
      <c r="V32" s="13"/>
      <c r="W32" s="13"/>
      <c r="X32" s="13" t="e">
        <f aca="false">VLOOKUP(B32,'Terraform Analyzer Goals in CRA'!D:J,3, 0)</f>
        <v>#N/A</v>
      </c>
      <c r="Y32" s="13" t="e">
        <f aca="false">VLOOKUP(B32,'Terraform Analyzer Goals in CRA'!D:J,7, 0)</f>
        <v>#N/A</v>
      </c>
      <c r="Z32" s="13" t="e">
        <f aca="false">VLOOKUP(B32,'Terraform Analyzer Goals in CRA'!D:J,5, 0)</f>
        <v>#N/A</v>
      </c>
    </row>
    <row r="33" s="289" customFormat="true" ht="51" hidden="false" customHeight="false" outlineLevel="0" collapsed="false">
      <c r="A33" s="290"/>
      <c r="B33" s="287" t="n">
        <v>3000033</v>
      </c>
      <c r="C33" s="287" t="s">
        <v>1921</v>
      </c>
      <c r="D33" s="287"/>
      <c r="E33" s="287"/>
      <c r="F33" s="287"/>
      <c r="G33" s="18"/>
      <c r="H33" s="288" t="s">
        <v>104</v>
      </c>
      <c r="I33" s="18" t="s">
        <v>62</v>
      </c>
      <c r="J33" s="18" t="s">
        <v>85</v>
      </c>
      <c r="K33" s="18" t="s">
        <v>63</v>
      </c>
      <c r="L33" s="18"/>
      <c r="M33" s="18"/>
      <c r="N33" s="18"/>
      <c r="O33" s="18" t="s">
        <v>658</v>
      </c>
      <c r="P33" s="27"/>
      <c r="Q33" s="39" t="s">
        <v>659</v>
      </c>
      <c r="T33" s="18" t="s">
        <v>55</v>
      </c>
      <c r="U33" s="18"/>
      <c r="V33" s="18"/>
      <c r="W33" s="18"/>
      <c r="X33" s="13" t="e">
        <f aca="false">VLOOKUP(B33,'Terraform Analyzer Goals in CRA'!D:J,3, 0)</f>
        <v>#N/A</v>
      </c>
      <c r="Y33" s="13" t="e">
        <f aca="false">VLOOKUP(B33,'Terraform Analyzer Goals in CRA'!D:J,7, 0)</f>
        <v>#N/A</v>
      </c>
      <c r="Z33" s="13" t="e">
        <f aca="false">VLOOKUP(B33,'Terraform Analyzer Goals in CRA'!D:J,5, 0)</f>
        <v>#N/A</v>
      </c>
    </row>
    <row r="34" s="289" customFormat="true" ht="51" hidden="false" customHeight="false" outlineLevel="0" collapsed="false">
      <c r="A34" s="290"/>
      <c r="B34" s="287" t="n">
        <v>3000034</v>
      </c>
      <c r="C34" s="287" t="s">
        <v>1922</v>
      </c>
      <c r="D34" s="287"/>
      <c r="E34" s="287"/>
      <c r="F34" s="287"/>
      <c r="G34" s="18"/>
      <c r="H34" s="288" t="s">
        <v>104</v>
      </c>
      <c r="I34" s="18" t="s">
        <v>62</v>
      </c>
      <c r="J34" s="18" t="s">
        <v>85</v>
      </c>
      <c r="K34" s="18" t="s">
        <v>63</v>
      </c>
      <c r="L34" s="18"/>
      <c r="M34" s="18"/>
      <c r="N34" s="18"/>
      <c r="O34" s="18" t="s">
        <v>658</v>
      </c>
      <c r="P34" s="27"/>
      <c r="Q34" s="39" t="s">
        <v>662</v>
      </c>
      <c r="T34" s="18" t="s">
        <v>55</v>
      </c>
      <c r="U34" s="18"/>
      <c r="V34" s="18"/>
      <c r="W34" s="18"/>
      <c r="X34" s="13" t="e">
        <f aca="false">VLOOKUP(B34,'Terraform Analyzer Goals in CRA'!D:J,3, 0)</f>
        <v>#N/A</v>
      </c>
      <c r="Y34" s="13" t="e">
        <f aca="false">VLOOKUP(B34,'Terraform Analyzer Goals in CRA'!D:J,7, 0)</f>
        <v>#N/A</v>
      </c>
      <c r="Z34" s="13" t="e">
        <f aca="false">VLOOKUP(B34,'Terraform Analyzer Goals in CRA'!D:J,5, 0)</f>
        <v>#N/A</v>
      </c>
    </row>
    <row r="35" s="289" customFormat="true" ht="51" hidden="false" customHeight="false" outlineLevel="0" collapsed="false">
      <c r="A35" s="290"/>
      <c r="B35" s="287" t="n">
        <v>3000111</v>
      </c>
      <c r="C35" s="287" t="s">
        <v>1923</v>
      </c>
      <c r="D35" s="287"/>
      <c r="E35" s="287"/>
      <c r="F35" s="287"/>
      <c r="G35" s="18"/>
      <c r="H35" s="288" t="s">
        <v>104</v>
      </c>
      <c r="I35" s="18" t="s">
        <v>62</v>
      </c>
      <c r="J35" s="18" t="s">
        <v>85</v>
      </c>
      <c r="K35" s="18" t="s">
        <v>63</v>
      </c>
      <c r="L35" s="18"/>
      <c r="M35" s="18"/>
      <c r="N35" s="18"/>
      <c r="O35" s="18"/>
      <c r="P35" s="27"/>
      <c r="Q35" s="27" t="s">
        <v>670</v>
      </c>
      <c r="T35" s="18" t="s">
        <v>20</v>
      </c>
      <c r="U35" s="291" t="s">
        <v>187</v>
      </c>
      <c r="V35" s="18"/>
      <c r="W35" s="18"/>
      <c r="X35" s="13" t="e">
        <f aca="false">VLOOKUP(B35,'Terraform Analyzer Goals in CRA'!D:J,3, 0)</f>
        <v>#N/A</v>
      </c>
      <c r="Y35" s="13" t="e">
        <f aca="false">VLOOKUP(B35,'Terraform Analyzer Goals in CRA'!D:J,7, 0)</f>
        <v>#N/A</v>
      </c>
      <c r="Z35" s="13" t="e">
        <f aca="false">VLOOKUP(B35,'Terraform Analyzer Goals in CRA'!D:J,5, 0)</f>
        <v>#N/A</v>
      </c>
    </row>
    <row r="36" s="289" customFormat="true" ht="51" hidden="false" customHeight="false" outlineLevel="0" collapsed="false">
      <c r="A36" s="290"/>
      <c r="B36" s="287" t="n">
        <v>3000112</v>
      </c>
      <c r="C36" s="287" t="s">
        <v>1924</v>
      </c>
      <c r="D36" s="287"/>
      <c r="E36" s="287"/>
      <c r="F36" s="287"/>
      <c r="G36" s="18"/>
      <c r="H36" s="288" t="s">
        <v>104</v>
      </c>
      <c r="I36" s="18" t="s">
        <v>62</v>
      </c>
      <c r="J36" s="18" t="s">
        <v>85</v>
      </c>
      <c r="K36" s="18" t="s">
        <v>63</v>
      </c>
      <c r="L36" s="18"/>
      <c r="M36" s="18"/>
      <c r="N36" s="18"/>
      <c r="O36" s="18"/>
      <c r="P36" s="27"/>
      <c r="Q36" s="39" t="s">
        <v>662</v>
      </c>
      <c r="T36" s="18" t="s">
        <v>20</v>
      </c>
      <c r="U36" s="291" t="s">
        <v>187</v>
      </c>
      <c r="V36" s="18"/>
      <c r="W36" s="18"/>
      <c r="X36" s="13" t="e">
        <f aca="false">VLOOKUP(B36,'Terraform Analyzer Goals in CRA'!D:J,3, 0)</f>
        <v>#N/A</v>
      </c>
      <c r="Y36" s="13" t="e">
        <f aca="false">VLOOKUP(B36,'Terraform Analyzer Goals in CRA'!D:J,7, 0)</f>
        <v>#N/A</v>
      </c>
      <c r="Z36" s="13" t="e">
        <f aca="false">VLOOKUP(B36,'Terraform Analyzer Goals in CRA'!D:J,5, 0)</f>
        <v>#N/A</v>
      </c>
    </row>
    <row r="37" s="289" customFormat="true" ht="51" hidden="false" customHeight="false" outlineLevel="0" collapsed="false">
      <c r="B37" s="287" t="n">
        <v>3000256</v>
      </c>
      <c r="C37" s="287" t="s">
        <v>1925</v>
      </c>
      <c r="D37" s="287"/>
      <c r="E37" s="287"/>
      <c r="F37" s="287"/>
      <c r="G37" s="18"/>
      <c r="H37" s="288" t="s">
        <v>104</v>
      </c>
      <c r="I37" s="18" t="s">
        <v>62</v>
      </c>
      <c r="J37" s="18" t="s">
        <v>85</v>
      </c>
      <c r="K37" s="18" t="s">
        <v>63</v>
      </c>
      <c r="L37" s="18"/>
      <c r="M37" s="18"/>
      <c r="N37" s="18"/>
      <c r="O37" s="18"/>
      <c r="P37" s="27"/>
      <c r="Q37" s="27" t="s">
        <v>686</v>
      </c>
      <c r="T37" s="18" t="s">
        <v>20</v>
      </c>
      <c r="U37" s="291" t="s">
        <v>187</v>
      </c>
      <c r="V37" s="18"/>
      <c r="W37" s="18"/>
      <c r="X37" s="13" t="e">
        <f aca="false">VLOOKUP(B37,'Terraform Analyzer Goals in CRA'!D:J,3, 0)</f>
        <v>#N/A</v>
      </c>
      <c r="Y37" s="13" t="e">
        <f aca="false">VLOOKUP(B37,'Terraform Analyzer Goals in CRA'!D:J,7, 0)</f>
        <v>#N/A</v>
      </c>
      <c r="Z37" s="13" t="e">
        <f aca="false">VLOOKUP(B37,'Terraform Analyzer Goals in CRA'!D:J,5, 0)</f>
        <v>#N/A</v>
      </c>
    </row>
    <row r="38" s="289" customFormat="true" ht="51" hidden="false" customHeight="false" outlineLevel="0" collapsed="false">
      <c r="B38" s="287" t="n">
        <v>3000257</v>
      </c>
      <c r="C38" s="287" t="s">
        <v>1926</v>
      </c>
      <c r="D38" s="287"/>
      <c r="E38" s="287"/>
      <c r="F38" s="287"/>
      <c r="G38" s="18"/>
      <c r="H38" s="288" t="s">
        <v>104</v>
      </c>
      <c r="I38" s="18" t="s">
        <v>62</v>
      </c>
      <c r="J38" s="18" t="s">
        <v>85</v>
      </c>
      <c r="K38" s="18" t="s">
        <v>63</v>
      </c>
      <c r="L38" s="18"/>
      <c r="M38" s="18"/>
      <c r="N38" s="18"/>
      <c r="O38" s="18"/>
      <c r="P38" s="27"/>
      <c r="Q38" s="39" t="s">
        <v>662</v>
      </c>
      <c r="T38" s="18" t="s">
        <v>20</v>
      </c>
      <c r="U38" s="291" t="s">
        <v>187</v>
      </c>
      <c r="V38" s="18"/>
      <c r="W38" s="18"/>
      <c r="X38" s="13" t="e">
        <f aca="false">VLOOKUP(B38,'Terraform Analyzer Goals in CRA'!D:J,3, 0)</f>
        <v>#N/A</v>
      </c>
      <c r="Y38" s="13" t="e">
        <f aca="false">VLOOKUP(B38,'Terraform Analyzer Goals in CRA'!D:J,7, 0)</f>
        <v>#N/A</v>
      </c>
      <c r="Z38" s="13" t="e">
        <f aca="false">VLOOKUP(B38,'Terraform Analyzer Goals in CRA'!D:J,5, 0)</f>
        <v>#N/A</v>
      </c>
    </row>
    <row r="39" s="289" customFormat="true" ht="51" hidden="false" customHeight="false" outlineLevel="0" collapsed="false">
      <c r="B39" s="287" t="n">
        <v>3000258</v>
      </c>
      <c r="C39" s="287" t="s">
        <v>1927</v>
      </c>
      <c r="D39" s="287"/>
      <c r="E39" s="287"/>
      <c r="F39" s="287"/>
      <c r="G39" s="18"/>
      <c r="H39" s="288" t="s">
        <v>104</v>
      </c>
      <c r="I39" s="18" t="s">
        <v>62</v>
      </c>
      <c r="J39" s="18" t="s">
        <v>85</v>
      </c>
      <c r="K39" s="18" t="s">
        <v>63</v>
      </c>
      <c r="L39" s="18"/>
      <c r="M39" s="18"/>
      <c r="N39" s="18"/>
      <c r="O39" s="18"/>
      <c r="P39" s="27"/>
      <c r="Q39" s="27" t="s">
        <v>686</v>
      </c>
      <c r="T39" s="18" t="s">
        <v>20</v>
      </c>
      <c r="U39" s="291" t="s">
        <v>187</v>
      </c>
      <c r="V39" s="18"/>
      <c r="W39" s="18"/>
      <c r="X39" s="13" t="e">
        <f aca="false">VLOOKUP(B39,'Terraform Analyzer Goals in CRA'!D:J,3, 0)</f>
        <v>#N/A</v>
      </c>
      <c r="Y39" s="13" t="e">
        <f aca="false">VLOOKUP(B39,'Terraform Analyzer Goals in CRA'!D:J,7, 0)</f>
        <v>#N/A</v>
      </c>
      <c r="Z39" s="13" t="e">
        <f aca="false">VLOOKUP(B39,'Terraform Analyzer Goals in CRA'!D:J,5, 0)</f>
        <v>#N/A</v>
      </c>
    </row>
    <row r="40" s="289" customFormat="true" ht="51" hidden="false" customHeight="false" outlineLevel="0" collapsed="false">
      <c r="B40" s="287" t="n">
        <v>3000259</v>
      </c>
      <c r="C40" s="287" t="s">
        <v>1928</v>
      </c>
      <c r="D40" s="287"/>
      <c r="E40" s="287"/>
      <c r="F40" s="287"/>
      <c r="G40" s="18"/>
      <c r="H40" s="288" t="s">
        <v>104</v>
      </c>
      <c r="I40" s="18" t="s">
        <v>62</v>
      </c>
      <c r="J40" s="18" t="s">
        <v>85</v>
      </c>
      <c r="K40" s="18" t="s">
        <v>63</v>
      </c>
      <c r="L40" s="18"/>
      <c r="M40" s="18"/>
      <c r="N40" s="18"/>
      <c r="O40" s="18"/>
      <c r="P40" s="27"/>
      <c r="Q40" s="39" t="s">
        <v>662</v>
      </c>
      <c r="T40" s="18" t="s">
        <v>20</v>
      </c>
      <c r="U40" s="291" t="s">
        <v>187</v>
      </c>
      <c r="V40" s="18"/>
      <c r="W40" s="18"/>
      <c r="X40" s="13" t="e">
        <f aca="false">VLOOKUP(B40,'Terraform Analyzer Goals in CRA'!D:J,3, 0)</f>
        <v>#N/A</v>
      </c>
      <c r="Y40" s="13" t="e">
        <f aca="false">VLOOKUP(B40,'Terraform Analyzer Goals in CRA'!D:J,7, 0)</f>
        <v>#N/A</v>
      </c>
      <c r="Z40" s="13" t="e">
        <f aca="false">VLOOKUP(B40,'Terraform Analyzer Goals in CRA'!D:J,5, 0)</f>
        <v>#N/A</v>
      </c>
    </row>
    <row r="41" s="289" customFormat="true" ht="85" hidden="false" customHeight="false" outlineLevel="0" collapsed="false">
      <c r="B41" s="287" t="n">
        <v>3000260</v>
      </c>
      <c r="C41" s="287" t="s">
        <v>1929</v>
      </c>
      <c r="D41" s="287"/>
      <c r="E41" s="287"/>
      <c r="F41" s="287"/>
      <c r="G41" s="18"/>
      <c r="H41" s="288" t="s">
        <v>104</v>
      </c>
      <c r="I41" s="18" t="s">
        <v>62</v>
      </c>
      <c r="J41" s="18" t="s">
        <v>85</v>
      </c>
      <c r="K41" s="18" t="s">
        <v>63</v>
      </c>
      <c r="L41" s="18"/>
      <c r="M41" s="18"/>
      <c r="N41" s="18"/>
      <c r="O41" s="18"/>
      <c r="P41" s="27"/>
      <c r="Q41" s="27" t="s">
        <v>695</v>
      </c>
      <c r="T41" s="18" t="s">
        <v>20</v>
      </c>
      <c r="U41" s="291" t="s">
        <v>187</v>
      </c>
      <c r="V41" s="18"/>
      <c r="W41" s="18"/>
      <c r="X41" s="13" t="e">
        <f aca="false">VLOOKUP(B41,'Terraform Analyzer Goals in CRA'!D:J,3, 0)</f>
        <v>#N/A</v>
      </c>
      <c r="Y41" s="13" t="e">
        <f aca="false">VLOOKUP(B41,'Terraform Analyzer Goals in CRA'!D:J,7, 0)</f>
        <v>#N/A</v>
      </c>
      <c r="Z41" s="13" t="e">
        <f aca="false">VLOOKUP(B41,'Terraform Analyzer Goals in CRA'!D:J,5, 0)</f>
        <v>#N/A</v>
      </c>
    </row>
    <row r="42" s="289" customFormat="true" ht="85" hidden="false" customHeight="false" outlineLevel="0" collapsed="false">
      <c r="B42" s="287" t="n">
        <v>3000261</v>
      </c>
      <c r="C42" s="287" t="s">
        <v>1930</v>
      </c>
      <c r="D42" s="287"/>
      <c r="E42" s="287"/>
      <c r="F42" s="287"/>
      <c r="G42" s="18"/>
      <c r="H42" s="288" t="s">
        <v>104</v>
      </c>
      <c r="I42" s="18" t="s">
        <v>62</v>
      </c>
      <c r="J42" s="18" t="s">
        <v>85</v>
      </c>
      <c r="K42" s="18" t="s">
        <v>63</v>
      </c>
      <c r="L42" s="18"/>
      <c r="M42" s="18"/>
      <c r="N42" s="18"/>
      <c r="O42" s="18"/>
      <c r="P42" s="27"/>
      <c r="Q42" s="39" t="s">
        <v>698</v>
      </c>
      <c r="T42" s="18" t="s">
        <v>20</v>
      </c>
      <c r="U42" s="291" t="s">
        <v>187</v>
      </c>
      <c r="V42" s="18"/>
      <c r="W42" s="18"/>
      <c r="X42" s="13" t="e">
        <f aca="false">VLOOKUP(B42,'Terraform Analyzer Goals in CRA'!D:J,3, 0)</f>
        <v>#N/A</v>
      </c>
      <c r="Y42" s="13" t="e">
        <f aca="false">VLOOKUP(B42,'Terraform Analyzer Goals in CRA'!D:J,7, 0)</f>
        <v>#N/A</v>
      </c>
      <c r="Z42" s="13" t="e">
        <f aca="false">VLOOKUP(B42,'Terraform Analyzer Goals in CRA'!D:J,5, 0)</f>
        <v>#N/A</v>
      </c>
    </row>
    <row r="43" s="289" customFormat="true" ht="51" hidden="false" customHeight="false" outlineLevel="0" collapsed="false">
      <c r="B43" s="287" t="n">
        <v>3000262</v>
      </c>
      <c r="C43" s="287" t="s">
        <v>1931</v>
      </c>
      <c r="D43" s="287"/>
      <c r="E43" s="287"/>
      <c r="F43" s="287"/>
      <c r="G43" s="18"/>
      <c r="H43" s="288" t="s">
        <v>104</v>
      </c>
      <c r="I43" s="18" t="s">
        <v>62</v>
      </c>
      <c r="J43" s="18" t="s">
        <v>85</v>
      </c>
      <c r="K43" s="18" t="s">
        <v>63</v>
      </c>
      <c r="L43" s="18"/>
      <c r="M43" s="18"/>
      <c r="N43" s="18"/>
      <c r="O43" s="18"/>
      <c r="P43" s="27"/>
      <c r="Q43" s="27" t="s">
        <v>686</v>
      </c>
      <c r="T43" s="18" t="s">
        <v>20</v>
      </c>
      <c r="U43" s="291" t="s">
        <v>187</v>
      </c>
      <c r="V43" s="18"/>
      <c r="W43" s="18"/>
      <c r="X43" s="13" t="e">
        <f aca="false">VLOOKUP(B43,'Terraform Analyzer Goals in CRA'!D:J,3, 0)</f>
        <v>#N/A</v>
      </c>
      <c r="Y43" s="13" t="e">
        <f aca="false">VLOOKUP(B43,'Terraform Analyzer Goals in CRA'!D:J,7, 0)</f>
        <v>#N/A</v>
      </c>
      <c r="Z43" s="13" t="e">
        <f aca="false">VLOOKUP(B43,'Terraform Analyzer Goals in CRA'!D:J,5, 0)</f>
        <v>#N/A</v>
      </c>
    </row>
    <row r="44" s="289" customFormat="true" ht="51" hidden="false" customHeight="false" outlineLevel="0" collapsed="false">
      <c r="B44" s="287" t="n">
        <v>3000263</v>
      </c>
      <c r="C44" s="287" t="s">
        <v>1932</v>
      </c>
      <c r="D44" s="287"/>
      <c r="E44" s="287"/>
      <c r="F44" s="287"/>
      <c r="G44" s="18"/>
      <c r="H44" s="288" t="s">
        <v>104</v>
      </c>
      <c r="I44" s="18" t="s">
        <v>62</v>
      </c>
      <c r="J44" s="18" t="s">
        <v>85</v>
      </c>
      <c r="K44" s="18" t="s">
        <v>63</v>
      </c>
      <c r="L44" s="18"/>
      <c r="M44" s="18"/>
      <c r="N44" s="18"/>
      <c r="O44" s="18"/>
      <c r="P44" s="27"/>
      <c r="Q44" s="39" t="s">
        <v>662</v>
      </c>
      <c r="T44" s="18" t="s">
        <v>20</v>
      </c>
      <c r="U44" s="291" t="s">
        <v>187</v>
      </c>
      <c r="V44" s="18"/>
      <c r="W44" s="18"/>
      <c r="X44" s="13" t="e">
        <f aca="false">VLOOKUP(B44,'Terraform Analyzer Goals in CRA'!D:J,3, 0)</f>
        <v>#N/A</v>
      </c>
      <c r="Y44" s="13" t="e">
        <f aca="false">VLOOKUP(B44,'Terraform Analyzer Goals in CRA'!D:J,7, 0)</f>
        <v>#N/A</v>
      </c>
      <c r="Z44" s="13" t="e">
        <f aca="false">VLOOKUP(B44,'Terraform Analyzer Goals in CRA'!D:J,5, 0)</f>
        <v>#N/A</v>
      </c>
    </row>
    <row r="45" s="289" customFormat="true" ht="85" hidden="false" customHeight="false" outlineLevel="0" collapsed="false">
      <c r="B45" s="287" t="n">
        <v>3000264</v>
      </c>
      <c r="C45" s="287" t="s">
        <v>1933</v>
      </c>
      <c r="D45" s="287"/>
      <c r="E45" s="287"/>
      <c r="F45" s="287"/>
      <c r="G45" s="18"/>
      <c r="H45" s="288" t="s">
        <v>104</v>
      </c>
      <c r="I45" s="18" t="s">
        <v>62</v>
      </c>
      <c r="J45" s="18" t="s">
        <v>85</v>
      </c>
      <c r="K45" s="18" t="s">
        <v>63</v>
      </c>
      <c r="L45" s="18"/>
      <c r="M45" s="18"/>
      <c r="N45" s="18"/>
      <c r="O45" s="18"/>
      <c r="P45" s="27"/>
      <c r="Q45" s="27" t="s">
        <v>705</v>
      </c>
      <c r="T45" s="18" t="s">
        <v>20</v>
      </c>
      <c r="U45" s="291" t="s">
        <v>187</v>
      </c>
      <c r="V45" s="18"/>
      <c r="W45" s="18"/>
      <c r="X45" s="13" t="e">
        <f aca="false">VLOOKUP(B45,'Terraform Analyzer Goals in CRA'!D:J,3, 0)</f>
        <v>#N/A</v>
      </c>
      <c r="Y45" s="13" t="e">
        <f aca="false">VLOOKUP(B45,'Terraform Analyzer Goals in CRA'!D:J,7, 0)</f>
        <v>#N/A</v>
      </c>
      <c r="Z45" s="13" t="e">
        <f aca="false">VLOOKUP(B45,'Terraform Analyzer Goals in CRA'!D:J,5, 0)</f>
        <v>#N/A</v>
      </c>
    </row>
    <row r="46" s="289" customFormat="true" ht="85" hidden="false" customHeight="false" outlineLevel="0" collapsed="false">
      <c r="B46" s="287" t="n">
        <v>3000265</v>
      </c>
      <c r="C46" s="287" t="s">
        <v>1934</v>
      </c>
      <c r="D46" s="287"/>
      <c r="E46" s="287"/>
      <c r="F46" s="287"/>
      <c r="G46" s="18"/>
      <c r="H46" s="288" t="s">
        <v>104</v>
      </c>
      <c r="I46" s="18" t="s">
        <v>62</v>
      </c>
      <c r="J46" s="18" t="s">
        <v>85</v>
      </c>
      <c r="K46" s="18" t="s">
        <v>63</v>
      </c>
      <c r="L46" s="18"/>
      <c r="M46" s="18"/>
      <c r="N46" s="18"/>
      <c r="O46" s="18"/>
      <c r="P46" s="27"/>
      <c r="Q46" s="39" t="s">
        <v>708</v>
      </c>
      <c r="T46" s="18" t="s">
        <v>20</v>
      </c>
      <c r="U46" s="291" t="s">
        <v>187</v>
      </c>
      <c r="V46" s="18"/>
      <c r="W46" s="18"/>
      <c r="X46" s="13" t="e">
        <f aca="false">VLOOKUP(B46,'Terraform Analyzer Goals in CRA'!D:J,3, 0)</f>
        <v>#N/A</v>
      </c>
      <c r="Y46" s="13" t="e">
        <f aca="false">VLOOKUP(B46,'Terraform Analyzer Goals in CRA'!D:J,7, 0)</f>
        <v>#N/A</v>
      </c>
      <c r="Z46" s="13" t="e">
        <f aca="false">VLOOKUP(B46,'Terraform Analyzer Goals in CRA'!D:J,5, 0)</f>
        <v>#N/A</v>
      </c>
    </row>
    <row r="47" s="289" customFormat="true" ht="68" hidden="false" customHeight="false" outlineLevel="0" collapsed="false">
      <c r="B47" s="287" t="n">
        <v>3000266</v>
      </c>
      <c r="C47" s="287" t="s">
        <v>1935</v>
      </c>
      <c r="D47" s="287"/>
      <c r="E47" s="287"/>
      <c r="F47" s="287"/>
      <c r="G47" s="18"/>
      <c r="H47" s="288" t="s">
        <v>104</v>
      </c>
      <c r="I47" s="18" t="s">
        <v>62</v>
      </c>
      <c r="J47" s="18" t="s">
        <v>85</v>
      </c>
      <c r="K47" s="18" t="s">
        <v>63</v>
      </c>
      <c r="L47" s="18"/>
      <c r="M47" s="18"/>
      <c r="N47" s="18"/>
      <c r="O47" s="18"/>
      <c r="P47" s="27"/>
      <c r="Q47" s="27" t="s">
        <v>711</v>
      </c>
      <c r="T47" s="18" t="s">
        <v>20</v>
      </c>
      <c r="U47" s="291" t="s">
        <v>187</v>
      </c>
      <c r="V47" s="18"/>
      <c r="W47" s="18"/>
      <c r="X47" s="13" t="e">
        <f aca="false">VLOOKUP(B47,'Terraform Analyzer Goals in CRA'!D:J,3, 0)</f>
        <v>#N/A</v>
      </c>
      <c r="Y47" s="13" t="e">
        <f aca="false">VLOOKUP(B47,'Terraform Analyzer Goals in CRA'!D:J,7, 0)</f>
        <v>#N/A</v>
      </c>
      <c r="Z47" s="13" t="e">
        <f aca="false">VLOOKUP(B47,'Terraform Analyzer Goals in CRA'!D:J,5, 0)</f>
        <v>#N/A</v>
      </c>
    </row>
    <row r="48" s="289" customFormat="true" ht="68" hidden="false" customHeight="false" outlineLevel="0" collapsed="false">
      <c r="B48" s="287" t="n">
        <v>3000267</v>
      </c>
      <c r="C48" s="287" t="s">
        <v>1936</v>
      </c>
      <c r="D48" s="287"/>
      <c r="E48" s="287"/>
      <c r="F48" s="287"/>
      <c r="G48" s="18"/>
      <c r="H48" s="288" t="s">
        <v>104</v>
      </c>
      <c r="I48" s="18" t="s">
        <v>62</v>
      </c>
      <c r="J48" s="18" t="s">
        <v>85</v>
      </c>
      <c r="K48" s="18" t="s">
        <v>63</v>
      </c>
      <c r="L48" s="18"/>
      <c r="M48" s="18"/>
      <c r="N48" s="18"/>
      <c r="O48" s="18"/>
      <c r="P48" s="27"/>
      <c r="Q48" s="39" t="s">
        <v>714</v>
      </c>
      <c r="T48" s="18" t="s">
        <v>20</v>
      </c>
      <c r="U48" s="291" t="s">
        <v>187</v>
      </c>
      <c r="V48" s="18"/>
      <c r="W48" s="18"/>
      <c r="X48" s="13" t="e">
        <f aca="false">VLOOKUP(B48,'Terraform Analyzer Goals in CRA'!D:J,3, 0)</f>
        <v>#N/A</v>
      </c>
      <c r="Y48" s="13" t="e">
        <f aca="false">VLOOKUP(B48,'Terraform Analyzer Goals in CRA'!D:J,7, 0)</f>
        <v>#N/A</v>
      </c>
      <c r="Z48" s="13" t="e">
        <f aca="false">VLOOKUP(B48,'Terraform Analyzer Goals in CRA'!D:J,5, 0)</f>
        <v>#N/A</v>
      </c>
    </row>
    <row r="49" s="289" customFormat="true" ht="51" hidden="false" customHeight="false" outlineLevel="0" collapsed="false">
      <c r="B49" s="287" t="n">
        <v>3000268</v>
      </c>
      <c r="C49" s="287" t="s">
        <v>1937</v>
      </c>
      <c r="D49" s="287"/>
      <c r="E49" s="287"/>
      <c r="F49" s="287"/>
      <c r="G49" s="18"/>
      <c r="H49" s="288" t="s">
        <v>104</v>
      </c>
      <c r="I49" s="18" t="s">
        <v>62</v>
      </c>
      <c r="J49" s="18" t="s">
        <v>85</v>
      </c>
      <c r="K49" s="18" t="s">
        <v>63</v>
      </c>
      <c r="L49" s="18"/>
      <c r="M49" s="18"/>
      <c r="N49" s="18"/>
      <c r="O49" s="18"/>
      <c r="P49" s="27"/>
      <c r="Q49" s="27" t="s">
        <v>686</v>
      </c>
      <c r="T49" s="18" t="s">
        <v>20</v>
      </c>
      <c r="U49" s="18"/>
      <c r="V49" s="18"/>
      <c r="W49" s="18"/>
      <c r="X49" s="13" t="e">
        <f aca="false">VLOOKUP(B49,'Terraform Analyzer Goals in CRA'!D:J,3, 0)</f>
        <v>#N/A</v>
      </c>
      <c r="Y49" s="13" t="e">
        <f aca="false">VLOOKUP(B49,'Terraform Analyzer Goals in CRA'!D:J,7, 0)</f>
        <v>#N/A</v>
      </c>
      <c r="Z49" s="13" t="e">
        <f aca="false">VLOOKUP(B49,'Terraform Analyzer Goals in CRA'!D:J,5, 0)</f>
        <v>#N/A</v>
      </c>
    </row>
    <row r="50" s="289" customFormat="true" ht="51" hidden="false" customHeight="false" outlineLevel="0" collapsed="false">
      <c r="B50" s="287" t="n">
        <v>3000269</v>
      </c>
      <c r="C50" s="287" t="s">
        <v>1938</v>
      </c>
      <c r="D50" s="287"/>
      <c r="E50" s="287"/>
      <c r="F50" s="287"/>
      <c r="G50" s="18"/>
      <c r="H50" s="288" t="s">
        <v>104</v>
      </c>
      <c r="I50" s="18" t="s">
        <v>62</v>
      </c>
      <c r="J50" s="18" t="s">
        <v>85</v>
      </c>
      <c r="K50" s="18" t="s">
        <v>63</v>
      </c>
      <c r="L50" s="18"/>
      <c r="M50" s="18"/>
      <c r="N50" s="18"/>
      <c r="O50" s="18"/>
      <c r="P50" s="27"/>
      <c r="Q50" s="39" t="s">
        <v>662</v>
      </c>
      <c r="T50" s="18" t="s">
        <v>20</v>
      </c>
      <c r="U50" s="18"/>
      <c r="V50" s="18"/>
      <c r="W50" s="18"/>
      <c r="X50" s="13" t="e">
        <f aca="false">VLOOKUP(B50,'Terraform Analyzer Goals in CRA'!D:J,3, 0)</f>
        <v>#N/A</v>
      </c>
      <c r="Y50" s="13" t="e">
        <f aca="false">VLOOKUP(B50,'Terraform Analyzer Goals in CRA'!D:J,7, 0)</f>
        <v>#N/A</v>
      </c>
      <c r="Z50" s="13" t="e">
        <f aca="false">VLOOKUP(B50,'Terraform Analyzer Goals in CRA'!D:J,5, 0)</f>
        <v>#N/A</v>
      </c>
    </row>
    <row r="51" s="289" customFormat="true" ht="102" hidden="false" customHeight="false" outlineLevel="0" collapsed="false">
      <c r="B51" s="287" t="n">
        <v>3000270</v>
      </c>
      <c r="C51" s="287" t="s">
        <v>1939</v>
      </c>
      <c r="D51" s="287"/>
      <c r="E51" s="287"/>
      <c r="F51" s="287"/>
      <c r="G51" s="18"/>
      <c r="H51" s="288" t="s">
        <v>104</v>
      </c>
      <c r="I51" s="18" t="s">
        <v>62</v>
      </c>
      <c r="J51" s="18" t="s">
        <v>85</v>
      </c>
      <c r="K51" s="18" t="s">
        <v>63</v>
      </c>
      <c r="L51" s="18"/>
      <c r="M51" s="18"/>
      <c r="N51" s="18"/>
      <c r="O51" s="18"/>
      <c r="P51" s="27"/>
      <c r="Q51" s="27" t="s">
        <v>721</v>
      </c>
      <c r="T51" s="18" t="s">
        <v>20</v>
      </c>
      <c r="U51" s="291" t="s">
        <v>187</v>
      </c>
      <c r="V51" s="18"/>
      <c r="W51" s="18"/>
      <c r="X51" s="13" t="e">
        <f aca="false">VLOOKUP(B51,'Terraform Analyzer Goals in CRA'!D:J,3, 0)</f>
        <v>#N/A</v>
      </c>
      <c r="Y51" s="13" t="e">
        <f aca="false">VLOOKUP(B51,'Terraform Analyzer Goals in CRA'!D:J,7, 0)</f>
        <v>#N/A</v>
      </c>
      <c r="Z51" s="13" t="e">
        <f aca="false">VLOOKUP(B51,'Terraform Analyzer Goals in CRA'!D:J,5, 0)</f>
        <v>#N/A</v>
      </c>
    </row>
    <row r="52" s="289" customFormat="true" ht="102" hidden="false" customHeight="false" outlineLevel="0" collapsed="false">
      <c r="B52" s="287" t="n">
        <v>3000271</v>
      </c>
      <c r="C52" s="287" t="s">
        <v>1940</v>
      </c>
      <c r="D52" s="287"/>
      <c r="E52" s="287"/>
      <c r="F52" s="287"/>
      <c r="G52" s="18"/>
      <c r="H52" s="288" t="s">
        <v>104</v>
      </c>
      <c r="I52" s="18" t="s">
        <v>62</v>
      </c>
      <c r="J52" s="18" t="s">
        <v>85</v>
      </c>
      <c r="K52" s="18" t="s">
        <v>63</v>
      </c>
      <c r="L52" s="18"/>
      <c r="M52" s="18"/>
      <c r="N52" s="18"/>
      <c r="O52" s="18"/>
      <c r="P52" s="27"/>
      <c r="Q52" s="39" t="s">
        <v>724</v>
      </c>
      <c r="T52" s="18" t="s">
        <v>20</v>
      </c>
      <c r="U52" s="291" t="s">
        <v>187</v>
      </c>
      <c r="V52" s="18"/>
      <c r="W52" s="18"/>
      <c r="X52" s="13" t="e">
        <f aca="false">VLOOKUP(B52,'Terraform Analyzer Goals in CRA'!D:J,3, 0)</f>
        <v>#N/A</v>
      </c>
      <c r="Y52" s="13" t="e">
        <f aca="false">VLOOKUP(B52,'Terraform Analyzer Goals in CRA'!D:J,7, 0)</f>
        <v>#N/A</v>
      </c>
      <c r="Z52" s="13" t="e">
        <f aca="false">VLOOKUP(B52,'Terraform Analyzer Goals in CRA'!D:J,5, 0)</f>
        <v>#N/A</v>
      </c>
    </row>
    <row r="53" s="289" customFormat="true" ht="16" hidden="false" customHeight="false" outlineLevel="0" collapsed="false">
      <c r="B53" s="287" t="n">
        <v>3000315</v>
      </c>
      <c r="C53" s="287" t="s">
        <v>1941</v>
      </c>
      <c r="D53" s="287"/>
      <c r="E53" s="287"/>
      <c r="F53" s="287"/>
      <c r="G53" s="18"/>
      <c r="H53" s="288" t="s">
        <v>104</v>
      </c>
      <c r="I53" s="18" t="s">
        <v>745</v>
      </c>
      <c r="J53" s="18" t="s">
        <v>85</v>
      </c>
      <c r="K53" s="18" t="s">
        <v>746</v>
      </c>
      <c r="L53" s="18"/>
      <c r="M53" s="18"/>
      <c r="N53" s="18"/>
      <c r="O53" s="18"/>
      <c r="P53" s="27"/>
      <c r="Q53" s="18" t="s">
        <v>747</v>
      </c>
      <c r="T53" s="18" t="s">
        <v>573</v>
      </c>
      <c r="U53" s="18" t="s">
        <v>752</v>
      </c>
      <c r="V53" s="18"/>
      <c r="W53" s="18"/>
      <c r="X53" s="13" t="e">
        <f aca="false">VLOOKUP(B53,'Terraform Analyzer Goals in CRA'!D:J,3, 0)</f>
        <v>#N/A</v>
      </c>
      <c r="Y53" s="13" t="e">
        <f aca="false">VLOOKUP(B53,'Terraform Analyzer Goals in CRA'!D:J,7, 0)</f>
        <v>#N/A</v>
      </c>
      <c r="Z53" s="13" t="e">
        <f aca="false">VLOOKUP(B53,'Terraform Analyzer Goals in CRA'!D:J,5, 0)</f>
        <v>#N/A</v>
      </c>
    </row>
    <row r="54" s="289" customFormat="true" ht="51" hidden="false" customHeight="false" outlineLevel="0" collapsed="false">
      <c r="B54" s="287" t="n">
        <v>3000316</v>
      </c>
      <c r="C54" s="287" t="s">
        <v>1942</v>
      </c>
      <c r="D54" s="287"/>
      <c r="E54" s="287"/>
      <c r="F54" s="287"/>
      <c r="G54" s="18"/>
      <c r="H54" s="288" t="s">
        <v>104</v>
      </c>
      <c r="I54" s="18" t="s">
        <v>745</v>
      </c>
      <c r="J54" s="18" t="s">
        <v>85</v>
      </c>
      <c r="K54" s="18" t="s">
        <v>746</v>
      </c>
      <c r="L54" s="18"/>
      <c r="M54" s="18"/>
      <c r="N54" s="18"/>
      <c r="O54" s="18"/>
      <c r="P54" s="27"/>
      <c r="Q54" s="27" t="s">
        <v>751</v>
      </c>
      <c r="T54" s="18" t="s">
        <v>573</v>
      </c>
      <c r="U54" s="18" t="s">
        <v>752</v>
      </c>
      <c r="V54" s="18"/>
      <c r="W54" s="18"/>
      <c r="X54" s="13" t="e">
        <f aca="false">VLOOKUP(B54,'Terraform Analyzer Goals in CRA'!D:J,3, 0)</f>
        <v>#N/A</v>
      </c>
      <c r="Y54" s="13" t="e">
        <f aca="false">VLOOKUP(B54,'Terraform Analyzer Goals in CRA'!D:J,7, 0)</f>
        <v>#N/A</v>
      </c>
      <c r="Z54" s="13" t="e">
        <f aca="false">VLOOKUP(B54,'Terraform Analyzer Goals in CRA'!D:J,5, 0)</f>
        <v>#N/A</v>
      </c>
    </row>
    <row r="55" s="289" customFormat="true" ht="51" hidden="false" customHeight="false" outlineLevel="0" collapsed="false">
      <c r="B55" s="287" t="n">
        <v>3000317</v>
      </c>
      <c r="C55" s="287" t="s">
        <v>1943</v>
      </c>
      <c r="D55" s="287"/>
      <c r="E55" s="287"/>
      <c r="F55" s="287"/>
      <c r="G55" s="18"/>
      <c r="H55" s="288" t="s">
        <v>104</v>
      </c>
      <c r="I55" s="18" t="s">
        <v>745</v>
      </c>
      <c r="J55" s="18" t="s">
        <v>85</v>
      </c>
      <c r="K55" s="18" t="s">
        <v>746</v>
      </c>
      <c r="L55" s="18"/>
      <c r="M55" s="18"/>
      <c r="N55" s="18"/>
      <c r="O55" s="18"/>
      <c r="P55" s="27"/>
      <c r="Q55" s="27" t="s">
        <v>686</v>
      </c>
      <c r="T55" s="18" t="s">
        <v>573</v>
      </c>
      <c r="U55" s="27" t="s">
        <v>754</v>
      </c>
      <c r="V55" s="18"/>
      <c r="W55" s="18"/>
      <c r="X55" s="13" t="e">
        <f aca="false">VLOOKUP(B55,'Terraform Analyzer Goals in CRA'!D:J,3, 0)</f>
        <v>#N/A</v>
      </c>
      <c r="Y55" s="13" t="e">
        <f aca="false">VLOOKUP(B55,'Terraform Analyzer Goals in CRA'!D:J,7, 0)</f>
        <v>#N/A</v>
      </c>
      <c r="Z55" s="13" t="e">
        <f aca="false">VLOOKUP(B55,'Terraform Analyzer Goals in CRA'!D:J,5, 0)</f>
        <v>#N/A</v>
      </c>
    </row>
    <row r="56" s="289" customFormat="true" ht="51" hidden="false" customHeight="false" outlineLevel="0" collapsed="false">
      <c r="B56" s="287" t="n">
        <v>3000318</v>
      </c>
      <c r="C56" s="287" t="s">
        <v>1944</v>
      </c>
      <c r="D56" s="287"/>
      <c r="E56" s="287"/>
      <c r="F56" s="287"/>
      <c r="G56" s="18"/>
      <c r="H56" s="288" t="s">
        <v>104</v>
      </c>
      <c r="I56" s="18" t="s">
        <v>745</v>
      </c>
      <c r="J56" s="18" t="s">
        <v>85</v>
      </c>
      <c r="K56" s="18" t="s">
        <v>746</v>
      </c>
      <c r="L56" s="18"/>
      <c r="M56" s="18"/>
      <c r="N56" s="18"/>
      <c r="O56" s="18"/>
      <c r="P56" s="27"/>
      <c r="Q56" s="27" t="s">
        <v>751</v>
      </c>
      <c r="T56" s="18" t="s">
        <v>573</v>
      </c>
      <c r="U56" s="27" t="s">
        <v>754</v>
      </c>
      <c r="V56" s="18"/>
      <c r="W56" s="18"/>
      <c r="X56" s="13" t="e">
        <f aca="false">VLOOKUP(B56,'Terraform Analyzer Goals in CRA'!D:J,3, 0)</f>
        <v>#N/A</v>
      </c>
      <c r="Y56" s="13" t="e">
        <f aca="false">VLOOKUP(B56,'Terraform Analyzer Goals in CRA'!D:J,7, 0)</f>
        <v>#N/A</v>
      </c>
      <c r="Z56" s="13" t="e">
        <f aca="false">VLOOKUP(B56,'Terraform Analyzer Goals in CRA'!D:J,5, 0)</f>
        <v>#N/A</v>
      </c>
    </row>
    <row r="57" s="289" customFormat="true" ht="51" hidden="false" customHeight="false" outlineLevel="0" collapsed="false">
      <c r="B57" s="287" t="n">
        <v>3000631</v>
      </c>
      <c r="C57" s="287" t="s">
        <v>1945</v>
      </c>
      <c r="D57" s="287"/>
      <c r="E57" s="287"/>
      <c r="F57" s="287"/>
      <c r="G57" s="18"/>
      <c r="H57" s="288" t="s">
        <v>104</v>
      </c>
      <c r="I57" s="18" t="s">
        <v>62</v>
      </c>
      <c r="J57" s="18" t="s">
        <v>85</v>
      </c>
      <c r="K57" s="18" t="s">
        <v>63</v>
      </c>
      <c r="L57" s="18"/>
      <c r="M57" s="18"/>
      <c r="N57" s="18"/>
      <c r="O57" s="18"/>
      <c r="P57" s="27"/>
      <c r="Q57" s="27" t="s">
        <v>686</v>
      </c>
      <c r="T57" s="18" t="s">
        <v>20</v>
      </c>
      <c r="U57" s="291" t="s">
        <v>187</v>
      </c>
      <c r="V57" s="18"/>
      <c r="W57" s="18"/>
      <c r="X57" s="13" t="e">
        <f aca="false">VLOOKUP(B57,'Terraform Analyzer Goals in CRA'!D:J,3, 0)</f>
        <v>#N/A</v>
      </c>
      <c r="Y57" s="13" t="e">
        <f aca="false">VLOOKUP(B57,'Terraform Analyzer Goals in CRA'!D:J,7, 0)</f>
        <v>#N/A</v>
      </c>
      <c r="Z57" s="13" t="e">
        <f aca="false">VLOOKUP(B57,'Terraform Analyzer Goals in CRA'!D:J,5, 0)</f>
        <v>#N/A</v>
      </c>
    </row>
    <row r="58" s="289" customFormat="true" ht="51" hidden="false" customHeight="false" outlineLevel="0" collapsed="false">
      <c r="B58" s="287" t="n">
        <v>3000632</v>
      </c>
      <c r="C58" s="287" t="s">
        <v>1946</v>
      </c>
      <c r="D58" s="287"/>
      <c r="E58" s="287"/>
      <c r="F58" s="287"/>
      <c r="G58" s="18"/>
      <c r="H58" s="288" t="s">
        <v>104</v>
      </c>
      <c r="I58" s="18" t="s">
        <v>62</v>
      </c>
      <c r="J58" s="18" t="s">
        <v>85</v>
      </c>
      <c r="K58" s="18" t="s">
        <v>63</v>
      </c>
      <c r="L58" s="18"/>
      <c r="M58" s="18"/>
      <c r="N58" s="18"/>
      <c r="O58" s="18"/>
      <c r="P58" s="27"/>
      <c r="Q58" s="27" t="s">
        <v>751</v>
      </c>
      <c r="T58" s="18" t="s">
        <v>20</v>
      </c>
      <c r="U58" s="291" t="s">
        <v>187</v>
      </c>
      <c r="V58" s="18"/>
      <c r="W58" s="18"/>
      <c r="X58" s="13" t="e">
        <f aca="false">VLOOKUP(B58,'Terraform Analyzer Goals in CRA'!D:J,3, 0)</f>
        <v>#N/A</v>
      </c>
      <c r="Y58" s="13" t="e">
        <f aca="false">VLOOKUP(B58,'Terraform Analyzer Goals in CRA'!D:J,7, 0)</f>
        <v>#N/A</v>
      </c>
      <c r="Z58" s="13" t="e">
        <f aca="false">VLOOKUP(B58,'Terraform Analyzer Goals in CRA'!D:J,5, 0)</f>
        <v>#N/A</v>
      </c>
    </row>
    <row r="59" s="289" customFormat="true" ht="51" hidden="false" customHeight="false" outlineLevel="0" collapsed="false">
      <c r="B59" s="287" t="n">
        <v>3000633</v>
      </c>
      <c r="C59" s="287" t="s">
        <v>1947</v>
      </c>
      <c r="D59" s="287"/>
      <c r="E59" s="287"/>
      <c r="F59" s="287"/>
      <c r="G59" s="18"/>
      <c r="H59" s="288" t="s">
        <v>104</v>
      </c>
      <c r="I59" s="18" t="s">
        <v>62</v>
      </c>
      <c r="J59" s="18" t="s">
        <v>85</v>
      </c>
      <c r="K59" s="18" t="s">
        <v>63</v>
      </c>
      <c r="L59" s="18"/>
      <c r="M59" s="18"/>
      <c r="N59" s="18"/>
      <c r="O59" s="18"/>
      <c r="P59" s="27"/>
      <c r="Q59" s="27" t="s">
        <v>686</v>
      </c>
      <c r="T59" s="18" t="s">
        <v>20</v>
      </c>
      <c r="U59" s="291" t="s">
        <v>187</v>
      </c>
      <c r="V59" s="18"/>
      <c r="W59" s="18"/>
      <c r="X59" s="13" t="e">
        <f aca="false">VLOOKUP(B59,'Terraform Analyzer Goals in CRA'!D:J,3, 0)</f>
        <v>#N/A</v>
      </c>
      <c r="Y59" s="13" t="e">
        <f aca="false">VLOOKUP(B59,'Terraform Analyzer Goals in CRA'!D:J,7, 0)</f>
        <v>#N/A</v>
      </c>
      <c r="Z59" s="13" t="e">
        <f aca="false">VLOOKUP(B59,'Terraform Analyzer Goals in CRA'!D:J,5, 0)</f>
        <v>#N/A</v>
      </c>
    </row>
    <row r="60" s="289" customFormat="true" ht="51" hidden="false" customHeight="false" outlineLevel="0" collapsed="false">
      <c r="B60" s="287" t="n">
        <v>3000634</v>
      </c>
      <c r="C60" s="287" t="s">
        <v>1948</v>
      </c>
      <c r="D60" s="287"/>
      <c r="E60" s="287"/>
      <c r="F60" s="287"/>
      <c r="G60" s="18"/>
      <c r="H60" s="288" t="s">
        <v>104</v>
      </c>
      <c r="I60" s="18" t="s">
        <v>62</v>
      </c>
      <c r="J60" s="18" t="s">
        <v>85</v>
      </c>
      <c r="K60" s="18" t="s">
        <v>63</v>
      </c>
      <c r="L60" s="18"/>
      <c r="M60" s="18"/>
      <c r="N60" s="18"/>
      <c r="O60" s="18"/>
      <c r="P60" s="27"/>
      <c r="Q60" s="27" t="s">
        <v>751</v>
      </c>
      <c r="T60" s="18" t="s">
        <v>20</v>
      </c>
      <c r="U60" s="291" t="s">
        <v>187</v>
      </c>
      <c r="V60" s="18"/>
      <c r="W60" s="18"/>
      <c r="X60" s="13" t="e">
        <f aca="false">VLOOKUP(B60,'Terraform Analyzer Goals in CRA'!D:J,3, 0)</f>
        <v>#N/A</v>
      </c>
      <c r="Y60" s="13" t="e">
        <f aca="false">VLOOKUP(B60,'Terraform Analyzer Goals in CRA'!D:J,7, 0)</f>
        <v>#N/A</v>
      </c>
      <c r="Z60" s="13" t="e">
        <f aca="false">VLOOKUP(B60,'Terraform Analyzer Goals in CRA'!D:J,5, 0)</f>
        <v>#N/A</v>
      </c>
    </row>
    <row r="61" s="289" customFormat="true" ht="51" hidden="false" customHeight="false" outlineLevel="0" collapsed="false">
      <c r="B61" s="287" t="n">
        <v>3000635</v>
      </c>
      <c r="C61" s="287" t="s">
        <v>1949</v>
      </c>
      <c r="D61" s="287"/>
      <c r="E61" s="287"/>
      <c r="F61" s="287"/>
      <c r="G61" s="18"/>
      <c r="H61" s="288" t="s">
        <v>104</v>
      </c>
      <c r="I61" s="18" t="s">
        <v>62</v>
      </c>
      <c r="J61" s="18" t="s">
        <v>85</v>
      </c>
      <c r="K61" s="18" t="s">
        <v>63</v>
      </c>
      <c r="L61" s="18"/>
      <c r="M61" s="18"/>
      <c r="N61" s="18"/>
      <c r="O61" s="18"/>
      <c r="P61" s="27"/>
      <c r="Q61" s="27" t="s">
        <v>686</v>
      </c>
      <c r="T61" s="18" t="s">
        <v>55</v>
      </c>
      <c r="U61" s="18"/>
      <c r="V61" s="18"/>
      <c r="W61" s="18"/>
      <c r="X61" s="13" t="e">
        <f aca="false">VLOOKUP(B61,'Terraform Analyzer Goals in CRA'!D:J,3, 0)</f>
        <v>#N/A</v>
      </c>
      <c r="Y61" s="13" t="e">
        <f aca="false">VLOOKUP(B61,'Terraform Analyzer Goals in CRA'!D:J,7, 0)</f>
        <v>#N/A</v>
      </c>
      <c r="Z61" s="13" t="e">
        <f aca="false">VLOOKUP(B61,'Terraform Analyzer Goals in CRA'!D:J,5, 0)</f>
        <v>#N/A</v>
      </c>
    </row>
    <row r="62" s="289" customFormat="true" ht="51" hidden="false" customHeight="false" outlineLevel="0" collapsed="false">
      <c r="B62" s="287" t="n">
        <v>3000636</v>
      </c>
      <c r="C62" s="287" t="s">
        <v>1950</v>
      </c>
      <c r="D62" s="287"/>
      <c r="E62" s="287"/>
      <c r="F62" s="287"/>
      <c r="G62" s="18"/>
      <c r="H62" s="288" t="s">
        <v>104</v>
      </c>
      <c r="I62" s="18" t="s">
        <v>62</v>
      </c>
      <c r="J62" s="18" t="s">
        <v>85</v>
      </c>
      <c r="K62" s="18" t="s">
        <v>63</v>
      </c>
      <c r="L62" s="18"/>
      <c r="M62" s="18"/>
      <c r="N62" s="18"/>
      <c r="O62" s="18"/>
      <c r="P62" s="27"/>
      <c r="Q62" s="27" t="s">
        <v>751</v>
      </c>
      <c r="T62" s="18" t="s">
        <v>55</v>
      </c>
      <c r="U62" s="18"/>
      <c r="V62" s="18"/>
      <c r="W62" s="18"/>
      <c r="X62" s="13" t="e">
        <f aca="false">VLOOKUP(B62,'Terraform Analyzer Goals in CRA'!D:J,3, 0)</f>
        <v>#N/A</v>
      </c>
      <c r="Y62" s="13" t="e">
        <f aca="false">VLOOKUP(B62,'Terraform Analyzer Goals in CRA'!D:J,7, 0)</f>
        <v>#N/A</v>
      </c>
      <c r="Z62" s="13" t="e">
        <f aca="false">VLOOKUP(B62,'Terraform Analyzer Goals in CRA'!D:J,5, 0)</f>
        <v>#N/A</v>
      </c>
    </row>
    <row r="64" s="1" customFormat="true" ht="19" hidden="false" customHeight="false" outlineLevel="0" collapsed="false">
      <c r="C64" s="292" t="s">
        <v>1951</v>
      </c>
      <c r="O64" s="1" t="s">
        <v>1952</v>
      </c>
      <c r="P64" s="2"/>
      <c r="T64" s="13"/>
      <c r="U64" s="13"/>
      <c r="V64" s="13"/>
      <c r="W64" s="13"/>
      <c r="X64" s="13"/>
      <c r="Y64" s="13"/>
      <c r="Z64" s="13"/>
    </row>
    <row r="65" s="1" customFormat="true" ht="19" hidden="false" customHeight="false" outlineLevel="0" collapsed="false">
      <c r="C65" s="292" t="s">
        <v>1953</v>
      </c>
      <c r="O65" s="1" t="s">
        <v>1952</v>
      </c>
      <c r="P65" s="2"/>
      <c r="T65" s="13"/>
      <c r="U65" s="13"/>
      <c r="V65" s="13"/>
      <c r="W65" s="13"/>
      <c r="X65" s="13"/>
      <c r="Y65" s="13"/>
      <c r="Z65" s="13"/>
    </row>
    <row r="66" s="1" customFormat="true" ht="19" hidden="false" customHeight="false" outlineLevel="0" collapsed="false">
      <c r="C66" s="292" t="s">
        <v>1954</v>
      </c>
      <c r="O66" s="1" t="s">
        <v>1952</v>
      </c>
      <c r="P66" s="2"/>
      <c r="T66" s="13"/>
      <c r="U66" s="13"/>
      <c r="V66" s="13"/>
      <c r="W66" s="13"/>
      <c r="X66" s="13"/>
      <c r="Y66" s="13"/>
      <c r="Z66" s="13"/>
    </row>
    <row r="67" s="1" customFormat="true" ht="19" hidden="false" customHeight="false" outlineLevel="0" collapsed="false">
      <c r="C67" s="292" t="s">
        <v>1955</v>
      </c>
      <c r="O67" s="1" t="s">
        <v>1952</v>
      </c>
      <c r="P67" s="2"/>
      <c r="T67" s="13"/>
      <c r="U67" s="13"/>
      <c r="V67" s="13"/>
      <c r="W67" s="13"/>
      <c r="X67" s="13"/>
      <c r="Y67" s="13"/>
      <c r="Z67" s="13"/>
    </row>
  </sheetData>
  <mergeCells count="2">
    <mergeCell ref="D1:F1"/>
    <mergeCell ref="H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3" ySplit="1" topLeftCell="T11" activePane="bottomRight" state="frozen"/>
      <selection pane="topLeft" activeCell="A1" activeCellId="0" sqref="A1"/>
      <selection pane="topRight" activeCell="T1" activeCellId="0" sqref="T1"/>
      <selection pane="bottomLeft" activeCell="A11" activeCellId="0" sqref="A11"/>
      <selection pane="bottomRight" activeCell="C15" activeCellId="0" sqref="C15"/>
    </sheetView>
  </sheetViews>
  <sheetFormatPr defaultColWidth="10.9921875" defaultRowHeight="16" zeroHeight="false" outlineLevelRow="0" outlineLevelCol="0"/>
  <cols>
    <col collapsed="false" customWidth="true" hidden="false" outlineLevel="0" max="1" min="1" style="0" width="8.33"/>
    <col collapsed="false" customWidth="true" hidden="false" outlineLevel="0" max="3" min="3" style="0" width="69"/>
    <col collapsed="false" customWidth="true" hidden="false" outlineLevel="0" max="4" min="4" style="0" width="12.17"/>
    <col collapsed="false" customWidth="true" hidden="false" outlineLevel="0" max="7" min="7" style="0" width="16.5"/>
    <col collapsed="false" customWidth="true" hidden="false" outlineLevel="0" max="15" min="15" style="0" width="31.16"/>
    <col collapsed="false" customWidth="true" hidden="false" outlineLevel="0" max="16" min="16" style="0" width="20.67"/>
    <col collapsed="false" customWidth="true" hidden="false" outlineLevel="0" max="17" min="17" style="0" width="74.17"/>
    <col collapsed="false" customWidth="true" hidden="false" outlineLevel="0" max="18" min="18" style="0" width="8.67"/>
    <col collapsed="false" customWidth="true" hidden="false" outlineLevel="0" max="19" min="19" style="0" width="8.16"/>
    <col collapsed="false" customWidth="true" hidden="false" outlineLevel="0" max="20" min="20" style="0" width="30"/>
    <col collapsed="false" customWidth="true" hidden="false" outlineLevel="0" max="21" min="21" style="0" width="79.83"/>
    <col collapsed="false" customWidth="true" hidden="false" outlineLevel="0" max="22" min="22" style="0" width="21.5"/>
    <col collapsed="false" customWidth="true" hidden="false" outlineLevel="0" max="23" min="23" style="0" width="18.5"/>
    <col collapsed="false" customWidth="true" hidden="false" outlineLevel="0" max="24" min="24" style="0" width="17"/>
    <col collapsed="false" customWidth="true" hidden="false" outlineLevel="0" max="25" min="25" style="0" width="27.16"/>
    <col collapsed="false" customWidth="true" hidden="false" outlineLevel="0" max="26" min="26" style="0" width="26.67"/>
    <col collapsed="false" customWidth="true" hidden="false" outlineLevel="0" max="27" min="27" style="0" width="14.67"/>
  </cols>
  <sheetData>
    <row r="1" s="1" customFormat="true" ht="51" hidden="false" customHeight="false" outlineLevel="0" collapsed="false">
      <c r="A1" s="5" t="s">
        <v>0</v>
      </c>
      <c r="B1" s="5" t="s">
        <v>1</v>
      </c>
      <c r="C1" s="5" t="s">
        <v>2</v>
      </c>
      <c r="D1" s="293" t="s">
        <v>3</v>
      </c>
      <c r="E1" s="293"/>
      <c r="F1" s="293"/>
      <c r="G1" s="8" t="s">
        <v>4</v>
      </c>
      <c r="H1" s="7" t="s">
        <v>5</v>
      </c>
      <c r="I1" s="7"/>
      <c r="J1" s="7"/>
      <c r="K1" s="7"/>
      <c r="L1" s="7"/>
      <c r="M1" s="7"/>
      <c r="N1" s="7"/>
      <c r="O1" s="5" t="s">
        <v>6</v>
      </c>
      <c r="P1" s="6" t="s">
        <v>1910</v>
      </c>
      <c r="Q1" s="8" t="s">
        <v>8</v>
      </c>
      <c r="R1" s="5"/>
      <c r="S1" s="5"/>
      <c r="T1" s="5" t="s">
        <v>11</v>
      </c>
      <c r="U1" s="294" t="s">
        <v>12</v>
      </c>
      <c r="V1" s="6" t="s">
        <v>13</v>
      </c>
      <c r="W1" s="6" t="s">
        <v>14</v>
      </c>
      <c r="X1" s="295" t="s">
        <v>1911</v>
      </c>
      <c r="Y1" s="5" t="s">
        <v>1912</v>
      </c>
      <c r="Z1" s="5" t="s">
        <v>1913</v>
      </c>
      <c r="AA1" s="9" t="s">
        <v>17</v>
      </c>
    </row>
    <row r="2" customFormat="false" ht="51" hidden="false" customHeight="false" outlineLevel="0" collapsed="false">
      <c r="A2" s="296"/>
      <c r="B2" s="296"/>
      <c r="C2" s="296"/>
      <c r="V2" s="297" t="s">
        <v>1956</v>
      </c>
      <c r="W2" s="296" t="s">
        <v>1957</v>
      </c>
    </row>
    <row r="3" customFormat="false" ht="16" hidden="false" customHeight="false" outlineLevel="0" collapsed="false">
      <c r="A3" s="296"/>
      <c r="B3" s="296"/>
      <c r="C3" s="298" t="s">
        <v>1951</v>
      </c>
      <c r="V3" s="296"/>
      <c r="W3" s="296"/>
    </row>
    <row r="4" customFormat="false" ht="16" hidden="false" customHeight="false" outlineLevel="0" collapsed="false">
      <c r="A4" s="296"/>
      <c r="B4" s="296"/>
      <c r="C4" s="298" t="s">
        <v>1953</v>
      </c>
      <c r="V4" s="296"/>
      <c r="W4" s="296"/>
    </row>
    <row r="5" customFormat="false" ht="16" hidden="false" customHeight="false" outlineLevel="0" collapsed="false">
      <c r="A5" s="296"/>
      <c r="B5" s="296"/>
      <c r="C5" s="298" t="s">
        <v>1954</v>
      </c>
      <c r="V5" s="296"/>
      <c r="W5" s="296"/>
    </row>
    <row r="6" customFormat="false" ht="16" hidden="false" customHeight="false" outlineLevel="0" collapsed="false">
      <c r="A6" s="296"/>
      <c r="B6" s="296"/>
      <c r="C6" s="298" t="s">
        <v>1955</v>
      </c>
      <c r="V6" s="296"/>
      <c r="W6" s="296"/>
    </row>
    <row r="7" customFormat="false" ht="68" hidden="false" customHeight="false" outlineLevel="0" collapsed="false">
      <c r="A7" s="296"/>
      <c r="B7" s="296"/>
      <c r="C7" s="296"/>
      <c r="V7" s="297" t="s">
        <v>1958</v>
      </c>
      <c r="W7" s="296" t="s">
        <v>1959</v>
      </c>
    </row>
    <row r="8" customFormat="false" ht="51" hidden="false" customHeight="false" outlineLevel="0" collapsed="false">
      <c r="A8" s="296"/>
      <c r="B8" s="296"/>
      <c r="C8" s="296"/>
      <c r="V8" s="297" t="s">
        <v>1960</v>
      </c>
      <c r="W8" s="296" t="s">
        <v>125</v>
      </c>
    </row>
    <row r="9" customFormat="false" ht="68" hidden="false" customHeight="false" outlineLevel="0" collapsed="false">
      <c r="A9" s="296"/>
      <c r="B9" s="296"/>
      <c r="C9" s="296"/>
      <c r="U9" s="0" t="s">
        <v>1961</v>
      </c>
      <c r="V9" s="21" t="s">
        <v>1962</v>
      </c>
      <c r="W9" s="13" t="s">
        <v>1961</v>
      </c>
    </row>
    <row r="10" customFormat="false" ht="68" hidden="false" customHeight="false" outlineLevel="0" collapsed="false">
      <c r="A10" s="296"/>
      <c r="B10" s="296"/>
      <c r="C10" s="296"/>
      <c r="U10" s="0" t="s">
        <v>1961</v>
      </c>
      <c r="V10" s="21" t="s">
        <v>1963</v>
      </c>
      <c r="W10" s="14" t="s">
        <v>1964</v>
      </c>
    </row>
    <row r="11" customFormat="false" ht="68" hidden="false" customHeight="false" outlineLevel="0" collapsed="false">
      <c r="A11" s="296"/>
      <c r="B11" s="296"/>
      <c r="C11" s="296"/>
      <c r="U11" s="0" t="s">
        <v>1961</v>
      </c>
      <c r="V11" s="21" t="s">
        <v>38</v>
      </c>
      <c r="W11" s="13" t="s">
        <v>39</v>
      </c>
    </row>
    <row r="12" customFormat="false" ht="68" hidden="false" customHeight="false" outlineLevel="0" collapsed="false">
      <c r="A12" s="296"/>
      <c r="B12" s="296"/>
      <c r="C12" s="296"/>
      <c r="U12" s="0" t="s">
        <v>1961</v>
      </c>
      <c r="V12" s="21" t="s">
        <v>42</v>
      </c>
      <c r="W12" s="13" t="n">
        <v>24</v>
      </c>
    </row>
    <row r="13" customFormat="false" ht="34" hidden="false" customHeight="false" outlineLevel="0" collapsed="false">
      <c r="A13" s="296"/>
      <c r="B13" s="296"/>
      <c r="C13" s="23" t="s">
        <v>542</v>
      </c>
      <c r="U13" s="0" t="s">
        <v>1965</v>
      </c>
      <c r="V13" s="296"/>
      <c r="W13" s="296"/>
    </row>
    <row r="14" customFormat="false" ht="34" hidden="false" customHeight="false" outlineLevel="0" collapsed="false">
      <c r="A14" s="296"/>
      <c r="B14" s="11" t="n">
        <v>3000105</v>
      </c>
      <c r="C14" s="12" t="s">
        <v>1966</v>
      </c>
      <c r="U14" s="0" t="s">
        <v>1965</v>
      </c>
      <c r="V14" s="296"/>
      <c r="W14" s="13" t="s">
        <v>175</v>
      </c>
    </row>
    <row r="15" customFormat="false" ht="34" hidden="false" customHeight="false" outlineLevel="0" collapsed="false">
      <c r="B15" s="11" t="n">
        <v>3000422</v>
      </c>
      <c r="C15" s="12" t="s">
        <v>423</v>
      </c>
      <c r="U15" s="0" t="s">
        <v>1965</v>
      </c>
    </row>
    <row r="16" customFormat="false" ht="34" hidden="false" customHeight="false" outlineLevel="0" collapsed="false">
      <c r="B16" s="11" t="n">
        <v>3000423</v>
      </c>
      <c r="C16" s="12" t="s">
        <v>424</v>
      </c>
      <c r="U16" s="0" t="s">
        <v>1965</v>
      </c>
    </row>
  </sheetData>
  <mergeCells count="2">
    <mergeCell ref="D1:F1"/>
    <mergeCell ref="H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0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24" activeCellId="0" sqref="D24"/>
    </sheetView>
  </sheetViews>
  <sheetFormatPr defaultColWidth="10.609375" defaultRowHeight="16" zeroHeight="false" outlineLevelRow="0" outlineLevelCol="0"/>
  <cols>
    <col collapsed="false" customWidth="true" hidden="false" outlineLevel="0" max="5" min="1" style="1" width="11"/>
  </cols>
  <sheetData>
    <row r="1" customFormat="false" ht="16" hidden="false" customHeight="false" outlineLevel="0" collapsed="false">
      <c r="A1" s="1" t="s">
        <v>1967</v>
      </c>
    </row>
    <row r="2" customFormat="false" ht="16" hidden="false" customHeight="false" outlineLevel="0" collapsed="false">
      <c r="A2" s="13" t="s">
        <v>295</v>
      </c>
    </row>
    <row r="3" customFormat="false" ht="16" hidden="false" customHeight="false" outlineLevel="0" collapsed="false">
      <c r="A3" s="13" t="s">
        <v>538</v>
      </c>
    </row>
    <row r="4" customFormat="false" ht="16" hidden="false" customHeight="false" outlineLevel="0" collapsed="false">
      <c r="A4" s="14" t="s">
        <v>745</v>
      </c>
    </row>
    <row r="5" customFormat="false" ht="16" hidden="false" customHeight="false" outlineLevel="0" collapsed="false">
      <c r="A5" s="13" t="s">
        <v>21</v>
      </c>
    </row>
    <row r="6" customFormat="false" ht="16" hidden="false" customHeight="false" outlineLevel="0" collapsed="false">
      <c r="A6" s="13" t="s">
        <v>57</v>
      </c>
    </row>
    <row r="7" customFormat="false" ht="16" hidden="false" customHeight="false" outlineLevel="0" collapsed="false">
      <c r="A7" s="14" t="s">
        <v>22</v>
      </c>
    </row>
    <row r="8" customFormat="false" ht="16" hidden="false" customHeight="false" outlineLevel="0" collapsed="false">
      <c r="A8" s="14" t="s">
        <v>746</v>
      </c>
    </row>
    <row r="9" customFormat="false" ht="16" hidden="false" customHeight="false" outlineLevel="0" collapsed="false">
      <c r="A9" s="11" t="s">
        <v>62</v>
      </c>
    </row>
    <row r="10" customFormat="false" ht="16" hidden="false" customHeight="false" outlineLevel="0" collapsed="false">
      <c r="A10" s="13" t="s">
        <v>112</v>
      </c>
    </row>
    <row r="11" customFormat="false" ht="16" hidden="false" customHeight="false" outlineLevel="0" collapsed="false">
      <c r="A11" s="31" t="s">
        <v>177</v>
      </c>
    </row>
    <row r="12" customFormat="false" ht="16" hidden="false" customHeight="false" outlineLevel="0" collapsed="false">
      <c r="A12" s="13" t="s">
        <v>63</v>
      </c>
    </row>
    <row r="13" customFormat="false" ht="16" hidden="false" customHeight="false" outlineLevel="0" collapsed="false">
      <c r="A13" s="13" t="s">
        <v>64</v>
      </c>
    </row>
    <row r="14" customFormat="false" ht="16" hidden="false" customHeight="false" outlineLevel="0" collapsed="false">
      <c r="A14" s="11" t="s">
        <v>343</v>
      </c>
    </row>
    <row r="15" customFormat="false" ht="16" hidden="false" customHeight="false" outlineLevel="0" collapsed="false">
      <c r="A15" s="31" t="s">
        <v>173</v>
      </c>
    </row>
    <row r="16" customFormat="false" ht="16" hidden="false" customHeight="false" outlineLevel="0" collapsed="false">
      <c r="A16" s="13" t="s">
        <v>507</v>
      </c>
    </row>
    <row r="17" customFormat="false" ht="16" hidden="false" customHeight="false" outlineLevel="0" collapsed="false">
      <c r="A17" s="13" t="s">
        <v>512</v>
      </c>
    </row>
    <row r="18" customFormat="false" ht="16" hidden="false" customHeight="false" outlineLevel="0" collapsed="false">
      <c r="A18" s="13" t="s">
        <v>453</v>
      </c>
    </row>
    <row r="19" customFormat="false" ht="16" hidden="false" customHeight="false" outlineLevel="0" collapsed="false">
      <c r="A19" s="13" t="s">
        <v>517</v>
      </c>
    </row>
    <row r="20" customFormat="false" ht="16" hidden="false" customHeight="false" outlineLevel="0" collapsed="false">
      <c r="A20" s="13" t="s">
        <v>454</v>
      </c>
    </row>
    <row r="21" customFormat="false" ht="16" hidden="false" customHeight="false" outlineLevel="0" collapsed="false">
      <c r="A21" s="3" t="s">
        <v>455</v>
      </c>
    </row>
    <row r="22" customFormat="false" ht="16" hidden="false" customHeight="false" outlineLevel="0" collapsed="false">
      <c r="A22" s="13" t="s">
        <v>23</v>
      </c>
    </row>
    <row r="23" customFormat="false" ht="16" hidden="false" customHeight="false" outlineLevel="0" collapsed="false">
      <c r="A23" s="11" t="s">
        <v>72</v>
      </c>
    </row>
    <row r="24" customFormat="false" ht="16" hidden="false" customHeight="false" outlineLevel="0" collapsed="false">
      <c r="A24" s="13" t="s">
        <v>74</v>
      </c>
    </row>
    <row r="25" customFormat="false" ht="16" hidden="false" customHeight="false" outlineLevel="0" collapsed="false">
      <c r="A25" s="13" t="s">
        <v>73</v>
      </c>
    </row>
    <row r="26" customFormat="false" ht="16" hidden="false" customHeight="false" outlineLevel="0" collapsed="false">
      <c r="A26" s="13" t="s">
        <v>25</v>
      </c>
    </row>
    <row r="27" customFormat="false" ht="16" hidden="false" customHeight="false" outlineLevel="0" collapsed="false">
      <c r="A27" s="15" t="s">
        <v>26</v>
      </c>
    </row>
    <row r="28" customFormat="false" ht="16" hidden="false" customHeight="false" outlineLevel="0" collapsed="false">
      <c r="A28" s="11" t="s">
        <v>24</v>
      </c>
    </row>
    <row r="29" customFormat="false" ht="16" hidden="false" customHeight="false" outlineLevel="0" collapsed="false">
      <c r="A29" s="11" t="s">
        <v>255</v>
      </c>
    </row>
    <row r="30" customFormat="false" ht="16" hidden="false" customHeight="false" outlineLevel="0" collapsed="false">
      <c r="A30" s="13" t="s">
        <v>292</v>
      </c>
    </row>
    <row r="31" customFormat="false" ht="16" hidden="false" customHeight="false" outlineLevel="0" collapsed="false">
      <c r="A31" s="13" t="s">
        <v>299</v>
      </c>
    </row>
    <row r="32" customFormat="false" ht="16" hidden="false" customHeight="false" outlineLevel="0" collapsed="false">
      <c r="A32" s="13" t="s">
        <v>490</v>
      </c>
    </row>
    <row r="33" customFormat="false" ht="16" hidden="false" customHeight="false" outlineLevel="0" collapsed="false">
      <c r="A33" s="13" t="s">
        <v>508</v>
      </c>
    </row>
    <row r="34" customFormat="false" ht="16" hidden="false" customHeight="false" outlineLevel="0" collapsed="false">
      <c r="A34" s="32" t="s">
        <v>456</v>
      </c>
    </row>
    <row r="35" customFormat="false" ht="16" hidden="false" customHeight="false" outlineLevel="0" collapsed="false">
      <c r="A35" s="13" t="s">
        <v>136</v>
      </c>
    </row>
    <row r="36" customFormat="false" ht="16" hidden="false" customHeight="false" outlineLevel="0" collapsed="false">
      <c r="A36" s="32" t="s">
        <v>154</v>
      </c>
    </row>
    <row r="37" customFormat="false" ht="16" hidden="false" customHeight="false" outlineLevel="0" collapsed="false">
      <c r="A37" s="13" t="s">
        <v>1968</v>
      </c>
    </row>
    <row r="38" customFormat="false" ht="16" hidden="false" customHeight="false" outlineLevel="0" collapsed="false">
      <c r="A38" s="13" t="s">
        <v>86</v>
      </c>
    </row>
    <row r="39" customFormat="false" ht="16" hidden="false" customHeight="false" outlineLevel="0" collapsed="false">
      <c r="A39" s="13" t="s">
        <v>166</v>
      </c>
    </row>
    <row r="40" customFormat="false" ht="16" hidden="false" customHeight="false" outlineLevel="0" collapsed="false">
      <c r="A40" s="13" t="s">
        <v>155</v>
      </c>
    </row>
    <row r="41" customFormat="false" ht="16" hidden="false" customHeight="false" outlineLevel="0" collapsed="false">
      <c r="A41" s="13" t="s">
        <v>99</v>
      </c>
    </row>
    <row r="42" customFormat="false" ht="16" hidden="false" customHeight="false" outlineLevel="0" collapsed="false">
      <c r="A42" s="13" t="s">
        <v>100</v>
      </c>
    </row>
    <row r="43" customFormat="false" ht="16" hidden="false" customHeight="false" outlineLevel="0" collapsed="false">
      <c r="A43" s="299" t="s">
        <v>101</v>
      </c>
    </row>
    <row r="44" customFormat="false" ht="16" hidden="false" customHeight="false" outlineLevel="0" collapsed="false">
      <c r="A44" s="32" t="s">
        <v>163</v>
      </c>
    </row>
    <row r="45" customFormat="false" ht="16" hidden="false" customHeight="false" outlineLevel="0" collapsed="false">
      <c r="A45" s="13" t="s">
        <v>165</v>
      </c>
    </row>
    <row r="46" customFormat="false" ht="16" hidden="false" customHeight="false" outlineLevel="0" collapsed="false">
      <c r="A46" s="13" t="s">
        <v>491</v>
      </c>
    </row>
    <row r="47" customFormat="false" ht="16" hidden="false" customHeight="false" outlineLevel="0" collapsed="false">
      <c r="A47" s="13" t="s">
        <v>322</v>
      </c>
    </row>
    <row r="48" customFormat="false" ht="16" hidden="false" customHeight="false" outlineLevel="0" collapsed="false">
      <c r="A48" s="300" t="s">
        <v>513</v>
      </c>
    </row>
    <row r="49" customFormat="false" ht="16" hidden="false" customHeight="false" outlineLevel="0" collapsed="false">
      <c r="A49" s="32" t="s">
        <v>284</v>
      </c>
    </row>
    <row r="50" customFormat="false" ht="16" hidden="false" customHeight="false" outlineLevel="0" collapsed="false">
      <c r="A50" s="13" t="s">
        <v>492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39"/>
  <sheetViews>
    <sheetView showFormulas="false" showGridLines="true" showRowColHeaders="true" showZeros="true" rightToLeft="false" tabSelected="false" showOutlineSymbols="true" defaultGridColor="true" view="normal" topLeftCell="A26" colorId="64" zoomScale="120" zoomScaleNormal="120" zoomScalePageLayoutView="100" workbookViewId="0">
      <selection pane="topLeft" activeCell="C11" activeCellId="0" sqref="C11"/>
    </sheetView>
  </sheetViews>
  <sheetFormatPr defaultColWidth="10.9921875" defaultRowHeight="16" zeroHeight="false" outlineLevelRow="0" outlineLevelCol="0"/>
  <cols>
    <col collapsed="false" customWidth="true" hidden="false" outlineLevel="0" max="1" min="1" style="0" width="26.84"/>
    <col collapsed="false" customWidth="true" hidden="false" outlineLevel="0" max="2" min="2" style="0" width="81.84"/>
    <col collapsed="false" customWidth="true" hidden="false" outlineLevel="0" max="3" min="3" style="0" width="121"/>
    <col collapsed="false" customWidth="true" hidden="false" outlineLevel="0" max="4" min="4" style="0" width="12.17"/>
    <col collapsed="false" customWidth="true" hidden="false" outlineLevel="0" max="7" min="7" style="0" width="16.5"/>
    <col collapsed="false" customWidth="true" hidden="false" outlineLevel="0" max="15" min="15" style="0" width="31.16"/>
    <col collapsed="false" customWidth="true" hidden="false" outlineLevel="0" max="16" min="16" style="0" width="20.67"/>
    <col collapsed="false" customWidth="true" hidden="false" outlineLevel="0" max="17" min="17" style="0" width="74.17"/>
    <col collapsed="false" customWidth="true" hidden="false" outlineLevel="0" max="18" min="18" style="0" width="8.67"/>
    <col collapsed="false" customWidth="true" hidden="false" outlineLevel="0" max="19" min="19" style="0" width="8.16"/>
    <col collapsed="false" customWidth="true" hidden="false" outlineLevel="0" max="20" min="20" style="0" width="30"/>
    <col collapsed="false" customWidth="true" hidden="false" outlineLevel="0" max="21" min="21" style="0" width="79.83"/>
    <col collapsed="false" customWidth="true" hidden="false" outlineLevel="0" max="22" min="22" style="0" width="21.5"/>
    <col collapsed="false" customWidth="true" hidden="false" outlineLevel="0" max="23" min="23" style="0" width="18.5"/>
    <col collapsed="false" customWidth="true" hidden="false" outlineLevel="0" max="24" min="24" style="0" width="17"/>
    <col collapsed="false" customWidth="true" hidden="false" outlineLevel="0" max="25" min="25" style="0" width="27.16"/>
    <col collapsed="false" customWidth="true" hidden="false" outlineLevel="0" max="26" min="26" style="0" width="26.67"/>
    <col collapsed="false" customWidth="true" hidden="false" outlineLevel="0" max="27" min="27" style="0" width="33.66"/>
    <col collapsed="false" customWidth="true" hidden="false" outlineLevel="0" max="28" min="28" style="0" width="14.67"/>
  </cols>
  <sheetData>
    <row r="1" s="1" customFormat="true" ht="16" hidden="false" customHeight="false" outlineLevel="0" collapsed="false">
      <c r="A1" s="301" t="s">
        <v>1969</v>
      </c>
      <c r="B1" s="301" t="s">
        <v>1970</v>
      </c>
      <c r="C1" s="301" t="s">
        <v>1971</v>
      </c>
      <c r="D1" s="293"/>
      <c r="E1" s="293"/>
      <c r="F1" s="293"/>
      <c r="G1" s="5"/>
      <c r="H1" s="7"/>
      <c r="I1" s="7"/>
      <c r="J1" s="7"/>
      <c r="K1" s="7"/>
      <c r="L1" s="7"/>
      <c r="M1" s="7"/>
      <c r="N1" s="7"/>
      <c r="O1" s="5"/>
      <c r="P1" s="6"/>
      <c r="Q1" s="5"/>
      <c r="R1" s="5"/>
      <c r="S1" s="5"/>
      <c r="T1" s="5"/>
      <c r="U1" s="5"/>
      <c r="V1" s="6"/>
      <c r="W1" s="6"/>
      <c r="X1" s="5"/>
      <c r="Y1" s="5"/>
      <c r="Z1" s="5"/>
      <c r="AA1" s="285"/>
      <c r="AB1" s="9"/>
    </row>
    <row r="2" customFormat="false" ht="16" hidden="false" customHeight="false" outlineLevel="0" collapsed="false">
      <c r="A2" s="302" t="s">
        <v>1972</v>
      </c>
      <c r="B2" s="302" t="s">
        <v>1973</v>
      </c>
      <c r="C2" s="302" t="s">
        <v>1974</v>
      </c>
      <c r="AA2" s="0" t="s">
        <v>1975</v>
      </c>
    </row>
    <row r="3" customFormat="false" ht="85" hidden="false" customHeight="false" outlineLevel="0" collapsed="false">
      <c r="A3" s="303" t="s">
        <v>2</v>
      </c>
      <c r="B3" s="303" t="s">
        <v>1976</v>
      </c>
      <c r="C3" s="304" t="s">
        <v>1977</v>
      </c>
    </row>
    <row r="4" customFormat="false" ht="16" hidden="false" customHeight="false" outlineLevel="0" collapsed="false">
      <c r="A4" s="305" t="s">
        <v>1978</v>
      </c>
      <c r="B4" s="306" t="s">
        <v>1979</v>
      </c>
      <c r="C4" s="306" t="s">
        <v>9</v>
      </c>
    </row>
    <row r="5" customFormat="false" ht="51" hidden="false" customHeight="false" outlineLevel="0" collapsed="false">
      <c r="A5" s="303" t="s">
        <v>1980</v>
      </c>
      <c r="B5" s="303" t="s">
        <v>1981</v>
      </c>
      <c r="C5" s="304" t="s">
        <v>1982</v>
      </c>
    </row>
    <row r="6" customFormat="false" ht="51" hidden="false" customHeight="false" outlineLevel="0" collapsed="false">
      <c r="A6" s="307" t="s">
        <v>1983</v>
      </c>
      <c r="B6" s="303" t="s">
        <v>1984</v>
      </c>
      <c r="C6" s="304" t="s">
        <v>1985</v>
      </c>
    </row>
    <row r="7" customFormat="false" ht="51" hidden="false" customHeight="false" outlineLevel="0" collapsed="false">
      <c r="A7" s="307" t="s">
        <v>1986</v>
      </c>
      <c r="B7" s="303" t="s">
        <v>1987</v>
      </c>
      <c r="C7" s="304" t="s">
        <v>1988</v>
      </c>
    </row>
    <row r="8" customFormat="false" ht="16" hidden="false" customHeight="false" outlineLevel="0" collapsed="false">
      <c r="A8" s="305" t="s">
        <v>1989</v>
      </c>
      <c r="B8" s="306" t="s">
        <v>1979</v>
      </c>
      <c r="C8" s="306" t="s">
        <v>10</v>
      </c>
    </row>
    <row r="9" customFormat="false" ht="51" hidden="false" customHeight="false" outlineLevel="0" collapsed="false">
      <c r="A9" s="303" t="s">
        <v>1980</v>
      </c>
      <c r="B9" s="303" t="s">
        <v>1981</v>
      </c>
      <c r="C9" s="304" t="s">
        <v>1990</v>
      </c>
    </row>
    <row r="10" customFormat="false" ht="51" hidden="false" customHeight="false" outlineLevel="0" collapsed="false">
      <c r="A10" s="307" t="s">
        <v>1991</v>
      </c>
      <c r="B10" s="303" t="s">
        <v>1984</v>
      </c>
      <c r="C10" s="304" t="s">
        <v>1992</v>
      </c>
    </row>
    <row r="11" customFormat="false" ht="51" hidden="false" customHeight="false" outlineLevel="0" collapsed="false">
      <c r="A11" s="307" t="s">
        <v>1993</v>
      </c>
      <c r="B11" s="303" t="s">
        <v>1987</v>
      </c>
      <c r="C11" s="304" t="s">
        <v>1994</v>
      </c>
    </row>
    <row r="12" customFormat="false" ht="17" hidden="false" customHeight="false" outlineLevel="0" collapsed="false">
      <c r="A12" s="302" t="s">
        <v>1995</v>
      </c>
      <c r="B12" s="302" t="s">
        <v>1996</v>
      </c>
      <c r="C12" s="308" t="s">
        <v>1997</v>
      </c>
    </row>
    <row r="13" customFormat="false" ht="17" hidden="false" customHeight="false" outlineLevel="0" collapsed="false">
      <c r="A13" s="303" t="s">
        <v>1998</v>
      </c>
      <c r="B13" s="303" t="s">
        <v>1999</v>
      </c>
      <c r="C13" s="309" t="s">
        <v>2000</v>
      </c>
    </row>
    <row r="14" customFormat="false" ht="34" hidden="false" customHeight="false" outlineLevel="0" collapsed="false">
      <c r="A14" s="303" t="s">
        <v>2001</v>
      </c>
      <c r="B14" s="303" t="s">
        <v>2002</v>
      </c>
      <c r="C14" s="304" t="s">
        <v>2003</v>
      </c>
    </row>
    <row r="15" customFormat="false" ht="17" hidden="false" customHeight="false" outlineLevel="0" collapsed="false">
      <c r="A15" s="310" t="s">
        <v>2004</v>
      </c>
      <c r="B15" s="303" t="s">
        <v>2005</v>
      </c>
      <c r="C15" s="304" t="s">
        <v>2006</v>
      </c>
    </row>
    <row r="16" customFormat="false" ht="17" hidden="false" customHeight="false" outlineLevel="0" collapsed="false">
      <c r="A16" s="302" t="s">
        <v>2007</v>
      </c>
      <c r="B16" s="302" t="s">
        <v>2008</v>
      </c>
      <c r="C16" s="308" t="s">
        <v>2009</v>
      </c>
    </row>
    <row r="17" customFormat="false" ht="17" hidden="false" customHeight="false" outlineLevel="0" collapsed="false">
      <c r="A17" s="303" t="s">
        <v>2010</v>
      </c>
      <c r="B17" s="303" t="s">
        <v>2011</v>
      </c>
      <c r="C17" s="304" t="s">
        <v>2012</v>
      </c>
    </row>
    <row r="18" customFormat="false" ht="17" hidden="false" customHeight="false" outlineLevel="0" collapsed="false">
      <c r="A18" s="303" t="s">
        <v>2013</v>
      </c>
      <c r="B18" s="303" t="s">
        <v>2014</v>
      </c>
      <c r="C18" s="304" t="s">
        <v>2015</v>
      </c>
    </row>
    <row r="19" customFormat="false" ht="17" hidden="false" customHeight="false" outlineLevel="0" collapsed="false">
      <c r="A19" s="310" t="s">
        <v>2004</v>
      </c>
      <c r="B19" s="303" t="s">
        <v>2016</v>
      </c>
      <c r="C19" s="304" t="s">
        <v>2017</v>
      </c>
    </row>
    <row r="20" customFormat="false" ht="17" hidden="false" customHeight="false" outlineLevel="0" collapsed="false">
      <c r="A20" s="302" t="s">
        <v>2018</v>
      </c>
      <c r="B20" s="302" t="s">
        <v>2019</v>
      </c>
      <c r="C20" s="308" t="s">
        <v>2020</v>
      </c>
    </row>
    <row r="21" customFormat="false" ht="17" hidden="false" customHeight="false" outlineLevel="0" collapsed="false">
      <c r="A21" s="303" t="s">
        <v>2021</v>
      </c>
      <c r="B21" s="303" t="s">
        <v>2022</v>
      </c>
      <c r="C21" s="304" t="s">
        <v>2023</v>
      </c>
    </row>
    <row r="22" customFormat="false" ht="34" hidden="false" customHeight="false" outlineLevel="0" collapsed="false">
      <c r="A22" s="303" t="s">
        <v>2024</v>
      </c>
      <c r="B22" s="303" t="s">
        <v>2025</v>
      </c>
      <c r="C22" s="304" t="s">
        <v>2026</v>
      </c>
    </row>
    <row r="23" customFormat="false" ht="17" hidden="false" customHeight="false" outlineLevel="0" collapsed="false">
      <c r="A23" s="302" t="s">
        <v>2027</v>
      </c>
      <c r="B23" s="302" t="s">
        <v>2028</v>
      </c>
      <c r="C23" s="308" t="s">
        <v>2029</v>
      </c>
    </row>
    <row r="24" customFormat="false" ht="68" hidden="false" customHeight="false" outlineLevel="0" collapsed="false">
      <c r="A24" s="303" t="s">
        <v>2030</v>
      </c>
      <c r="B24" s="303" t="s">
        <v>2031</v>
      </c>
      <c r="C24" s="304" t="s">
        <v>2032</v>
      </c>
    </row>
    <row r="25" customFormat="false" ht="34" hidden="false" customHeight="false" outlineLevel="0" collapsed="false">
      <c r="A25" s="303" t="s">
        <v>2033</v>
      </c>
      <c r="B25" s="303" t="s">
        <v>2034</v>
      </c>
      <c r="C25" s="304" t="s">
        <v>2035</v>
      </c>
    </row>
    <row r="26" customFormat="false" ht="68" hidden="false" customHeight="false" outlineLevel="0" collapsed="false">
      <c r="A26" s="303" t="s">
        <v>2036</v>
      </c>
      <c r="B26" s="303" t="s">
        <v>2037</v>
      </c>
      <c r="C26" s="304" t="s">
        <v>2038</v>
      </c>
    </row>
    <row r="27" customFormat="false" ht="68" hidden="false" customHeight="false" outlineLevel="0" collapsed="false">
      <c r="A27" s="303" t="s">
        <v>2039</v>
      </c>
      <c r="B27" s="303" t="s">
        <v>2040</v>
      </c>
      <c r="C27" s="304" t="s">
        <v>2041</v>
      </c>
    </row>
    <row r="28" customFormat="false" ht="51" hidden="false" customHeight="false" outlineLevel="0" collapsed="false">
      <c r="A28" s="308" t="s">
        <v>2042</v>
      </c>
      <c r="B28" s="302" t="s">
        <v>2043</v>
      </c>
      <c r="C28" s="308" t="s">
        <v>2044</v>
      </c>
    </row>
    <row r="29" customFormat="false" ht="51" hidden="false" customHeight="false" outlineLevel="0" collapsed="false">
      <c r="A29" s="304" t="s">
        <v>2045</v>
      </c>
      <c r="B29" s="303" t="s">
        <v>2046</v>
      </c>
      <c r="C29" s="304" t="s">
        <v>2047</v>
      </c>
    </row>
    <row r="30" customFormat="false" ht="17" hidden="false" customHeight="false" outlineLevel="0" collapsed="false">
      <c r="A30" s="304" t="s">
        <v>2048</v>
      </c>
      <c r="B30" s="303" t="s">
        <v>2049</v>
      </c>
      <c r="C30" s="303"/>
    </row>
    <row r="31" customFormat="false" ht="51" hidden="false" customHeight="false" outlineLevel="0" collapsed="false">
      <c r="A31" s="304" t="s">
        <v>2050</v>
      </c>
      <c r="B31" s="303" t="s">
        <v>2051</v>
      </c>
      <c r="C31" s="304" t="s">
        <v>2052</v>
      </c>
    </row>
    <row r="32" customFormat="false" ht="17" hidden="false" customHeight="false" outlineLevel="0" collapsed="false">
      <c r="A32" s="304" t="s">
        <v>2053</v>
      </c>
      <c r="B32" s="303" t="s">
        <v>2054</v>
      </c>
      <c r="C32" s="303" t="s">
        <v>2055</v>
      </c>
    </row>
    <row r="33" customFormat="false" ht="17" hidden="false" customHeight="false" outlineLevel="0" collapsed="false">
      <c r="A33" s="304" t="s">
        <v>2056</v>
      </c>
      <c r="B33" s="303" t="s">
        <v>2057</v>
      </c>
      <c r="C33" s="303" t="s">
        <v>2058</v>
      </c>
    </row>
    <row r="34" customFormat="false" ht="17" hidden="false" customHeight="false" outlineLevel="0" collapsed="false">
      <c r="A34" s="308" t="s">
        <v>2059</v>
      </c>
      <c r="B34" s="302" t="s">
        <v>2060</v>
      </c>
      <c r="C34" s="302" t="s">
        <v>2061</v>
      </c>
    </row>
    <row r="35" customFormat="false" ht="51" hidden="false" customHeight="false" outlineLevel="0" collapsed="false">
      <c r="A35" s="311" t="s">
        <v>2062</v>
      </c>
      <c r="B35" s="306" t="s">
        <v>2063</v>
      </c>
      <c r="C35" s="311" t="s">
        <v>2064</v>
      </c>
    </row>
    <row r="36" customFormat="false" ht="68" hidden="false" customHeight="false" outlineLevel="0" collapsed="false">
      <c r="A36" s="304" t="s">
        <v>2065</v>
      </c>
      <c r="B36" s="303" t="s">
        <v>2066</v>
      </c>
      <c r="C36" s="304" t="s">
        <v>2067</v>
      </c>
    </row>
    <row r="37" customFormat="false" ht="34" hidden="false" customHeight="false" outlineLevel="0" collapsed="false">
      <c r="A37" s="304" t="s">
        <v>2068</v>
      </c>
      <c r="B37" s="303" t="s">
        <v>2069</v>
      </c>
      <c r="C37" s="304" t="s">
        <v>2070</v>
      </c>
    </row>
    <row r="38" customFormat="false" ht="34" hidden="false" customHeight="false" outlineLevel="0" collapsed="false">
      <c r="A38" s="304" t="s">
        <v>2071</v>
      </c>
      <c r="B38" s="303" t="s">
        <v>2072</v>
      </c>
      <c r="C38" s="304" t="s">
        <v>2073</v>
      </c>
    </row>
    <row r="39" customFormat="false" ht="17" hidden="false" customHeight="false" outlineLevel="0" collapsed="false">
      <c r="A39" s="304" t="s">
        <v>2074</v>
      </c>
      <c r="B39" s="303" t="s">
        <v>2075</v>
      </c>
      <c r="C39" s="303" t="s">
        <v>2076</v>
      </c>
    </row>
  </sheetData>
  <mergeCells count="2">
    <mergeCell ref="D1:F1"/>
    <mergeCell ref="H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2020-12-25T01:19:36Z</dcterms:created>
  <dc:creator/>
  <dc:description/>
  <dc:language>en-US</dc:language>
  <cp:lastModifiedBy>Microsoft Office User</cp:lastModifiedBy>
  <dcterms:modified xsi:type="dcterms:W3CDTF">2021-05-28T15:21:48Z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