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qclaws5\OneDrive - The University of Queensland\Documents\PhD\Lab work\Mobula dissections\"/>
    </mc:Choice>
  </mc:AlternateContent>
  <bookViews>
    <workbookView xWindow="0" yWindow="0" windowWidth="23040" windowHeight="97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L7" i="1" s="1"/>
  <c r="M7" i="1" s="1"/>
  <c r="P7" i="1" s="1"/>
  <c r="J8" i="1"/>
  <c r="L8" i="1" s="1"/>
  <c r="M8" i="1" s="1"/>
  <c r="P8" i="1" s="1"/>
  <c r="J2" i="1"/>
  <c r="L2" i="1" s="1"/>
  <c r="M2" i="1" s="1"/>
  <c r="P2" i="1" s="1"/>
  <c r="J3" i="1"/>
  <c r="L3" i="1" s="1"/>
  <c r="M3" i="1" s="1"/>
  <c r="P3" i="1" s="1"/>
  <c r="J4" i="1" l="1"/>
  <c r="L4" i="1" s="1"/>
  <c r="M4" i="1" s="1"/>
  <c r="P4" i="1" s="1"/>
  <c r="J5" i="1"/>
  <c r="L5" i="1" s="1"/>
  <c r="M5" i="1" s="1"/>
  <c r="P5" i="1" s="1"/>
  <c r="J6" i="1"/>
  <c r="L6" i="1" s="1"/>
  <c r="M6" i="1" s="1"/>
  <c r="P6" i="1" s="1"/>
  <c r="J9" i="1"/>
  <c r="L9" i="1" s="1"/>
  <c r="M9" i="1" s="1"/>
  <c r="P9" i="1" s="1"/>
  <c r="J10" i="1"/>
  <c r="L10" i="1" s="1"/>
  <c r="M10" i="1" s="1"/>
  <c r="P10" i="1" s="1"/>
  <c r="J11" i="1"/>
  <c r="L11" i="1" s="1"/>
  <c r="M11" i="1" s="1"/>
  <c r="P11" i="1" s="1"/>
</calcChain>
</file>

<file path=xl/sharedStrings.xml><?xml version="1.0" encoding="utf-8"?>
<sst xmlns="http://schemas.openxmlformats.org/spreadsheetml/2006/main" count="64" uniqueCount="38">
  <si>
    <t>Animal ID</t>
  </si>
  <si>
    <t>Tissue type</t>
  </si>
  <si>
    <t>Sample ID</t>
  </si>
  <si>
    <t>Dorsal/ventral</t>
  </si>
  <si>
    <t>Container (g)</t>
  </si>
  <si>
    <t>Wet weight (g)</t>
  </si>
  <si>
    <t>Wet weight w/ container (g)</t>
  </si>
  <si>
    <t>Dry weight with container (g)</t>
  </si>
  <si>
    <t>Dry weight (g)</t>
  </si>
  <si>
    <t>Water content (%)</t>
  </si>
  <si>
    <t>Body area</t>
  </si>
  <si>
    <t>Muscle</t>
  </si>
  <si>
    <t>Liver</t>
  </si>
  <si>
    <t>Dry mass in bomb calorimeter (g)</t>
  </si>
  <si>
    <t>Animal Catch ID</t>
  </si>
  <si>
    <t>Sex</t>
  </si>
  <si>
    <t>ED dry (MJ/kg)</t>
  </si>
  <si>
    <t>ED wet (kJ/g)</t>
  </si>
  <si>
    <t>Me 59e</t>
  </si>
  <si>
    <t>Me 141217 Ie-1 e</t>
  </si>
  <si>
    <t>Muscle + skin</t>
  </si>
  <si>
    <t>E02</t>
  </si>
  <si>
    <t>E03</t>
  </si>
  <si>
    <t>Me 56e</t>
  </si>
  <si>
    <t>Me 271117 le-1 e</t>
  </si>
  <si>
    <t>E05</t>
  </si>
  <si>
    <t>E06</t>
  </si>
  <si>
    <t>Notes</t>
  </si>
  <si>
    <t>Bomb # used</t>
  </si>
  <si>
    <t>E01-1</t>
  </si>
  <si>
    <t>E01-2</t>
  </si>
  <si>
    <t>E01-3</t>
  </si>
  <si>
    <t>E04-1</t>
  </si>
  <si>
    <t>E04-2</t>
  </si>
  <si>
    <t>E04-3</t>
  </si>
  <si>
    <t>Replicate 1</t>
  </si>
  <si>
    <t>Replicate 2</t>
  </si>
  <si>
    <t>Replicate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</si>
</sst>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164" fontId="0" fillId="0" borderId="0" xfId="0" applyNumberFormat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tabSelected="1" zoomScale="85" zoomScaleNormal="85" workbookViewId="0">
      <pane ySplit="1" topLeftCell="A2" activePane="bottomLeft" state="frozen"/>
      <selection pane="bottomLeft" activeCell="H42" sqref="H42"/>
    </sheetView>
  </sheetViews>
  <sheetFormatPr defaultRowHeight="14.4" x14ac:dyDescent="0.3"/>
  <cols>
    <col min="1" max="1" width="12.33203125" customWidth="1"/>
    <col min="2" max="2" width="16.44140625" customWidth="1"/>
    <col min="3" max="3" width="12.33203125" customWidth="1"/>
    <col min="4" max="4" width="24.109375" bestFit="1" customWidth="1"/>
    <col min="5" max="5" width="12.6640625" bestFit="1" customWidth="1"/>
    <col min="6" max="6" width="12.6640625" customWidth="1"/>
    <col min="8" max="8" width="15.33203125" customWidth="1"/>
    <col min="9" max="9" width="24" bestFit="1" customWidth="1"/>
    <col min="10" max="10" width="11.44140625" bestFit="1" customWidth="1"/>
    <col min="11" max="11" width="24.6640625" bestFit="1" customWidth="1"/>
    <col min="12" max="12" width="12.109375" bestFit="1" customWidth="1"/>
    <col min="13" max="13" width="16" style="2" bestFit="1" customWidth="1"/>
    <col min="14" max="14" width="29.6640625" bestFit="1" customWidth="1"/>
    <col min="15" max="15" width="13.33203125" style="4" bestFit="1" customWidth="1"/>
    <col min="16" max="16" width="12.44140625" bestFit="1" customWidth="1"/>
    <col min="17" max="17" width="11.5546875" customWidth="1"/>
    <col min="18" max="18" width="10.44140625" bestFit="1" customWidth="1"/>
  </cols>
  <sheetData>
    <row r="1" spans="1:18" x14ac:dyDescent="0.3">
      <c r="A1" t="s">
        <v>0</v>
      </c>
      <c r="B1" t="s">
        <v>14</v>
      </c>
      <c r="C1" t="s">
        <v>15</v>
      </c>
      <c r="D1" t="s">
        <v>1</v>
      </c>
      <c r="E1" t="s">
        <v>3</v>
      </c>
      <c r="F1" t="s">
        <v>10</v>
      </c>
      <c r="G1" t="s">
        <v>2</v>
      </c>
      <c r="H1" t="s">
        <v>5</v>
      </c>
      <c r="I1" t="s">
        <v>6</v>
      </c>
      <c r="J1" t="s">
        <v>4</v>
      </c>
      <c r="K1" t="s">
        <v>7</v>
      </c>
      <c r="L1" t="s">
        <v>8</v>
      </c>
      <c r="M1" s="2" t="s">
        <v>9</v>
      </c>
      <c r="N1" t="s">
        <v>13</v>
      </c>
      <c r="O1" s="4" t="s">
        <v>16</v>
      </c>
      <c r="P1" t="s">
        <v>17</v>
      </c>
      <c r="Q1" t="s">
        <v>28</v>
      </c>
      <c r="R1" t="s">
        <v>27</v>
      </c>
    </row>
    <row r="2" spans="1:18" x14ac:dyDescent="0.3">
      <c r="A2" t="s">
        <v>18</v>
      </c>
      <c r="B2" t="s">
        <v>19</v>
      </c>
      <c r="D2" t="s">
        <v>12</v>
      </c>
      <c r="G2" t="s">
        <v>29</v>
      </c>
      <c r="H2">
        <v>6.86</v>
      </c>
      <c r="I2">
        <v>14.04</v>
      </c>
      <c r="J2">
        <f t="shared" ref="J2:J11" si="0">I2-H2</f>
        <v>7.1799999999999988</v>
      </c>
      <c r="K2">
        <v>9.81</v>
      </c>
      <c r="L2">
        <f t="shared" ref="L2:L11" si="1">K2-J2</f>
        <v>2.6300000000000017</v>
      </c>
      <c r="M2" s="2">
        <f t="shared" ref="M2:M11" si="2">(H2-L2)/H2*100</f>
        <v>61.661807580174909</v>
      </c>
      <c r="N2">
        <v>0.47699999999999998</v>
      </c>
      <c r="O2" s="4">
        <v>27.8521</v>
      </c>
      <c r="P2">
        <f t="shared" ref="P2:P11" si="3">O2*(1-(M2/100))</f>
        <v>10.677991690962104</v>
      </c>
      <c r="Q2">
        <v>1</v>
      </c>
      <c r="R2" t="s">
        <v>35</v>
      </c>
    </row>
    <row r="3" spans="1:18" x14ac:dyDescent="0.3">
      <c r="A3" t="s">
        <v>18</v>
      </c>
      <c r="B3" t="s">
        <v>19</v>
      </c>
      <c r="D3" t="s">
        <v>12</v>
      </c>
      <c r="G3" t="s">
        <v>30</v>
      </c>
      <c r="H3">
        <v>6.86</v>
      </c>
      <c r="I3">
        <v>14.04</v>
      </c>
      <c r="J3">
        <f t="shared" ref="J3" si="4">I3-H3</f>
        <v>7.1799999999999988</v>
      </c>
      <c r="K3">
        <v>9.81</v>
      </c>
      <c r="L3">
        <f t="shared" ref="L3" si="5">K3-J3</f>
        <v>2.6300000000000017</v>
      </c>
      <c r="M3" s="2">
        <f t="shared" ref="M3" si="6">(H3-L3)/H3*100</f>
        <v>61.661807580174909</v>
      </c>
      <c r="N3">
        <v>0.58699999999999997</v>
      </c>
      <c r="O3" s="4">
        <v>27.753699999999998</v>
      </c>
      <c r="P3">
        <f t="shared" ref="P3" si="7">O3*(1-(M3/100))</f>
        <v>10.640266909620996</v>
      </c>
      <c r="Q3">
        <v>2</v>
      </c>
      <c r="R3" t="s">
        <v>36</v>
      </c>
    </row>
    <row r="4" spans="1:18" x14ac:dyDescent="0.3">
      <c r="A4" t="s">
        <v>18</v>
      </c>
      <c r="B4" t="s">
        <v>19</v>
      </c>
      <c r="D4" t="s">
        <v>12</v>
      </c>
      <c r="G4" t="s">
        <v>31</v>
      </c>
      <c r="H4">
        <v>6.86</v>
      </c>
      <c r="I4">
        <v>14.04</v>
      </c>
      <c r="J4">
        <f t="shared" si="0"/>
        <v>7.1799999999999988</v>
      </c>
      <c r="K4">
        <v>9.81</v>
      </c>
      <c r="L4">
        <f t="shared" si="1"/>
        <v>2.6300000000000017</v>
      </c>
      <c r="M4" s="2">
        <f t="shared" si="2"/>
        <v>61.661807580174909</v>
      </c>
      <c r="N4">
        <v>0.4</v>
      </c>
      <c r="O4" s="4">
        <v>28.320699999999999</v>
      </c>
      <c r="P4">
        <f t="shared" si="3"/>
        <v>10.857644460641405</v>
      </c>
      <c r="Q4">
        <v>1</v>
      </c>
      <c r="R4" t="s">
        <v>37</v>
      </c>
    </row>
    <row r="5" spans="1:18" x14ac:dyDescent="0.3">
      <c r="A5" t="s">
        <v>18</v>
      </c>
      <c r="B5" t="s">
        <v>19</v>
      </c>
      <c r="D5" t="s">
        <v>20</v>
      </c>
      <c r="G5" t="s">
        <v>21</v>
      </c>
      <c r="H5">
        <v>4.92</v>
      </c>
      <c r="I5">
        <v>12.91</v>
      </c>
      <c r="J5">
        <f t="shared" si="0"/>
        <v>7.99</v>
      </c>
      <c r="K5">
        <v>9.3800000000000008</v>
      </c>
      <c r="L5">
        <f t="shared" si="1"/>
        <v>1.3900000000000006</v>
      </c>
      <c r="M5" s="2">
        <f t="shared" si="2"/>
        <v>71.747967479674784</v>
      </c>
      <c r="N5">
        <v>0.42599999999999999</v>
      </c>
      <c r="O5" s="4">
        <v>21.442499999999999</v>
      </c>
      <c r="P5">
        <f t="shared" si="3"/>
        <v>6.057942073170735</v>
      </c>
      <c r="Q5">
        <v>2</v>
      </c>
    </row>
    <row r="6" spans="1:18" s="1" customFormat="1" x14ac:dyDescent="0.3">
      <c r="A6" s="1" t="s">
        <v>18</v>
      </c>
      <c r="B6" s="1" t="s">
        <v>19</v>
      </c>
      <c r="D6" s="1" t="s">
        <v>20</v>
      </c>
      <c r="G6" s="1" t="s">
        <v>22</v>
      </c>
      <c r="H6" s="1">
        <v>4.43</v>
      </c>
      <c r="I6" s="1">
        <v>12.46</v>
      </c>
      <c r="J6" s="1">
        <f t="shared" si="0"/>
        <v>8.0300000000000011</v>
      </c>
      <c r="K6" s="1">
        <v>9.25</v>
      </c>
      <c r="L6" s="1">
        <f t="shared" si="1"/>
        <v>1.2199999999999989</v>
      </c>
      <c r="M6" s="3">
        <f t="shared" si="2"/>
        <v>72.460496613995502</v>
      </c>
      <c r="N6" s="1">
        <v>0.41399999999999998</v>
      </c>
      <c r="O6" s="5">
        <v>21.5703</v>
      </c>
      <c r="P6" s="1">
        <f t="shared" si="3"/>
        <v>5.9403534988713274</v>
      </c>
      <c r="Q6" s="1">
        <v>2</v>
      </c>
    </row>
    <row r="7" spans="1:18" x14ac:dyDescent="0.3">
      <c r="A7" t="s">
        <v>23</v>
      </c>
      <c r="B7" t="s">
        <v>24</v>
      </c>
      <c r="D7" t="s">
        <v>12</v>
      </c>
      <c r="G7" t="s">
        <v>32</v>
      </c>
      <c r="H7">
        <v>13.36</v>
      </c>
      <c r="I7">
        <v>20.78</v>
      </c>
      <c r="J7">
        <f t="shared" si="0"/>
        <v>7.4200000000000017</v>
      </c>
      <c r="K7">
        <v>14.27</v>
      </c>
      <c r="L7">
        <f t="shared" si="1"/>
        <v>6.8499999999999979</v>
      </c>
      <c r="M7" s="2">
        <f t="shared" si="2"/>
        <v>48.727544910179653</v>
      </c>
      <c r="N7">
        <v>0.40799999999999997</v>
      </c>
      <c r="O7" s="4">
        <v>30.494399999999999</v>
      </c>
      <c r="P7">
        <f t="shared" si="3"/>
        <v>15.635227544910174</v>
      </c>
      <c r="Q7">
        <v>2</v>
      </c>
      <c r="R7" t="s">
        <v>35</v>
      </c>
    </row>
    <row r="8" spans="1:18" x14ac:dyDescent="0.3">
      <c r="A8" t="s">
        <v>23</v>
      </c>
      <c r="B8" t="s">
        <v>24</v>
      </c>
      <c r="D8" t="s">
        <v>12</v>
      </c>
      <c r="G8" t="s">
        <v>33</v>
      </c>
      <c r="H8">
        <v>13.36</v>
      </c>
      <c r="I8">
        <v>20.78</v>
      </c>
      <c r="J8">
        <f t="shared" ref="J8" si="8">I8-H8</f>
        <v>7.4200000000000017</v>
      </c>
      <c r="K8">
        <v>14.27</v>
      </c>
      <c r="L8">
        <f t="shared" ref="L8" si="9">K8-J8</f>
        <v>6.8499999999999979</v>
      </c>
      <c r="M8" s="2">
        <f t="shared" ref="M8" si="10">(H8-L8)/H8*100</f>
        <v>48.727544910179653</v>
      </c>
      <c r="N8">
        <v>0.54200000000000004</v>
      </c>
      <c r="O8" s="4">
        <v>30.525200000000002</v>
      </c>
      <c r="P8">
        <f t="shared" ref="P8" si="11">O8*(1-(M8/100))</f>
        <v>15.651019461077841</v>
      </c>
      <c r="Q8">
        <v>1</v>
      </c>
      <c r="R8" t="s">
        <v>36</v>
      </c>
    </row>
    <row r="9" spans="1:18" x14ac:dyDescent="0.3">
      <c r="A9" t="s">
        <v>23</v>
      </c>
      <c r="B9" t="s">
        <v>24</v>
      </c>
      <c r="D9" t="s">
        <v>12</v>
      </c>
      <c r="G9" t="s">
        <v>34</v>
      </c>
      <c r="H9">
        <v>13.36</v>
      </c>
      <c r="I9">
        <v>20.78</v>
      </c>
      <c r="J9">
        <f t="shared" si="0"/>
        <v>7.4200000000000017</v>
      </c>
      <c r="K9">
        <v>14.27</v>
      </c>
      <c r="L9">
        <f t="shared" si="1"/>
        <v>6.8499999999999979</v>
      </c>
      <c r="M9" s="2">
        <f t="shared" si="2"/>
        <v>48.727544910179653</v>
      </c>
      <c r="N9">
        <v>0.58299999999999996</v>
      </c>
      <c r="O9" s="4">
        <v>30.709499999999998</v>
      </c>
      <c r="P9">
        <f t="shared" si="3"/>
        <v>15.745514595808379</v>
      </c>
      <c r="Q9">
        <v>2</v>
      </c>
      <c r="R9" t="s">
        <v>37</v>
      </c>
    </row>
    <row r="10" spans="1:18" x14ac:dyDescent="0.3">
      <c r="A10" t="s">
        <v>23</v>
      </c>
      <c r="B10" t="s">
        <v>24</v>
      </c>
      <c r="D10" t="s">
        <v>11</v>
      </c>
      <c r="G10" t="s">
        <v>25</v>
      </c>
      <c r="H10">
        <v>4.54</v>
      </c>
      <c r="I10">
        <v>12.03</v>
      </c>
      <c r="J10">
        <f t="shared" si="0"/>
        <v>7.4899999999999993</v>
      </c>
      <c r="K10">
        <v>8.65</v>
      </c>
      <c r="L10">
        <f t="shared" si="1"/>
        <v>1.160000000000001</v>
      </c>
      <c r="M10" s="2">
        <f t="shared" si="2"/>
        <v>74.449339207048439</v>
      </c>
      <c r="N10">
        <v>0.46200000000000002</v>
      </c>
      <c r="O10" s="4">
        <v>21.523900000000001</v>
      </c>
      <c r="P10">
        <f t="shared" si="3"/>
        <v>5.4994986784141018</v>
      </c>
      <c r="Q10">
        <v>1</v>
      </c>
    </row>
    <row r="11" spans="1:18" x14ac:dyDescent="0.3">
      <c r="A11" t="s">
        <v>23</v>
      </c>
      <c r="B11" t="s">
        <v>24</v>
      </c>
      <c r="D11" t="s">
        <v>11</v>
      </c>
      <c r="G11" t="s">
        <v>26</v>
      </c>
      <c r="H11">
        <v>5.15</v>
      </c>
      <c r="I11">
        <v>12.62</v>
      </c>
      <c r="J11">
        <f t="shared" si="0"/>
        <v>7.4699999999999989</v>
      </c>
      <c r="K11">
        <v>8.77</v>
      </c>
      <c r="L11">
        <f t="shared" si="1"/>
        <v>1.3000000000000007</v>
      </c>
      <c r="M11" s="2">
        <f t="shared" si="2"/>
        <v>74.757281553398045</v>
      </c>
      <c r="N11">
        <v>0.46600000000000003</v>
      </c>
      <c r="O11" s="4">
        <v>21.417999999999999</v>
      </c>
      <c r="P11">
        <f t="shared" si="3"/>
        <v>5.406485436893206</v>
      </c>
      <c r="Q11">
        <v>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Lawson</dc:creator>
  <cp:lastModifiedBy>Christopher Lawson</cp:lastModifiedBy>
  <dcterms:created xsi:type="dcterms:W3CDTF">2018-09-18T01:48:55Z</dcterms:created>
  <dcterms:modified xsi:type="dcterms:W3CDTF">2019-02-27T05:01:14Z</dcterms:modified>
</cp:coreProperties>
</file>