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GitHub Repositorys\3.SemesterSWD-Eksamen.Final\Diagrammer\"/>
    </mc:Choice>
  </mc:AlternateContent>
  <xr:revisionPtr revIDLastSave="0" documentId="13_ncr:1_{A502851B-72B4-48C2-A694-26378D172077}" xr6:coauthVersionLast="40" xr6:coauthVersionMax="40" xr10:uidLastSave="{00000000-0000-0000-0000-000000000000}"/>
  <bookViews>
    <workbookView xWindow="9765" yWindow="0" windowWidth="23040" windowHeight="9000" xr2:uid="{0E5311F3-3848-4F1F-B0A1-818DE07B362D}"/>
  </bookViews>
  <sheets>
    <sheet name="Ark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6" i="1"/>
  <c r="P6" i="1"/>
  <c r="P7" i="1"/>
  <c r="P5" i="1"/>
  <c r="Q5" i="1"/>
  <c r="P4" i="1"/>
  <c r="L5" i="1" l="1"/>
  <c r="L6" i="1" s="1"/>
  <c r="L7" i="1" s="1"/>
  <c r="C38" i="1"/>
  <c r="B38" i="1"/>
  <c r="L8" i="1" l="1"/>
  <c r="K6" i="1" l="1"/>
  <c r="K7" i="1"/>
  <c r="K8" i="1"/>
  <c r="K9" i="1" s="1"/>
  <c r="K10" i="1" s="1"/>
  <c r="K5" i="1"/>
  <c r="K4" i="1"/>
  <c r="C35" i="1" l="1"/>
</calcChain>
</file>

<file path=xl/sharedStrings.xml><?xml version="1.0" encoding="utf-8"?>
<sst xmlns="http://schemas.openxmlformats.org/spreadsheetml/2006/main" count="40" uniqueCount="36">
  <si>
    <t>Est.</t>
  </si>
  <si>
    <t>Act.</t>
  </si>
  <si>
    <t>Task</t>
  </si>
  <si>
    <t>US1.01</t>
  </si>
  <si>
    <t>US1.02</t>
  </si>
  <si>
    <t>US1.04</t>
  </si>
  <si>
    <t>US1.05</t>
  </si>
  <si>
    <t>US1.06</t>
  </si>
  <si>
    <t>US1.07</t>
  </si>
  <si>
    <t>US1.08</t>
  </si>
  <si>
    <t>US2.01</t>
  </si>
  <si>
    <t>US2.03</t>
  </si>
  <si>
    <t>US2.04</t>
  </si>
  <si>
    <t>US2.05</t>
  </si>
  <si>
    <t>US2.06</t>
  </si>
  <si>
    <t>US3.01</t>
  </si>
  <si>
    <t>US3.02</t>
  </si>
  <si>
    <t>US4.01</t>
  </si>
  <si>
    <t>US4.02</t>
  </si>
  <si>
    <t>US4.03</t>
  </si>
  <si>
    <t>US5.01</t>
  </si>
  <si>
    <t>US5.02</t>
  </si>
  <si>
    <t>US5.03</t>
  </si>
  <si>
    <t>US6.01</t>
  </si>
  <si>
    <t>US6.02</t>
  </si>
  <si>
    <t>US7.01</t>
  </si>
  <si>
    <t>US7.02</t>
  </si>
  <si>
    <t>Dag</t>
  </si>
  <si>
    <t>Sprint 1</t>
  </si>
  <si>
    <t>Sprint 2</t>
  </si>
  <si>
    <t>Velocity</t>
  </si>
  <si>
    <t>Actual</t>
  </si>
  <si>
    <t>I alt</t>
  </si>
  <si>
    <t>timer</t>
  </si>
  <si>
    <t>Resterende min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</si>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</sst>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Burndownchart for 1.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'Ark1'!$K$3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'Ark1'!$J$4:$J$10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'Ark1'!$K$4:$K$10</c:f>
              <c:numCache>
                <c:formatCode>General</c:formatCode>
                <c:ptCount val="7"/>
                <c:pt idx="0">
                  <c:v>1530</c:v>
                </c:pt>
                <c:pt idx="1">
                  <c:v>1275</c:v>
                </c:pt>
                <c:pt idx="2">
                  <c:v>1020</c:v>
                </c:pt>
                <c:pt idx="3">
                  <c:v>765</c:v>
                </c:pt>
                <c:pt idx="4">
                  <c:v>510</c:v>
                </c:pt>
                <c:pt idx="5">
                  <c:v>255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6B9-AC91-5C063F9B5E59}"/>
            </c:ext>
          </c:extLst>
        </c:ser>
        <c:ser>
          <c:idx val="2"/>
          <c:order val="1"/>
          <c:tx>
            <c:strRef>
              <c:f>'Ark1'!$L$3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'Ark1'!$J$4:$J$10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'Ark1'!$L$4:$L$10</c:f>
              <c:numCache>
                <c:formatCode>General</c:formatCode>
                <c:ptCount val="7"/>
                <c:pt idx="0">
                  <c:v>1530</c:v>
                </c:pt>
                <c:pt idx="1">
                  <c:v>1440</c:v>
                </c:pt>
                <c:pt idx="2">
                  <c:v>1200</c:v>
                </c:pt>
                <c:pt idx="3">
                  <c:v>810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46B9-AC91-5C063F9B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21464"/>
        <c:axId val="558921792"/>
      </c:lineChart>
      <c:catAx>
        <c:axId val="55892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792"/>
        <c:crosses val="autoZero"/>
        <c:auto val="1"/>
        <c:lblAlgn val="ctr"/>
        <c:lblOffset val="100"/>
        <c:noMultiLvlLbl val="0"/>
      </c:catAx>
      <c:valAx>
        <c:axId val="558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</a:t>
            </a:r>
            <a:r>
              <a:rPr lang="da-DK" baseline="0"/>
              <a:t> chart for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'Ark1'!$O$4:$O$8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'Ark1'!$P$4:$P$8</c:f>
              <c:numCache>
                <c:formatCode>General</c:formatCode>
                <c:ptCount val="5"/>
                <c:pt idx="0">
                  <c:v>1890</c:v>
                </c:pt>
                <c:pt idx="1">
                  <c:v>1260</c:v>
                </c:pt>
                <c:pt idx="2">
                  <c:v>630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5-46A4-BF31-45FC0069C167}"/>
            </c:ext>
          </c:extLst>
        </c:ser>
        <c:ser>
          <c:idx val="1"/>
          <c:order val="1"/>
          <c:tx>
            <c:v>Actual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'Ark1'!$O$4:$O$8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'Ark1'!$Q$4:$Q$8</c:f>
              <c:numCache>
                <c:formatCode>General</c:formatCode>
                <c:ptCount val="5"/>
                <c:pt idx="0">
                  <c:v>1890</c:v>
                </c:pt>
                <c:pt idx="1">
                  <c:v>1545</c:v>
                </c:pt>
                <c:pt idx="2">
                  <c:v>585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5-46A4-BF31-45FC0069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689775"/>
        <c:axId val="1479948271"/>
      </c:lineChart>
      <c:catAx>
        <c:axId val="141268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79948271"/>
        <c:crosses val="autoZero"/>
        <c:auto val="1"/>
        <c:lblAlgn val="ctr"/>
        <c:lblOffset val="100"/>
        <c:noMultiLvlLbl val="0"/>
      </c:catAx>
      <c:valAx>
        <c:axId val="14799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6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26</xdr:row>
      <xdr:rowOff>123825</xdr:rowOff>
    </xdr:from>
    <xdr:to>
      <xdr:col>15</xdr:col>
      <xdr:colOff>228600</xdr:colOff>
      <xdr:row>50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AFF31B6-A765-4AFE-9799-FB97A8D6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15</xdr:row>
      <xdr:rowOff>38098</xdr:rowOff>
    </xdr:from>
    <xdr:to>
      <xdr:col>28</xdr:col>
      <xdr:colOff>514350</xdr:colOff>
      <xdr:row>44</xdr:row>
      <xdr:rowOff>190499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78C4DBD-D1C7-482E-9425-62458AD71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80FD-D025-4A00-ABEB-C79BF8E25DEA}">
  <dimension ref="B2:Q38"/>
  <sheetViews>
    <sheetView tabSelected="1" topLeftCell="B1" workbookViewId="0">
      <selection activeCell="U8" sqref="U8"/>
    </sheetView>
  </sheetViews>
  <sheetFormatPr defaultRowHeight="15" x14ac:dyDescent="0.25"/>
  <cols>
    <col min="2" max="2" width="15.7109375" customWidth="1"/>
    <col min="5" max="5" width="10.85546875" customWidth="1"/>
    <col min="12" max="12" width="11.85546875" customWidth="1"/>
  </cols>
  <sheetData>
    <row r="2" spans="2:17" x14ac:dyDescent="0.25">
      <c r="J2" s="2" t="s">
        <v>28</v>
      </c>
      <c r="O2" s="2" t="s">
        <v>29</v>
      </c>
    </row>
    <row r="3" spans="2:17" ht="15.75" thickBot="1" x14ac:dyDescent="0.3">
      <c r="B3" s="6" t="s">
        <v>2</v>
      </c>
      <c r="C3" s="6" t="s">
        <v>0</v>
      </c>
      <c r="D3" s="6" t="s">
        <v>1</v>
      </c>
      <c r="E3" s="6"/>
      <c r="F3" s="6" t="s">
        <v>27</v>
      </c>
      <c r="G3" s="6" t="s">
        <v>0</v>
      </c>
      <c r="H3" s="6" t="s">
        <v>1</v>
      </c>
      <c r="I3" s="6"/>
      <c r="K3" s="2" t="s">
        <v>30</v>
      </c>
      <c r="L3" s="2" t="s">
        <v>31</v>
      </c>
      <c r="M3" s="6"/>
      <c r="N3" s="6"/>
      <c r="O3" s="6" t="s">
        <v>35</v>
      </c>
      <c r="P3" s="11" t="s">
        <v>30</v>
      </c>
      <c r="Q3" s="11" t="s">
        <v>31</v>
      </c>
    </row>
    <row r="4" spans="2:17" ht="15.75" thickTop="1" x14ac:dyDescent="0.25">
      <c r="B4" t="s">
        <v>3</v>
      </c>
      <c r="C4">
        <v>90</v>
      </c>
      <c r="D4">
        <v>130</v>
      </c>
      <c r="E4" s="1"/>
      <c r="F4">
        <v>1</v>
      </c>
      <c r="G4">
        <v>90</v>
      </c>
      <c r="H4">
        <v>90</v>
      </c>
      <c r="J4" s="7">
        <v>0</v>
      </c>
      <c r="K4" s="8">
        <f>SUM(C4:C15)</f>
        <v>1530</v>
      </c>
      <c r="L4" s="9">
        <v>1530</v>
      </c>
      <c r="O4">
        <v>0</v>
      </c>
      <c r="P4">
        <f>SUM(31.5*60)</f>
        <v>1890</v>
      </c>
      <c r="Q4">
        <v>1890</v>
      </c>
    </row>
    <row r="5" spans="2:17" x14ac:dyDescent="0.25">
      <c r="B5" t="s">
        <v>4</v>
      </c>
      <c r="C5">
        <v>120</v>
      </c>
      <c r="D5">
        <v>70</v>
      </c>
      <c r="F5">
        <v>2</v>
      </c>
      <c r="G5">
        <v>240</v>
      </c>
      <c r="H5">
        <v>240</v>
      </c>
      <c r="J5" s="7">
        <v>1</v>
      </c>
      <c r="K5" s="8">
        <f>SUM(K4-255)</f>
        <v>1275</v>
      </c>
      <c r="L5" s="9">
        <f>SUM(L4-C4)</f>
        <v>1440</v>
      </c>
      <c r="O5">
        <v>1</v>
      </c>
      <c r="P5">
        <f>SUM(P4-630)</f>
        <v>1260</v>
      </c>
      <c r="Q5">
        <f>SUM(Q4-(3.5+1+1.25)*60)</f>
        <v>1545</v>
      </c>
    </row>
    <row r="6" spans="2:17" x14ac:dyDescent="0.25">
      <c r="B6" t="s">
        <v>5</v>
      </c>
      <c r="C6">
        <v>120</v>
      </c>
      <c r="D6">
        <v>20</v>
      </c>
      <c r="F6">
        <v>3</v>
      </c>
      <c r="G6">
        <v>510</v>
      </c>
      <c r="H6">
        <v>510</v>
      </c>
      <c r="J6" s="7">
        <v>2</v>
      </c>
      <c r="K6" s="8">
        <f t="shared" ref="K6:K10" si="0">SUM(K5-255)</f>
        <v>1020</v>
      </c>
      <c r="L6" s="9">
        <f>SUM(L5-(C5+C6))</f>
        <v>1200</v>
      </c>
      <c r="O6">
        <v>2</v>
      </c>
      <c r="P6">
        <f t="shared" ref="P6:P7" si="1">SUM(P5-630)</f>
        <v>630</v>
      </c>
      <c r="Q6">
        <f>SUM(Q5-(1+3.75+1+2+2+1.75+2.25+2.25)*60)</f>
        <v>585</v>
      </c>
    </row>
    <row r="7" spans="2:17" x14ac:dyDescent="0.25">
      <c r="B7" t="s">
        <v>6</v>
      </c>
      <c r="C7">
        <v>120</v>
      </c>
      <c r="D7">
        <v>90</v>
      </c>
      <c r="F7">
        <v>4</v>
      </c>
      <c r="J7" s="7">
        <v>3</v>
      </c>
      <c r="K7" s="8">
        <f t="shared" si="0"/>
        <v>765</v>
      </c>
      <c r="L7" s="9">
        <f>SUM(L6-(C7+C8+C9))</f>
        <v>810</v>
      </c>
      <c r="O7">
        <v>3</v>
      </c>
      <c r="P7">
        <f t="shared" si="1"/>
        <v>0</v>
      </c>
      <c r="Q7">
        <f>SUM(Q6-(2.25+1+1+5.5)*60)</f>
        <v>0</v>
      </c>
    </row>
    <row r="8" spans="2:17" x14ac:dyDescent="0.25">
      <c r="B8" t="s">
        <v>7</v>
      </c>
      <c r="C8">
        <v>180</v>
      </c>
      <c r="D8">
        <v>55</v>
      </c>
      <c r="F8">
        <v>5</v>
      </c>
      <c r="J8" s="7">
        <v>4</v>
      </c>
      <c r="K8" s="8">
        <f t="shared" si="0"/>
        <v>510</v>
      </c>
      <c r="L8" s="9">
        <f>SUM(L7-(C10+C11+C12+C13+C14+C15))</f>
        <v>0</v>
      </c>
    </row>
    <row r="9" spans="2:17" x14ac:dyDescent="0.25">
      <c r="B9" t="s">
        <v>8</v>
      </c>
      <c r="C9">
        <v>90</v>
      </c>
      <c r="D9">
        <v>120</v>
      </c>
      <c r="F9">
        <v>6</v>
      </c>
      <c r="J9" s="7">
        <v>5</v>
      </c>
      <c r="K9" s="8">
        <f t="shared" si="0"/>
        <v>255</v>
      </c>
      <c r="L9" s="9"/>
    </row>
    <row r="10" spans="2:17" x14ac:dyDescent="0.25">
      <c r="B10" t="s">
        <v>9</v>
      </c>
      <c r="C10">
        <v>210</v>
      </c>
      <c r="D10">
        <v>69</v>
      </c>
      <c r="F10">
        <v>7</v>
      </c>
      <c r="J10" s="3">
        <v>6</v>
      </c>
      <c r="K10" s="4">
        <f t="shared" si="0"/>
        <v>0</v>
      </c>
      <c r="L10" s="5"/>
    </row>
    <row r="11" spans="2:17" x14ac:dyDescent="0.25">
      <c r="B11" t="s">
        <v>10</v>
      </c>
      <c r="C11">
        <v>60</v>
      </c>
      <c r="D11">
        <v>25</v>
      </c>
      <c r="F11">
        <v>8</v>
      </c>
    </row>
    <row r="12" spans="2:17" x14ac:dyDescent="0.25">
      <c r="B12" t="s">
        <v>11</v>
      </c>
      <c r="C12">
        <v>90</v>
      </c>
      <c r="D12">
        <v>30</v>
      </c>
      <c r="F12">
        <v>9</v>
      </c>
    </row>
    <row r="13" spans="2:17" x14ac:dyDescent="0.25">
      <c r="B13" t="s">
        <v>12</v>
      </c>
      <c r="C13">
        <v>150</v>
      </c>
      <c r="D13">
        <v>30</v>
      </c>
      <c r="F13">
        <v>11</v>
      </c>
    </row>
    <row r="14" spans="2:17" x14ac:dyDescent="0.25">
      <c r="B14" t="s">
        <v>13</v>
      </c>
      <c r="C14">
        <v>120</v>
      </c>
      <c r="D14">
        <v>20</v>
      </c>
      <c r="F14">
        <v>12</v>
      </c>
    </row>
    <row r="15" spans="2:17" x14ac:dyDescent="0.25">
      <c r="B15" t="s">
        <v>14</v>
      </c>
      <c r="C15">
        <v>180</v>
      </c>
      <c r="F15">
        <v>13</v>
      </c>
    </row>
    <row r="16" spans="2:17" x14ac:dyDescent="0.25">
      <c r="B16" t="s">
        <v>15</v>
      </c>
      <c r="C16">
        <v>180</v>
      </c>
      <c r="F16">
        <v>14</v>
      </c>
    </row>
    <row r="17" spans="2:6" x14ac:dyDescent="0.25">
      <c r="B17" t="s">
        <v>16</v>
      </c>
      <c r="C17">
        <v>240</v>
      </c>
      <c r="F17">
        <v>15</v>
      </c>
    </row>
    <row r="18" spans="2:6" x14ac:dyDescent="0.25">
      <c r="B18" t="s">
        <v>17</v>
      </c>
      <c r="C18">
        <v>330</v>
      </c>
      <c r="F18">
        <v>16</v>
      </c>
    </row>
    <row r="19" spans="2:6" x14ac:dyDescent="0.25">
      <c r="B19" t="s">
        <v>18</v>
      </c>
      <c r="C19">
        <v>210</v>
      </c>
      <c r="F19">
        <v>17</v>
      </c>
    </row>
    <row r="20" spans="2:6" x14ac:dyDescent="0.25">
      <c r="B20" t="s">
        <v>19</v>
      </c>
      <c r="C20">
        <v>120</v>
      </c>
      <c r="F20">
        <v>18</v>
      </c>
    </row>
    <row r="21" spans="2:6" x14ac:dyDescent="0.25">
      <c r="B21" t="s">
        <v>20</v>
      </c>
      <c r="C21">
        <v>60</v>
      </c>
      <c r="F21">
        <v>19</v>
      </c>
    </row>
    <row r="22" spans="2:6" x14ac:dyDescent="0.25">
      <c r="B22" t="s">
        <v>21</v>
      </c>
      <c r="C22">
        <v>120</v>
      </c>
      <c r="F22">
        <v>20</v>
      </c>
    </row>
    <row r="23" spans="2:6" x14ac:dyDescent="0.25">
      <c r="B23" t="s">
        <v>22</v>
      </c>
      <c r="C23">
        <v>120</v>
      </c>
    </row>
    <row r="24" spans="2:6" x14ac:dyDescent="0.25">
      <c r="B24" t="s">
        <v>23</v>
      </c>
      <c r="C24">
        <v>60</v>
      </c>
    </row>
    <row r="25" spans="2:6" x14ac:dyDescent="0.25">
      <c r="B25" t="s">
        <v>24</v>
      </c>
      <c r="C25">
        <v>90</v>
      </c>
    </row>
    <row r="26" spans="2:6" x14ac:dyDescent="0.25">
      <c r="B26" t="s">
        <v>25</v>
      </c>
      <c r="C26">
        <v>450</v>
      </c>
    </row>
    <row r="27" spans="2:6" x14ac:dyDescent="0.25">
      <c r="B27" t="s">
        <v>26</v>
      </c>
      <c r="C27">
        <v>210</v>
      </c>
    </row>
    <row r="35" spans="2:3" ht="15.75" thickBot="1" x14ac:dyDescent="0.3">
      <c r="B35" s="10" t="s">
        <v>32</v>
      </c>
      <c r="C35" s="10">
        <f>SUM(C4:C27)/60</f>
        <v>62</v>
      </c>
    </row>
    <row r="36" spans="2:3" ht="15.75" thickTop="1" x14ac:dyDescent="0.25"/>
    <row r="37" spans="2:3" x14ac:dyDescent="0.25">
      <c r="B37" t="s">
        <v>34</v>
      </c>
      <c r="C37" t="s">
        <v>33</v>
      </c>
    </row>
    <row r="38" spans="2:3" x14ac:dyDescent="0.25">
      <c r="B38">
        <f>SUM(62*60)-(C4+C5+C6+C7+C8+C9+C10+C11+C12+C13+C14)</f>
        <v>2370</v>
      </c>
      <c r="C38">
        <f>SUM(B38/60)</f>
        <v>39.5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Strunge</dc:creator>
  <cp:lastModifiedBy>Casper</cp:lastModifiedBy>
  <dcterms:created xsi:type="dcterms:W3CDTF">2018-12-03T15:28:41Z</dcterms:created>
  <dcterms:modified xsi:type="dcterms:W3CDTF">2018-12-14T17:23:01Z</dcterms:modified>
</cp:coreProperties>
</file>