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974129-64A1-40C4-AEC9-27F14F7EC9FA}" xr6:coauthVersionLast="47" xr6:coauthVersionMax="47" xr10:uidLastSave="{00000000-0000-0000-0000-000000000000}"/>
  <bookViews>
    <workbookView xWindow="-108" yWindow="-108" windowWidth="23256" windowHeight="12576" xr2:uid="{442D86BD-1C3D-42DE-BE8C-BF3F7B0A077C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6" i="1"/>
  <c r="D12" i="1"/>
  <c r="D8" i="1"/>
  <c r="E20" i="1"/>
  <c r="E16" i="1"/>
  <c r="E12" i="1"/>
  <c r="E8" i="1"/>
  <c r="A4" i="1"/>
  <c r="A12" i="1" s="1"/>
  <c r="C8" i="1"/>
  <c r="F20" i="1"/>
  <c r="F16" i="1"/>
  <c r="F8" i="1"/>
  <c r="F12" i="1"/>
  <c r="F4" i="1"/>
  <c r="C24" i="1"/>
  <c r="C20" i="1"/>
  <c r="E18" i="1"/>
  <c r="E14" i="1"/>
  <c r="E10" i="1"/>
  <c r="E6" i="1"/>
  <c r="E2" i="1"/>
  <c r="B22" i="1"/>
  <c r="B18" i="1"/>
  <c r="B14" i="1"/>
  <c r="B10" i="1"/>
  <c r="B2" i="1"/>
  <c r="C16" i="1"/>
  <c r="C12" i="1"/>
  <c r="C4" i="1"/>
  <c r="A20" i="1" l="1"/>
  <c r="B12" i="1"/>
  <c r="A8" i="1"/>
  <c r="A16" i="1" l="1"/>
  <c r="B8" i="1"/>
  <c r="B20" i="1"/>
  <c r="D4" i="1"/>
  <c r="E4" i="1" s="1"/>
  <c r="A24" i="1" l="1"/>
  <c r="B24" i="1" s="1"/>
  <c r="B16" i="1"/>
</calcChain>
</file>

<file path=xl/sharedStrings.xml><?xml version="1.0" encoding="utf-8"?>
<sst xmlns="http://schemas.openxmlformats.org/spreadsheetml/2006/main" count="62" uniqueCount="42">
  <si>
    <t>編號:1</t>
    <phoneticPr fontId="1" type="noConversion"/>
  </si>
  <si>
    <t>研凝計畫</t>
    <phoneticPr fontId="1" type="noConversion"/>
  </si>
  <si>
    <t>開始:第1天</t>
    <phoneticPr fontId="1" type="noConversion"/>
  </si>
  <si>
    <t>結束:第2天</t>
    <phoneticPr fontId="1" type="noConversion"/>
  </si>
  <si>
    <t>任務分配</t>
    <phoneticPr fontId="1" type="noConversion"/>
  </si>
  <si>
    <t>編號:2</t>
    <phoneticPr fontId="1" type="noConversion"/>
  </si>
  <si>
    <t>編號:3</t>
    <phoneticPr fontId="1" type="noConversion"/>
  </si>
  <si>
    <t>編號:4</t>
    <phoneticPr fontId="1" type="noConversion"/>
  </si>
  <si>
    <t>編號:5</t>
    <phoneticPr fontId="1" type="noConversion"/>
  </si>
  <si>
    <t>編號:6</t>
    <phoneticPr fontId="1" type="noConversion"/>
  </si>
  <si>
    <t>編號:7</t>
    <phoneticPr fontId="1" type="noConversion"/>
  </si>
  <si>
    <t>編號:8</t>
    <phoneticPr fontId="1" type="noConversion"/>
  </si>
  <si>
    <t>編號:9</t>
    <phoneticPr fontId="1" type="noConversion"/>
  </si>
  <si>
    <t>編號:10</t>
    <phoneticPr fontId="1" type="noConversion"/>
  </si>
  <si>
    <t>編號:11</t>
    <phoneticPr fontId="1" type="noConversion"/>
  </si>
  <si>
    <t>任務</t>
    <phoneticPr fontId="1" type="noConversion"/>
  </si>
  <si>
    <t>說明</t>
    <phoneticPr fontId="1" type="noConversion"/>
  </si>
  <si>
    <t>需時(天)</t>
    <phoneticPr fontId="1" type="noConversion"/>
  </si>
  <si>
    <t>前置作業'</t>
    <phoneticPr fontId="1" type="noConversion"/>
  </si>
  <si>
    <t>-</t>
    <phoneticPr fontId="1" type="noConversion"/>
  </si>
  <si>
    <t>7,8</t>
    <phoneticPr fontId="1" type="noConversion"/>
  </si>
  <si>
    <t>9,10</t>
    <phoneticPr fontId="1" type="noConversion"/>
  </si>
  <si>
    <t>取得硬體</t>
    <phoneticPr fontId="1" type="noConversion"/>
  </si>
  <si>
    <t>程式開發</t>
    <phoneticPr fontId="1" type="noConversion"/>
  </si>
  <si>
    <t>安裝硬體</t>
    <phoneticPr fontId="1" type="noConversion"/>
  </si>
  <si>
    <t>程式測試</t>
    <phoneticPr fontId="1" type="noConversion"/>
  </si>
  <si>
    <t>撰寫使用手冊</t>
    <phoneticPr fontId="1" type="noConversion"/>
  </si>
  <si>
    <t>轉換檔案</t>
    <phoneticPr fontId="1" type="noConversion"/>
  </si>
  <si>
    <t>系統測試</t>
    <phoneticPr fontId="1" type="noConversion"/>
  </si>
  <si>
    <t>使用者訓練</t>
    <phoneticPr fontId="1" type="noConversion"/>
  </si>
  <si>
    <t>使用者測試</t>
    <phoneticPr fontId="1" type="noConversion"/>
  </si>
  <si>
    <t>開始:第3天</t>
    <phoneticPr fontId="1" type="noConversion"/>
  </si>
  <si>
    <t>開始:第8天</t>
    <phoneticPr fontId="1" type="noConversion"/>
  </si>
  <si>
    <t>開始:第20天</t>
    <phoneticPr fontId="1" type="noConversion"/>
  </si>
  <si>
    <t>開始:第79天</t>
    <phoneticPr fontId="1" type="noConversion"/>
  </si>
  <si>
    <t>開始:第31天</t>
    <phoneticPr fontId="1" type="noConversion"/>
  </si>
  <si>
    <t>開始:第57天</t>
    <phoneticPr fontId="1" type="noConversion"/>
  </si>
  <si>
    <t>開始:第110天</t>
    <phoneticPr fontId="1" type="noConversion"/>
  </si>
  <si>
    <t>開始:第135天</t>
    <phoneticPr fontId="1" type="noConversion"/>
  </si>
  <si>
    <t>開始日期</t>
    <phoneticPr fontId="1" type="noConversion"/>
  </si>
  <si>
    <t>結束日期</t>
    <phoneticPr fontId="1" type="noConversion"/>
  </si>
  <si>
    <t>前置作業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</si>
</sst>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甘特圖</a:t>
            </a:r>
            <a:endParaRPr lang="en-US" altLang="zh-TW"/>
          </a:p>
        </c:rich>
      </c:tx>
      <c:layout>
        <c:manualLayout>
          <c:xMode val="edge"/>
          <c:yMode val="edge"/>
          <c:x val="0.45783926218708826"/>
          <c:y val="0.84790209790209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2779973649538869E-2"/>
          <c:y val="9.8916965444678911E-3"/>
          <c:w val="0.8793974208983476"/>
          <c:h val="0.80705413851666108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工作表1!$L$2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工作表1!$I$3:$I$13</c:f>
              <c:strCache>
                <c:ptCount val="11"/>
                <c:pt idx="0">
                  <c:v>研凝計畫</c:v>
                </c:pt>
                <c:pt idx="1">
                  <c:v>任務分配</c:v>
                </c:pt>
                <c:pt idx="2">
                  <c:v>取得硬體</c:v>
                </c:pt>
                <c:pt idx="3">
                  <c:v>程式開發</c:v>
                </c:pt>
                <c:pt idx="4">
                  <c:v>安裝硬體</c:v>
                </c:pt>
                <c:pt idx="5">
                  <c:v>程式測試</c:v>
                </c:pt>
                <c:pt idx="6">
                  <c:v>撰寫使用手冊</c:v>
                </c:pt>
                <c:pt idx="7">
                  <c:v>轉換檔案</c:v>
                </c:pt>
                <c:pt idx="8">
                  <c:v>系統測試</c:v>
                </c:pt>
                <c:pt idx="9">
                  <c:v>使用者訓練</c:v>
                </c:pt>
                <c:pt idx="10">
                  <c:v>使用者測試</c:v>
                </c:pt>
              </c:strCache>
            </c:strRef>
          </c:cat>
          <c:val>
            <c:numRef>
              <c:f>工作表1!$L$3:$L$13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20</c:v>
                </c:pt>
                <c:pt idx="5">
                  <c:v>79</c:v>
                </c:pt>
                <c:pt idx="6">
                  <c:v>31</c:v>
                </c:pt>
                <c:pt idx="7">
                  <c:v>31</c:v>
                </c:pt>
                <c:pt idx="8">
                  <c:v>110</c:v>
                </c:pt>
                <c:pt idx="9">
                  <c:v>57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3-4BA0-9369-790D45CAEE79}"/>
            </c:ext>
          </c:extLst>
        </c:ser>
        <c:ser>
          <c:idx val="0"/>
          <c:order val="1"/>
          <c:tx>
            <c:strRef>
              <c:f>工作表1!$J$2</c:f>
              <c:strCache>
                <c:ptCount val="1"/>
                <c:pt idx="0">
                  <c:v>需時(天)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工作表1!$I$3:$I$13</c:f>
              <c:strCache>
                <c:ptCount val="11"/>
                <c:pt idx="0">
                  <c:v>研凝計畫</c:v>
                </c:pt>
                <c:pt idx="1">
                  <c:v>任務分配</c:v>
                </c:pt>
                <c:pt idx="2">
                  <c:v>取得硬體</c:v>
                </c:pt>
                <c:pt idx="3">
                  <c:v>程式開發</c:v>
                </c:pt>
                <c:pt idx="4">
                  <c:v>安裝硬體</c:v>
                </c:pt>
                <c:pt idx="5">
                  <c:v>程式測試</c:v>
                </c:pt>
                <c:pt idx="6">
                  <c:v>撰寫使用手冊</c:v>
                </c:pt>
                <c:pt idx="7">
                  <c:v>轉換檔案</c:v>
                </c:pt>
                <c:pt idx="8">
                  <c:v>系統測試</c:v>
                </c:pt>
                <c:pt idx="9">
                  <c:v>使用者訓練</c:v>
                </c:pt>
                <c:pt idx="10">
                  <c:v>使用者測試</c:v>
                </c:pt>
              </c:strCache>
            </c:strRef>
          </c:cat>
          <c:val>
            <c:numRef>
              <c:f>工作表1!$J$3:$J$13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70</c:v>
                </c:pt>
                <c:pt idx="4">
                  <c:v>10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3-4BA0-9369-790D45CAEE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3995967"/>
        <c:axId val="1203990975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工作表1!$K$2</c15:sqref>
                        </c15:formulaRef>
                      </c:ext>
                    </c:extLst>
                    <c:strCache>
                      <c:ptCount val="1"/>
                      <c:pt idx="0">
                        <c:v>前置作業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工作表1!$I$3:$I$13</c15:sqref>
                        </c15:formulaRef>
                      </c:ext>
                    </c:extLst>
                    <c:strCache>
                      <c:ptCount val="11"/>
                      <c:pt idx="0">
                        <c:v>研凝計畫</c:v>
                      </c:pt>
                      <c:pt idx="1">
                        <c:v>任務分配</c:v>
                      </c:pt>
                      <c:pt idx="2">
                        <c:v>取得硬體</c:v>
                      </c:pt>
                      <c:pt idx="3">
                        <c:v>程式開發</c:v>
                      </c:pt>
                      <c:pt idx="4">
                        <c:v>安裝硬體</c:v>
                      </c:pt>
                      <c:pt idx="5">
                        <c:v>程式測試</c:v>
                      </c:pt>
                      <c:pt idx="6">
                        <c:v>撰寫使用手冊</c:v>
                      </c:pt>
                      <c:pt idx="7">
                        <c:v>轉換檔案</c:v>
                      </c:pt>
                      <c:pt idx="8">
                        <c:v>系統測試</c:v>
                      </c:pt>
                      <c:pt idx="9">
                        <c:v>使用者訓練</c:v>
                      </c:pt>
                      <c:pt idx="10">
                        <c:v>使用者測試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工作表1!$K$3:$K$13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B3-4BA0-9369-790D45CAEE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工作表1!$M$2</c15:sqref>
                        </c15:formulaRef>
                      </c:ext>
                    </c:extLst>
                    <c:strCache>
                      <c:ptCount val="1"/>
                      <c:pt idx="0">
                        <c:v>結束日期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工作表1!$I$3:$I$13</c15:sqref>
                        </c15:formulaRef>
                      </c:ext>
                    </c:extLst>
                    <c:strCache>
                      <c:ptCount val="11"/>
                      <c:pt idx="0">
                        <c:v>研凝計畫</c:v>
                      </c:pt>
                      <c:pt idx="1">
                        <c:v>任務分配</c:v>
                      </c:pt>
                      <c:pt idx="2">
                        <c:v>取得硬體</c:v>
                      </c:pt>
                      <c:pt idx="3">
                        <c:v>程式開發</c:v>
                      </c:pt>
                      <c:pt idx="4">
                        <c:v>安裝硬體</c:v>
                      </c:pt>
                      <c:pt idx="5">
                        <c:v>程式測試</c:v>
                      </c:pt>
                      <c:pt idx="6">
                        <c:v>撰寫使用手冊</c:v>
                      </c:pt>
                      <c:pt idx="7">
                        <c:v>轉換檔案</c:v>
                      </c:pt>
                      <c:pt idx="8">
                        <c:v>系統測試</c:v>
                      </c:pt>
                      <c:pt idx="9">
                        <c:v>使用者訓練</c:v>
                      </c:pt>
                      <c:pt idx="10">
                        <c:v>使用者測試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工作表1!$M$3:$M$13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7</c:v>
                      </c:pt>
                      <c:pt idx="2">
                        <c:v>19</c:v>
                      </c:pt>
                      <c:pt idx="3">
                        <c:v>78</c:v>
                      </c:pt>
                      <c:pt idx="4">
                        <c:v>30</c:v>
                      </c:pt>
                      <c:pt idx="5">
                        <c:v>109</c:v>
                      </c:pt>
                      <c:pt idx="6">
                        <c:v>56</c:v>
                      </c:pt>
                      <c:pt idx="7">
                        <c:v>51</c:v>
                      </c:pt>
                      <c:pt idx="8">
                        <c:v>135</c:v>
                      </c:pt>
                      <c:pt idx="9">
                        <c:v>77</c:v>
                      </c:pt>
                      <c:pt idx="10">
                        <c:v>160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B3-4BA0-9369-790D45CAEE79}"/>
                  </c:ext>
                </c:extLst>
              </c15:ser>
            </c15:filteredBarSeries>
          </c:ext>
        </c:extLst>
      </c:barChart>
      <c:catAx>
        <c:axId val="12039959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3990975"/>
        <c:crosses val="autoZero"/>
        <c:auto val="1"/>
        <c:lblAlgn val="ctr"/>
        <c:lblOffset val="100"/>
        <c:noMultiLvlLbl val="0"/>
      </c:catAx>
      <c:valAx>
        <c:axId val="1203990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39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28</xdr:row>
      <xdr:rowOff>160020</xdr:rowOff>
    </xdr:from>
    <xdr:to>
      <xdr:col>14</xdr:col>
      <xdr:colOff>53340</xdr:colOff>
      <xdr:row>49</xdr:row>
      <xdr:rowOff>198120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FD874D5-0D22-8BB4-3B95-57D4CC45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AC4D-18C0-4A8A-8C88-0D07142DD04E}">
  <dimension ref="A1:M24"/>
  <sheetViews>
    <sheetView tabSelected="1" topLeftCell="A28" workbookViewId="0">
      <selection activeCell="O28" sqref="O28"/>
    </sheetView>
  </sheetViews>
  <sheetFormatPr defaultRowHeight="16.2" x14ac:dyDescent="0.3"/>
  <cols>
    <col min="1" max="2" width="13.5546875" bestFit="1" customWidth="1"/>
    <col min="3" max="3" width="10.88671875" bestFit="1" customWidth="1"/>
    <col min="5" max="5" width="13.5546875" bestFit="1" customWidth="1"/>
    <col min="6" max="6" width="10.88671875" bestFit="1" customWidth="1"/>
    <col min="9" max="9" width="15.33203125" bestFit="1" customWidth="1"/>
    <col min="10" max="10" width="9.5546875" bestFit="1" customWidth="1"/>
    <col min="11" max="11" width="10.88671875" bestFit="1" customWidth="1"/>
    <col min="12" max="12" width="10.44140625" bestFit="1" customWidth="1"/>
  </cols>
  <sheetData>
    <row r="1" spans="1:13" ht="16.8" thickBot="1" x14ac:dyDescent="0.35">
      <c r="A1" s="5"/>
    </row>
    <row r="2" spans="1:13" x14ac:dyDescent="0.3">
      <c r="B2" s="7" t="str">
        <f>I3</f>
        <v>研凝計畫</v>
      </c>
      <c r="C2" s="8"/>
      <c r="E2" s="7" t="str">
        <f>I9</f>
        <v>撰寫使用手冊</v>
      </c>
      <c r="F2" s="8"/>
      <c r="H2" t="s">
        <v>15</v>
      </c>
      <c r="I2" t="s">
        <v>16</v>
      </c>
      <c r="J2" t="s">
        <v>17</v>
      </c>
      <c r="K2" t="s">
        <v>41</v>
      </c>
      <c r="L2" s="5" t="s">
        <v>39</v>
      </c>
      <c r="M2" s="5" t="s">
        <v>40</v>
      </c>
    </row>
    <row r="3" spans="1:13" x14ac:dyDescent="0.3">
      <c r="A3">
        <v>1</v>
      </c>
      <c r="B3" s="1" t="s">
        <v>2</v>
      </c>
      <c r="C3" s="2" t="s">
        <v>0</v>
      </c>
      <c r="D3">
        <v>31</v>
      </c>
      <c r="E3" s="1" t="s">
        <v>35</v>
      </c>
      <c r="F3" s="2" t="s">
        <v>10</v>
      </c>
      <c r="H3">
        <v>1</v>
      </c>
      <c r="I3" t="s">
        <v>1</v>
      </c>
      <c r="J3">
        <v>1</v>
      </c>
      <c r="K3" s="6" t="s">
        <v>19</v>
      </c>
      <c r="L3">
        <v>1</v>
      </c>
      <c r="M3">
        <v>2</v>
      </c>
    </row>
    <row r="4" spans="1:13" ht="16.8" thickBot="1" x14ac:dyDescent="0.35">
      <c r="A4">
        <f>1+J3</f>
        <v>2</v>
      </c>
      <c r="B4" s="3" t="s">
        <v>3</v>
      </c>
      <c r="C4" s="4" t="str">
        <f>_xlfn.CONCAT("需時:",J3,"天")</f>
        <v>需時:1天</v>
      </c>
      <c r="D4">
        <f>J9+A20+1</f>
        <v>56</v>
      </c>
      <c r="E4" s="3" t="str">
        <f>_xlfn.CONCAT("結束:第",D4,"天")</f>
        <v>結束:第56天</v>
      </c>
      <c r="F4" s="4" t="str">
        <f>_xlfn.CONCAT("需時:",J9,"天")</f>
        <v>需時:25天</v>
      </c>
      <c r="H4">
        <v>2</v>
      </c>
      <c r="I4" t="s">
        <v>4</v>
      </c>
      <c r="J4">
        <v>4</v>
      </c>
      <c r="K4" s="6">
        <v>1</v>
      </c>
      <c r="L4">
        <v>3</v>
      </c>
      <c r="M4">
        <v>7</v>
      </c>
    </row>
    <row r="5" spans="1:13" ht="16.8" thickBot="1" x14ac:dyDescent="0.35">
      <c r="H5">
        <v>3</v>
      </c>
      <c r="I5" t="s">
        <v>22</v>
      </c>
      <c r="J5">
        <v>17</v>
      </c>
      <c r="K5" s="6">
        <v>1</v>
      </c>
      <c r="L5">
        <v>3</v>
      </c>
      <c r="M5">
        <v>19</v>
      </c>
    </row>
    <row r="6" spans="1:13" x14ac:dyDescent="0.3">
      <c r="B6" s="7" t="s">
        <v>4</v>
      </c>
      <c r="C6" s="8"/>
      <c r="E6" s="7" t="str">
        <f>I10</f>
        <v>轉換檔案</v>
      </c>
      <c r="F6" s="8"/>
      <c r="H6">
        <v>4</v>
      </c>
      <c r="I6" t="s">
        <v>23</v>
      </c>
      <c r="J6">
        <v>70</v>
      </c>
      <c r="K6" s="6">
        <v>2</v>
      </c>
      <c r="L6">
        <v>8</v>
      </c>
      <c r="M6">
        <v>78</v>
      </c>
    </row>
    <row r="7" spans="1:13" x14ac:dyDescent="0.3">
      <c r="A7">
        <v>3</v>
      </c>
      <c r="B7" s="1" t="s">
        <v>31</v>
      </c>
      <c r="C7" s="2" t="s">
        <v>5</v>
      </c>
      <c r="D7">
        <v>31</v>
      </c>
      <c r="E7" s="1" t="s">
        <v>35</v>
      </c>
      <c r="F7" s="2" t="s">
        <v>11</v>
      </c>
      <c r="H7">
        <v>5</v>
      </c>
      <c r="I7" t="s">
        <v>24</v>
      </c>
      <c r="J7">
        <v>10</v>
      </c>
      <c r="K7" s="6">
        <v>3</v>
      </c>
      <c r="L7">
        <v>20</v>
      </c>
      <c r="M7">
        <v>30</v>
      </c>
    </row>
    <row r="8" spans="1:13" ht="16.8" thickBot="1" x14ac:dyDescent="0.35">
      <c r="A8">
        <f>A4+J4+1</f>
        <v>7</v>
      </c>
      <c r="B8" s="3" t="str">
        <f>_xlfn.CONCAT("結束:第",A8,"天")</f>
        <v>結束:第7天</v>
      </c>
      <c r="C8" s="4" t="str">
        <f>_xlfn.CONCAT("需時:",J4,"天")</f>
        <v>需時:4天</v>
      </c>
      <c r="D8">
        <f>31+20</f>
        <v>51</v>
      </c>
      <c r="E8" s="3" t="str">
        <f>_xlfn.CONCAT("結束:第",D8,"天")</f>
        <v>結束:第51天</v>
      </c>
      <c r="F8" s="4" t="str">
        <f>_xlfn.CONCAT("需時:",J10,"天")</f>
        <v>需時:20天</v>
      </c>
      <c r="H8">
        <v>6</v>
      </c>
      <c r="I8" t="s">
        <v>25</v>
      </c>
      <c r="J8">
        <v>30</v>
      </c>
      <c r="K8" s="6">
        <v>4</v>
      </c>
      <c r="L8">
        <v>79</v>
      </c>
      <c r="M8">
        <v>109</v>
      </c>
    </row>
    <row r="9" spans="1:13" ht="16.8" thickBot="1" x14ac:dyDescent="0.35">
      <c r="H9">
        <v>7</v>
      </c>
      <c r="I9" t="s">
        <v>26</v>
      </c>
      <c r="J9">
        <v>25</v>
      </c>
      <c r="K9" s="6">
        <v>5</v>
      </c>
      <c r="L9">
        <v>31</v>
      </c>
      <c r="M9">
        <v>56</v>
      </c>
    </row>
    <row r="10" spans="1:13" x14ac:dyDescent="0.3">
      <c r="B10" s="7" t="str">
        <f>I5</f>
        <v>取得硬體</v>
      </c>
      <c r="C10" s="8"/>
      <c r="E10" s="7" t="str">
        <f>I11</f>
        <v>系統測試</v>
      </c>
      <c r="F10" s="8"/>
      <c r="H10">
        <v>8</v>
      </c>
      <c r="I10" t="s">
        <v>27</v>
      </c>
      <c r="J10">
        <v>20</v>
      </c>
      <c r="K10" s="6">
        <v>5</v>
      </c>
      <c r="L10">
        <v>31</v>
      </c>
      <c r="M10">
        <v>51</v>
      </c>
    </row>
    <row r="11" spans="1:13" x14ac:dyDescent="0.3">
      <c r="A11">
        <v>3</v>
      </c>
      <c r="B11" s="1" t="s">
        <v>31</v>
      </c>
      <c r="C11" s="2" t="s">
        <v>6</v>
      </c>
      <c r="D11">
        <v>110</v>
      </c>
      <c r="E11" s="1" t="s">
        <v>37</v>
      </c>
      <c r="F11" s="2" t="s">
        <v>12</v>
      </c>
      <c r="H11">
        <v>9</v>
      </c>
      <c r="I11" t="s">
        <v>28</v>
      </c>
      <c r="J11">
        <v>25</v>
      </c>
      <c r="K11" s="6">
        <v>6</v>
      </c>
      <c r="L11">
        <v>110</v>
      </c>
      <c r="M11">
        <v>135</v>
      </c>
    </row>
    <row r="12" spans="1:13" ht="16.8" thickBot="1" x14ac:dyDescent="0.35">
      <c r="A12">
        <f>A4+J5</f>
        <v>19</v>
      </c>
      <c r="B12" s="3" t="str">
        <f>_xlfn.CONCAT("結束:第",A12,"天")</f>
        <v>結束:第19天</v>
      </c>
      <c r="C12" s="4" t="str">
        <f>_xlfn.CONCAT("需時:",J5,"天")</f>
        <v>需時:17天</v>
      </c>
      <c r="D12">
        <f>110+25</f>
        <v>135</v>
      </c>
      <c r="E12" s="3" t="str">
        <f>_xlfn.CONCAT("結束:第",D12,"天")</f>
        <v>結束:第135天</v>
      </c>
      <c r="F12" s="4" t="str">
        <f>_xlfn.CONCAT("需時:",J11,"天")</f>
        <v>需時:25天</v>
      </c>
      <c r="H12">
        <v>10</v>
      </c>
      <c r="I12" t="s">
        <v>29</v>
      </c>
      <c r="J12">
        <v>20</v>
      </c>
      <c r="K12" s="6" t="s">
        <v>20</v>
      </c>
      <c r="L12">
        <v>57</v>
      </c>
      <c r="M12">
        <v>77</v>
      </c>
    </row>
    <row r="13" spans="1:13" ht="16.8" thickBot="1" x14ac:dyDescent="0.35">
      <c r="H13">
        <v>11</v>
      </c>
      <c r="I13" t="s">
        <v>30</v>
      </c>
      <c r="J13">
        <v>25</v>
      </c>
      <c r="K13" s="6" t="s">
        <v>21</v>
      </c>
      <c r="L13">
        <v>135</v>
      </c>
      <c r="M13">
        <v>160</v>
      </c>
    </row>
    <row r="14" spans="1:13" x14ac:dyDescent="0.3">
      <c r="B14" s="7" t="str">
        <f>I6</f>
        <v>程式開發</v>
      </c>
      <c r="C14" s="8"/>
      <c r="E14" s="7" t="str">
        <f>I12</f>
        <v>使用者訓練</v>
      </c>
      <c r="F14" s="8"/>
    </row>
    <row r="15" spans="1:13" x14ac:dyDescent="0.3">
      <c r="A15">
        <v>8</v>
      </c>
      <c r="B15" s="1" t="s">
        <v>32</v>
      </c>
      <c r="C15" s="2" t="s">
        <v>7</v>
      </c>
      <c r="D15">
        <v>57</v>
      </c>
      <c r="E15" s="1" t="s">
        <v>36</v>
      </c>
      <c r="F15" s="2" t="s">
        <v>13</v>
      </c>
    </row>
    <row r="16" spans="1:13" ht="16.8" thickBot="1" x14ac:dyDescent="0.35">
      <c r="A16">
        <f>A8+J6+1</f>
        <v>78</v>
      </c>
      <c r="B16" s="3" t="str">
        <f>_xlfn.CONCAT("結束:第",A16,"天")</f>
        <v>結束:第78天</v>
      </c>
      <c r="C16" s="4" t="str">
        <f>_xlfn.CONCAT("需時:",J6,"天")</f>
        <v>需時:70天</v>
      </c>
      <c r="D16">
        <f>57+20</f>
        <v>77</v>
      </c>
      <c r="E16" s="3" t="str">
        <f>_xlfn.CONCAT("結束:第",D16,"天")</f>
        <v>結束:第77天</v>
      </c>
      <c r="F16" s="4" t="str">
        <f>_xlfn.CONCAT("需時:",J12,"天")</f>
        <v>需時:20天</v>
      </c>
    </row>
    <row r="17" spans="1:6" ht="16.8" thickBot="1" x14ac:dyDescent="0.35"/>
    <row r="18" spans="1:6" x14ac:dyDescent="0.3">
      <c r="B18" s="7" t="str">
        <f>I7</f>
        <v>安裝硬體</v>
      </c>
      <c r="C18" s="8"/>
      <c r="E18" s="7" t="str">
        <f>I13</f>
        <v>使用者測試</v>
      </c>
      <c r="F18" s="8"/>
    </row>
    <row r="19" spans="1:6" x14ac:dyDescent="0.3">
      <c r="A19">
        <v>20</v>
      </c>
      <c r="B19" s="1" t="s">
        <v>33</v>
      </c>
      <c r="C19" s="2" t="s">
        <v>8</v>
      </c>
      <c r="D19">
        <v>135</v>
      </c>
      <c r="E19" s="1" t="s">
        <v>38</v>
      </c>
      <c r="F19" s="2" t="s">
        <v>14</v>
      </c>
    </row>
    <row r="20" spans="1:6" ht="16.8" thickBot="1" x14ac:dyDescent="0.35">
      <c r="A20">
        <f>A12+J7+1</f>
        <v>30</v>
      </c>
      <c r="B20" s="3" t="str">
        <f>_xlfn.CONCAT("結束:第",A20,"天")</f>
        <v>結束:第30天</v>
      </c>
      <c r="C20" s="4" t="str">
        <f>_xlfn.CONCAT("需時:",J7,"天")</f>
        <v>需時:10天</v>
      </c>
      <c r="D20">
        <f>135+25</f>
        <v>160</v>
      </c>
      <c r="E20" s="3" t="str">
        <f>_xlfn.CONCAT("結束:第",D20,"天")</f>
        <v>結束:第160天</v>
      </c>
      <c r="F20" s="4" t="str">
        <f>_xlfn.CONCAT("需時:",J13,"天")</f>
        <v>需時:25天</v>
      </c>
    </row>
    <row r="21" spans="1:6" ht="16.8" thickBot="1" x14ac:dyDescent="0.35"/>
    <row r="22" spans="1:6" x14ac:dyDescent="0.3">
      <c r="B22" s="7" t="str">
        <f>I8</f>
        <v>程式測試</v>
      </c>
      <c r="C22" s="8"/>
    </row>
    <row r="23" spans="1:6" x14ac:dyDescent="0.3">
      <c r="A23">
        <v>79</v>
      </c>
      <c r="B23" s="1" t="s">
        <v>34</v>
      </c>
      <c r="C23" s="2" t="s">
        <v>9</v>
      </c>
    </row>
    <row r="24" spans="1:6" ht="16.8" thickBot="1" x14ac:dyDescent="0.35">
      <c r="A24">
        <f>A16+J8+1</f>
        <v>109</v>
      </c>
      <c r="B24" s="3" t="str">
        <f>_xlfn.CONCAT("結束:第",A24,"天")</f>
        <v>結束:第109天</v>
      </c>
      <c r="C24" s="4" t="str">
        <f>_xlfn.CONCAT("需時:",J8,"天")</f>
        <v>需時:30天</v>
      </c>
    </row>
  </sheetData>
  <mergeCells count="11">
    <mergeCell ref="B22:C22"/>
    <mergeCell ref="B2:C2"/>
    <mergeCell ref="B6:C6"/>
    <mergeCell ref="B10:C10"/>
    <mergeCell ref="B14:C14"/>
    <mergeCell ref="B18:C18"/>
    <mergeCell ref="E2:F2"/>
    <mergeCell ref="E6:F6"/>
    <mergeCell ref="E10:F10"/>
    <mergeCell ref="E14:F14"/>
    <mergeCell ref="E18:F1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DB42-E2EA-4981-A2D4-88F5A8554F42}">
  <dimension ref="B2:E13"/>
  <sheetViews>
    <sheetView workbookViewId="0">
      <selection activeCell="B2" sqref="B2:E13"/>
    </sheetView>
  </sheetViews>
  <sheetFormatPr defaultRowHeight="16.2" x14ac:dyDescent="0.3"/>
  <cols>
    <col min="3" max="3" width="15.33203125" bestFit="1" customWidth="1"/>
    <col min="5" max="5" width="10.88671875" bestFit="1" customWidth="1"/>
  </cols>
  <sheetData>
    <row r="2" spans="2:5" x14ac:dyDescent="0.3">
      <c r="B2" t="s">
        <v>15</v>
      </c>
      <c r="C2" t="s">
        <v>16</v>
      </c>
      <c r="D2" t="s">
        <v>17</v>
      </c>
      <c r="E2" t="s">
        <v>18</v>
      </c>
    </row>
    <row r="3" spans="2:5" x14ac:dyDescent="0.3">
      <c r="B3">
        <v>1</v>
      </c>
      <c r="C3" t="s">
        <v>1</v>
      </c>
      <c r="D3">
        <v>1</v>
      </c>
      <c r="E3" s="6" t="s">
        <v>19</v>
      </c>
    </row>
    <row r="4" spans="2:5" x14ac:dyDescent="0.3">
      <c r="B4">
        <v>2</v>
      </c>
      <c r="C4" t="s">
        <v>4</v>
      </c>
      <c r="D4">
        <v>4</v>
      </c>
      <c r="E4" s="6">
        <v>1</v>
      </c>
    </row>
    <row r="5" spans="2:5" x14ac:dyDescent="0.3">
      <c r="B5">
        <v>3</v>
      </c>
      <c r="C5" t="s">
        <v>22</v>
      </c>
      <c r="D5">
        <v>17</v>
      </c>
      <c r="E5" s="6">
        <v>1</v>
      </c>
    </row>
    <row r="6" spans="2:5" x14ac:dyDescent="0.3">
      <c r="B6">
        <v>4</v>
      </c>
      <c r="C6" t="s">
        <v>23</v>
      </c>
      <c r="D6">
        <v>70</v>
      </c>
      <c r="E6" s="6">
        <v>2</v>
      </c>
    </row>
    <row r="7" spans="2:5" x14ac:dyDescent="0.3">
      <c r="B7">
        <v>5</v>
      </c>
      <c r="C7" t="s">
        <v>24</v>
      </c>
      <c r="D7">
        <v>10</v>
      </c>
      <c r="E7" s="6">
        <v>3</v>
      </c>
    </row>
    <row r="8" spans="2:5" x14ac:dyDescent="0.3">
      <c r="B8">
        <v>6</v>
      </c>
      <c r="C8" t="s">
        <v>25</v>
      </c>
      <c r="D8">
        <v>30</v>
      </c>
      <c r="E8" s="6">
        <v>4</v>
      </c>
    </row>
    <row r="9" spans="2:5" x14ac:dyDescent="0.3">
      <c r="B9">
        <v>7</v>
      </c>
      <c r="C9" t="s">
        <v>26</v>
      </c>
      <c r="D9">
        <v>25</v>
      </c>
      <c r="E9" s="6">
        <v>5</v>
      </c>
    </row>
    <row r="10" spans="2:5" x14ac:dyDescent="0.3">
      <c r="B10">
        <v>8</v>
      </c>
      <c r="C10" t="s">
        <v>27</v>
      </c>
      <c r="D10">
        <v>20</v>
      </c>
      <c r="E10" s="6">
        <v>5</v>
      </c>
    </row>
    <row r="11" spans="2:5" x14ac:dyDescent="0.3">
      <c r="B11">
        <v>9</v>
      </c>
      <c r="C11" t="s">
        <v>28</v>
      </c>
      <c r="D11">
        <v>25</v>
      </c>
      <c r="E11" s="6">
        <v>6</v>
      </c>
    </row>
    <row r="12" spans="2:5" x14ac:dyDescent="0.3">
      <c r="B12">
        <v>10</v>
      </c>
      <c r="C12" t="s">
        <v>29</v>
      </c>
      <c r="D12">
        <v>20</v>
      </c>
      <c r="E12" s="6" t="s">
        <v>20</v>
      </c>
    </row>
    <row r="13" spans="2:5" x14ac:dyDescent="0.3">
      <c r="B13">
        <v>11</v>
      </c>
      <c r="C13" t="s">
        <v>30</v>
      </c>
      <c r="D13">
        <v>25</v>
      </c>
      <c r="E13" s="6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88696</dc:creator>
  <cp:lastModifiedBy>user</cp:lastModifiedBy>
  <dcterms:created xsi:type="dcterms:W3CDTF">2022-10-04T07:27:09Z</dcterms:created>
  <dcterms:modified xsi:type="dcterms:W3CDTF">2022-10-06T12:11:47Z</dcterms:modified>
</cp:coreProperties>
</file>