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M-GbInfSup11\Desktop\"/>
    </mc:Choice>
  </mc:AlternateContent>
  <bookViews>
    <workbookView xWindow="0" yWindow="0" windowWidth="24000" windowHeight="9630"/>
  </bookViews>
  <sheets>
    <sheet name="Tabla" sheetId="1" r:id="rId1"/>
    <sheet name="Graficos" sheetId="2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F10" i="1"/>
  <c r="F9" i="1"/>
  <c r="F8" i="1"/>
  <c r="F7" i="1"/>
  <c r="F6" i="1"/>
  <c r="F5" i="1"/>
  <c r="F4" i="1"/>
  <c r="F2" i="1"/>
  <c r="F3" i="1"/>
  <c r="F21" i="1"/>
  <c r="F20" i="1"/>
  <c r="F19" i="1"/>
  <c r="F18" i="1"/>
  <c r="F17" i="1"/>
  <c r="F15" i="1"/>
  <c r="F13" i="1"/>
  <c r="F12" i="1"/>
  <c r="F11" i="1"/>
  <c r="D23" i="1"/>
  <c r="E23" i="1"/>
  <c r="D22" i="1"/>
  <c r="E22" i="1"/>
  <c r="C22" i="1"/>
  <c r="C23" i="1"/>
</calcChain>
</file>

<file path=xl/sharedStrings.xml><?xml version="1.0" encoding="utf-8"?>
<sst xmlns="http://schemas.openxmlformats.org/spreadsheetml/2006/main" count="46" uniqueCount="16">
  <si>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</si>
  <si>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</si>
  <si>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</si>
  <si>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</si>
  <si>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</si>
  <si>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</si>
  <si>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</si>
  <si>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</si>
  <si>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</si>
  <si>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</si>
  <si>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Promedio Ponderado</t>
  </si>
  <si>
    <t>Etiquetas de columna</t>
  </si>
  <si>
    <t>Total general</t>
  </si>
  <si>
    <t>Etiquetas de fila</t>
  </si>
  <si>
    <t>Suma de Pago de Peaje (USD)</t>
  </si>
  <si>
    <t>Suma de Cantidad de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</si>
</sst>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.5"/>
      <color theme="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3" fillId="3" borderId="0" xfId="0" applyNumberFormat="1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2" fillId="5" borderId="0" xfId="0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Segoe UI"/>
        <scheme val="none"/>
      </font>
      <numFmt numFmtId="2" formatCode="0.00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[LPP 2024 Examen Word.xlsx]Graficos!TablaDinámica2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Graficos!$B$3:$B$4</c:f>
              <c:strCache>
                <c:ptCount val="1"/>
                <c:pt idx="0">
                  <c:v>Autobús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Graficos!$A$5:$A$19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Graficos!$B$5:$B$19</c:f>
              <c:numCache>
                <c:formatCode>General</c:formatCode>
                <c:ptCount val="14"/>
                <c:pt idx="2">
                  <c:v>29</c:v>
                </c:pt>
                <c:pt idx="3">
                  <c:v>28</c:v>
                </c:pt>
                <c:pt idx="5">
                  <c:v>25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FA8-B7B8-8E3E484AB823}"/>
            </c:ext>
          </c:extLst>
        </c:ser>
        <c:ser>
          <c:idx val="1"/>
          <c:order val="1"/>
          <c:tx>
            <c:strRef>
              <c:f>Graficos!$C$3:$C$4</c:f>
              <c:strCache>
                <c:ptCount val="1"/>
                <c:pt idx="0">
                  <c:v>Automóvil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Graficos!$A$5:$A$19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Graficos!$C$5:$C$19</c:f>
              <c:numCache>
                <c:formatCode>General</c:formatCode>
                <c:ptCount val="14"/>
                <c:pt idx="9">
                  <c:v>9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BE-4FA8-B7B8-8E3E484AB823}"/>
            </c:ext>
          </c:extLst>
        </c:ser>
        <c:ser>
          <c:idx val="2"/>
          <c:order val="2"/>
          <c:tx>
            <c:strRef>
              <c:f>Graficos!$D$3:$D$4</c:f>
              <c:strCache>
                <c:ptCount val="1"/>
                <c:pt idx="0">
                  <c:v>Camión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Graficos!$A$5:$A$19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Graficos!$D$5:$D$19</c:f>
              <c:numCache>
                <c:formatCode>General</c:formatCode>
                <c:ptCount val="14"/>
                <c:pt idx="1">
                  <c:v>34</c:v>
                </c:pt>
                <c:pt idx="2">
                  <c:v>37</c:v>
                </c:pt>
                <c:pt idx="4">
                  <c:v>35</c:v>
                </c:pt>
                <c:pt idx="6">
                  <c:v>96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BE-4FA8-B7B8-8E3E484AB823}"/>
            </c:ext>
          </c:extLst>
        </c:ser>
        <c:ser>
          <c:idx val="3"/>
          <c:order val="3"/>
          <c:tx>
            <c:strRef>
              <c:f>Graficos!$E$3:$E$4</c:f>
              <c:strCache>
                <c:ptCount val="1"/>
                <c:pt idx="0">
                  <c:v>Furgoneta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Graficos!$A$5:$A$19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Graficos!$E$5:$E$19</c:f>
              <c:numCache>
                <c:formatCode>General</c:formatCode>
                <c:ptCount val="14"/>
                <c:pt idx="0">
                  <c:v>22</c:v>
                </c:pt>
                <c:pt idx="7">
                  <c:v>21</c:v>
                </c:pt>
                <c:pt idx="8">
                  <c:v>20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BE-4FA8-B7B8-8E3E484AB823}"/>
            </c:ext>
          </c:extLst>
        </c:ser>
        <c:ser>
          <c:idx val="4"/>
          <c:order val="4"/>
          <c:tx>
            <c:strRef>
              <c:f>Graficos!$F$3:$F$4</c:f>
              <c:strCache>
                <c:ptCount val="1"/>
                <c:pt idx="0">
                  <c:v>Moto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Graficos!$A$5:$A$19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Graficos!$F$5:$F$19</c:f>
              <c:numCache>
                <c:formatCode>General</c:formatCode>
                <c:ptCount val="14"/>
                <c:pt idx="4">
                  <c:v>6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BE-4FA8-B7B8-8E3E484A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530400"/>
        <c:axId val="409528104"/>
      </c:barChart>
      <c:catAx>
        <c:axId val="40953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9528104"/>
        <c:crosses val="autoZero"/>
        <c:auto val="1"/>
        <c:lblAlgn val="ctr"/>
        <c:lblOffset val="100"/>
        <c:noMultiLvlLbl val="0"/>
      </c:catAx>
      <c:valAx>
        <c:axId val="4095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95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[LPP 2024 Examen Word.xlsx]Graficos!TablaDinámica4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Graficos!$B$24:$B$25</c:f>
              <c:strCache>
                <c:ptCount val="1"/>
                <c:pt idx="0">
                  <c:v>Autobús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Graficos!$A$26:$A$40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Graficos!$B$26:$B$40</c:f>
              <c:numCache>
                <c:formatCode>General</c:formatCode>
                <c:ptCount val="14"/>
                <c:pt idx="2">
                  <c:v>5</c:v>
                </c:pt>
                <c:pt idx="3">
                  <c:v>6</c:v>
                </c:pt>
                <c:pt idx="5">
                  <c:v>8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F-413C-8CD2-9630FD529658}"/>
            </c:ext>
          </c:extLst>
        </c:ser>
        <c:ser>
          <c:idx val="1"/>
          <c:order val="1"/>
          <c:tx>
            <c:strRef>
              <c:f>Graficos!$C$24:$C$25</c:f>
              <c:strCache>
                <c:ptCount val="1"/>
                <c:pt idx="0">
                  <c:v>Automóvil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Graficos!$A$26:$A$40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Graficos!$C$26:$C$40</c:f>
              <c:numCache>
                <c:formatCode>General</c:formatCode>
                <c:ptCount val="14"/>
                <c:pt idx="9">
                  <c:v>14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F-413C-8CD2-9630FD529658}"/>
            </c:ext>
          </c:extLst>
        </c:ser>
        <c:ser>
          <c:idx val="2"/>
          <c:order val="2"/>
          <c:tx>
            <c:strRef>
              <c:f>Graficos!$D$24:$D$25</c:f>
              <c:strCache>
                <c:ptCount val="1"/>
                <c:pt idx="0">
                  <c:v>Camión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Graficos!$A$26:$A$40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Graficos!$D$26:$D$40</c:f>
              <c:numCache>
                <c:formatCode>General</c:formatCode>
                <c:ptCount val="14"/>
                <c:pt idx="1">
                  <c:v>4</c:v>
                </c:pt>
                <c:pt idx="2">
                  <c:v>5</c:v>
                </c:pt>
                <c:pt idx="4">
                  <c:v>7</c:v>
                </c:pt>
                <c:pt idx="6">
                  <c:v>27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F-413C-8CD2-9630FD529658}"/>
            </c:ext>
          </c:extLst>
        </c:ser>
        <c:ser>
          <c:idx val="3"/>
          <c:order val="3"/>
          <c:tx>
            <c:strRef>
              <c:f>Graficos!$E$24:$E$25</c:f>
              <c:strCache>
                <c:ptCount val="1"/>
                <c:pt idx="0">
                  <c:v>Furgoneta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Graficos!$A$26:$A$40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Graficos!$E$26:$E$40</c:f>
              <c:numCache>
                <c:formatCode>General</c:formatCode>
                <c:ptCount val="14"/>
                <c:pt idx="0">
                  <c:v>3</c:v>
                </c:pt>
                <c:pt idx="7">
                  <c:v>10</c:v>
                </c:pt>
                <c:pt idx="8">
                  <c:v>13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F-413C-8CD2-9630FD529658}"/>
            </c:ext>
          </c:extLst>
        </c:ser>
        <c:ser>
          <c:idx val="4"/>
          <c:order val="4"/>
          <c:tx>
            <c:strRef>
              <c:f>Graficos!$F$24:$F$25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Graficos!$A$26:$A$40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</c:strCache>
            </c:strRef>
          </c:cat>
          <c:val>
            <c:numRef>
              <c:f>Graficos!$F$26:$F$40</c:f>
              <c:numCache>
                <c:formatCode>General</c:formatCode>
                <c:ptCount val="14"/>
                <c:pt idx="4">
                  <c:v>7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F-413C-8CD2-9630FD52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26856"/>
        <c:axId val="414429480"/>
      </c:lineChart>
      <c:catAx>
        <c:axId val="4144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429480"/>
        <c:crosses val="autoZero"/>
        <c:auto val="1"/>
        <c:lblAlgn val="ctr"/>
        <c:lblOffset val="100"/>
        <c:noMultiLvlLbl val="0"/>
      </c:catAx>
      <c:valAx>
        <c:axId val="4144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4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0</xdr:rowOff>
    </xdr:from>
    <xdr:to>
      <xdr:col>12</xdr:col>
      <xdr:colOff>704850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23</xdr:row>
      <xdr:rowOff>9525</xdr:rowOff>
    </xdr:from>
    <xdr:to>
      <xdr:col>11</xdr:col>
      <xdr:colOff>1547812</xdr:colOff>
      <xdr:row>37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M-GbInfSup11" refreshedDate="45432.762098842592" createdVersion="6" refreshedVersion="6" minRefreshableVersion="3" recordCount="20">
  <cacheSource type="worksheet">
    <worksheetSource name="Tabla1"/>
  </cacheSource>
  <cacheFields count="6">
    <cacheField name="Fecha de Ingreso" numFmtId="14">
      <sharedItems containsSemiMixedTypes="0" containsNonDate="0" containsDate="1" containsString="0" minDate="2024-01-01T00:00:00" maxDate="2024-01-21T00:00:00"/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/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 count="20">
        <n v="30"/>
        <n v="25"/>
        <n v="32"/>
        <n v="20"/>
        <n v="5"/>
        <n v="35"/>
        <n v="28"/>
        <n v="8"/>
        <n v="37"/>
        <n v="22"/>
        <n v="33"/>
        <n v="26"/>
        <n v="6"/>
        <n v="21"/>
        <n v="7"/>
        <n v="31"/>
        <n v="29"/>
        <n v="23"/>
        <n v="9"/>
        <n v="34"/>
      </sharedItems>
    </cacheField>
    <cacheField name="Promedio Ponderado" numFmtId="2">
      <sharedItems containsSemiMixedTypes="0" containsString="0" containsNumber="1" minValue="2.7704918032786887" maxValue="3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24-01-01T00:00:00"/>
    <x v="0"/>
    <n v="15.3"/>
    <x v="0"/>
    <x v="0"/>
    <n v="3.2057416267942584"/>
  </r>
  <r>
    <d v="2024-01-02T00:00:00"/>
    <x v="1"/>
    <n v="12.1"/>
    <x v="1"/>
    <x v="1"/>
    <n v="3.1272727272727274"/>
  </r>
  <r>
    <d v="2024-01-03T00:00:00"/>
    <x v="0"/>
    <n v="16.5"/>
    <x v="2"/>
    <x v="2"/>
    <n v="3.0837209302325581"/>
  </r>
  <r>
    <d v="2024-01-04T00:00:00"/>
    <x v="2"/>
    <n v="7.8"/>
    <x v="3"/>
    <x v="3"/>
    <n v="3.0194174757281553"/>
  </r>
  <r>
    <d v="2024-01-05T00:00:00"/>
    <x v="3"/>
    <n v="0.5"/>
    <x v="4"/>
    <x v="4"/>
    <n v="3.0518134715025909"/>
  </r>
  <r>
    <d v="2024-01-06T00:00:00"/>
    <x v="0"/>
    <n v="18.2"/>
    <x v="5"/>
    <x v="5"/>
    <n v="3.3273809523809526"/>
  </r>
  <r>
    <d v="2024-01-07T00:00:00"/>
    <x v="1"/>
    <n v="14"/>
    <x v="6"/>
    <x v="6"/>
    <n v="3.2111801242236027"/>
  </r>
  <r>
    <d v="2024-01-08T00:00:00"/>
    <x v="4"/>
    <n v="1.2"/>
    <x v="7"/>
    <x v="7"/>
    <n v="3.1161290322580646"/>
  </r>
  <r>
    <d v="2024-01-09T00:00:00"/>
    <x v="0"/>
    <n v="19.399999999999999"/>
    <x v="8"/>
    <x v="8"/>
    <n v="3.3529411764705883"/>
  </r>
  <r>
    <d v="2024-01-10T00:00:00"/>
    <x v="2"/>
    <n v="8.6"/>
    <x v="9"/>
    <x v="9"/>
    <n v="3.1603053435114505"/>
  </r>
  <r>
    <d v="2024-01-11T00:00:00"/>
    <x v="0"/>
    <n v="17.3"/>
    <x v="2"/>
    <x v="10"/>
    <n v="3.0390625"/>
  </r>
  <r>
    <d v="2024-01-12T00:00:00"/>
    <x v="1"/>
    <n v="13.5"/>
    <x v="10"/>
    <x v="11"/>
    <n v="2.9159663865546217"/>
  </r>
  <r>
    <d v="2024-01-13T00:00:00"/>
    <x v="3"/>
    <n v="0.6"/>
    <x v="5"/>
    <x v="12"/>
    <n v="2.8532110091743119"/>
  </r>
  <r>
    <d v="2024-01-14T00:00:00"/>
    <x v="2"/>
    <n v="7.9"/>
    <x v="10"/>
    <x v="13"/>
    <n v="2.9215686274509802"/>
  </r>
  <r>
    <d v="2024-01-15T00:00:00"/>
    <x v="4"/>
    <n v="1.1000000000000001"/>
    <x v="11"/>
    <x v="14"/>
    <n v="2.902173913043478"/>
  </r>
  <r>
    <d v="2024-01-16T00:00:00"/>
    <x v="0"/>
    <n v="16"/>
    <x v="2"/>
    <x v="15"/>
    <n v="3.24"/>
  </r>
  <r>
    <d v="2024-01-17T00:00:00"/>
    <x v="1"/>
    <n v="15"/>
    <x v="8"/>
    <x v="16"/>
    <n v="3.0757575757575757"/>
  </r>
  <r>
    <d v="2024-01-18T00:00:00"/>
    <x v="2"/>
    <n v="8.1999999999999993"/>
    <x v="12"/>
    <x v="17"/>
    <n v="2.7704918032786887"/>
  </r>
  <r>
    <d v="2024-01-19T00:00:00"/>
    <x v="4"/>
    <n v="1.3"/>
    <x v="0"/>
    <x v="18"/>
    <n v="2.847826086956522"/>
  </r>
  <r>
    <d v="2024-01-20T00:00:00"/>
    <x v="0"/>
    <n v="18"/>
    <x v="13"/>
    <x v="19"/>
    <n v="3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24:G40" firstHeaderRow="1" firstDataRow="2" firstDataCol="1"/>
  <pivotFields count="6">
    <pivotField numFmtId="14"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axis="axisRow" dataField="1"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showAll="0"/>
    <pivotField numFmtId="2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antidad de transportes" fld="3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A3:G19" firstHeaderRow="1" firstDataRow="2" firstDataCol="1"/>
  <pivotFields count="6">
    <pivotField numFmtId="14"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axis="axisRow"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dataField="1" showAll="0">
      <items count="21">
        <item x="4"/>
        <item x="12"/>
        <item x="14"/>
        <item x="7"/>
        <item x="18"/>
        <item x="3"/>
        <item x="13"/>
        <item x="9"/>
        <item x="17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numFmtId="2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ago de Peaje (USD)" fld="4" baseField="0" baseItem="0"/>
  </dataFields>
  <chartFormats count="6"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22" totalsRowCount="1" headerRowDxfId="13" dataDxfId="12">
  <autoFilter ref="A1:F22"/>
  <tableColumns count="6">
    <tableColumn id="1" name="Fecha de Ingreso" dataDxfId="11" totalsRowDxfId="5"/>
    <tableColumn id="2" name="Tipo de Transporte" dataDxfId="10" totalsRowDxfId="4"/>
    <tableColumn id="3" name="Peso (Toneladas)" totalsRowFunction="custom" dataDxfId="9" totalsRowDxfId="3">
      <totalsRowFormula>MAX(Tabla1[Peso (Toneladas)])</totalsRowFormula>
    </tableColumn>
    <tableColumn id="4" name="Cantidad de transportes" totalsRowFunction="custom" dataDxfId="8" totalsRowDxfId="2">
      <totalsRowFormula>MAX(Tabla1[Cantidad de transportes])</totalsRowFormula>
    </tableColumn>
    <tableColumn id="5" name="Pago de Peaje (USD)" totalsRowFunction="custom" dataDxfId="7" totalsRowDxfId="1">
      <totalsRowFormula>MAX(Tabla1[Pago de Peaje (USD)])</totalsRowFormula>
    </tableColumn>
    <tableColumn id="7" name="Promedio Ponderado" dataDxfId="6" totalsRowDxfId="0">
      <calculatedColumnFormula>SUMPRODUCT(D2:E21) / SUM(D2:D21)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14" sqref="G14"/>
    </sheetView>
  </sheetViews>
  <sheetFormatPr baseColWidth="10" defaultRowHeight="15" x14ac:dyDescent="0.25"/>
  <cols>
    <col min="1" max="1" width="19.28515625" customWidth="1"/>
    <col min="2" max="2" width="21.42578125" customWidth="1"/>
    <col min="3" max="3" width="19.42578125" customWidth="1"/>
    <col min="4" max="4" width="26.140625" customWidth="1"/>
    <col min="5" max="5" width="23" customWidth="1"/>
    <col min="6" max="7" width="12" bestFit="1" customWidth="1"/>
  </cols>
  <sheetData>
    <row r="1" spans="1:6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</row>
    <row r="2" spans="1:6" ht="15.75" x14ac:dyDescent="0.25">
      <c r="A2" s="1">
        <v>45292</v>
      </c>
      <c r="B2" s="2" t="s">
        <v>5</v>
      </c>
      <c r="C2" s="4">
        <v>15.3</v>
      </c>
      <c r="D2" s="4">
        <v>14</v>
      </c>
      <c r="E2" s="4">
        <v>30</v>
      </c>
      <c r="F2" s="4">
        <f>SUMPRODUCT(D2:E21) / SUM(D2:D21)</f>
        <v>3.2057416267942584</v>
      </c>
    </row>
    <row r="3" spans="1:6" ht="15.75" x14ac:dyDescent="0.25">
      <c r="A3" s="1">
        <v>45293</v>
      </c>
      <c r="B3" s="2" t="s">
        <v>6</v>
      </c>
      <c r="C3" s="4">
        <v>12.1</v>
      </c>
      <c r="D3" s="4">
        <v>8</v>
      </c>
      <c r="E3" s="4">
        <v>25</v>
      </c>
      <c r="F3" s="4">
        <f>SUMPRODUCT(D3:E21) / SUM(D2:D21)</f>
        <v>2.9952153110047846</v>
      </c>
    </row>
    <row r="4" spans="1:6" ht="15.75" x14ac:dyDescent="0.25">
      <c r="A4" s="1">
        <v>45294</v>
      </c>
      <c r="B4" s="2" t="s">
        <v>5</v>
      </c>
      <c r="C4" s="4">
        <v>16.5</v>
      </c>
      <c r="D4" s="4">
        <v>9</v>
      </c>
      <c r="E4" s="4">
        <v>32</v>
      </c>
      <c r="F4" s="4">
        <f>SUMPRODUCT(D4:E21) / SUM(D2:D21)</f>
        <v>2.8373205741626792</v>
      </c>
    </row>
    <row r="5" spans="1:6" ht="15.75" x14ac:dyDescent="0.25">
      <c r="A5" s="1">
        <v>45295</v>
      </c>
      <c r="B5" s="2" t="s">
        <v>7</v>
      </c>
      <c r="C5" s="4">
        <v>7.8</v>
      </c>
      <c r="D5" s="4">
        <v>13</v>
      </c>
      <c r="E5" s="4">
        <v>20</v>
      </c>
      <c r="F5" s="4">
        <f>SUMPRODUCT(D5:E21) / SUM(D2:D21)</f>
        <v>2.6411483253588517</v>
      </c>
    </row>
    <row r="6" spans="1:6" ht="15.75" x14ac:dyDescent="0.25">
      <c r="A6" s="1">
        <v>45296</v>
      </c>
      <c r="B6" s="2" t="s">
        <v>8</v>
      </c>
      <c r="C6" s="4">
        <v>0.5</v>
      </c>
      <c r="D6" s="4">
        <v>25</v>
      </c>
      <c r="E6" s="4">
        <v>5</v>
      </c>
      <c r="F6" s="4">
        <f>SUMPRODUCT(D6:E21) / SUM(D2:D21)</f>
        <v>2.4832535885167464</v>
      </c>
    </row>
    <row r="7" spans="1:6" ht="15.75" x14ac:dyDescent="0.25">
      <c r="A7" s="1">
        <v>45297</v>
      </c>
      <c r="B7" s="2" t="s">
        <v>5</v>
      </c>
      <c r="C7" s="4">
        <v>18.2</v>
      </c>
      <c r="D7" s="4">
        <v>7</v>
      </c>
      <c r="E7" s="4">
        <v>35</v>
      </c>
      <c r="F7" s="4">
        <f>SUMPRODUCT(D7:E21) / SUM(D2:D21)</f>
        <v>2.339712918660287</v>
      </c>
    </row>
    <row r="8" spans="1:6" ht="15.75" x14ac:dyDescent="0.25">
      <c r="A8" s="1">
        <v>45298</v>
      </c>
      <c r="B8" s="2" t="s">
        <v>6</v>
      </c>
      <c r="C8" s="4">
        <v>14</v>
      </c>
      <c r="D8" s="4">
        <v>6</v>
      </c>
      <c r="E8" s="4">
        <v>28</v>
      </c>
      <c r="F8" s="4">
        <f>SUMPRODUCT(D8:E21) / SUM(D2:D21)</f>
        <v>2.138755980861244</v>
      </c>
    </row>
    <row r="9" spans="1:6" ht="15.75" x14ac:dyDescent="0.25">
      <c r="A9" s="1">
        <v>45299</v>
      </c>
      <c r="B9" s="2" t="s">
        <v>9</v>
      </c>
      <c r="C9" s="4">
        <v>1.2</v>
      </c>
      <c r="D9" s="4">
        <v>19</v>
      </c>
      <c r="E9" s="4">
        <v>8</v>
      </c>
      <c r="F9" s="4">
        <f>SUMPRODUCT(D9:E21) / SUM(D2:D21)</f>
        <v>1.9760765550239234</v>
      </c>
    </row>
    <row r="10" spans="1:6" ht="15.75" x14ac:dyDescent="0.25">
      <c r="A10" s="1">
        <v>45300</v>
      </c>
      <c r="B10" s="2" t="s">
        <v>5</v>
      </c>
      <c r="C10" s="4">
        <v>19.399999999999999</v>
      </c>
      <c r="D10" s="4">
        <v>5</v>
      </c>
      <c r="E10" s="4">
        <v>37</v>
      </c>
      <c r="F10" s="4">
        <f>SUMPRODUCT(D10:E21) / SUM(D2:D21)</f>
        <v>1.8468899521531101</v>
      </c>
    </row>
    <row r="11" spans="1:6" ht="15.75" x14ac:dyDescent="0.25">
      <c r="A11" s="1">
        <v>45301</v>
      </c>
      <c r="B11" s="2" t="s">
        <v>7</v>
      </c>
      <c r="C11" s="4">
        <v>8.6</v>
      </c>
      <c r="D11" s="4">
        <v>3</v>
      </c>
      <c r="E11" s="4">
        <v>22</v>
      </c>
      <c r="F11" s="4">
        <f>SUMPRODUCT(D11:E21) / SUM(D2:D21)</f>
        <v>1.6459330143540669</v>
      </c>
    </row>
    <row r="12" spans="1:6" ht="15.75" x14ac:dyDescent="0.25">
      <c r="A12" s="1">
        <v>45302</v>
      </c>
      <c r="B12" s="2" t="s">
        <v>5</v>
      </c>
      <c r="C12" s="4">
        <v>17.3</v>
      </c>
      <c r="D12" s="4">
        <v>9</v>
      </c>
      <c r="E12" s="4">
        <v>33</v>
      </c>
      <c r="F12" s="4">
        <f>SUMPRODUCT(D12:E21) / SUM(D2:D21)</f>
        <v>1.5263157894736843</v>
      </c>
    </row>
    <row r="13" spans="1:6" ht="15.75" x14ac:dyDescent="0.25">
      <c r="A13" s="1">
        <v>45303</v>
      </c>
      <c r="B13" s="2" t="s">
        <v>6</v>
      </c>
      <c r="C13" s="4">
        <v>13.5</v>
      </c>
      <c r="D13" s="4">
        <v>10</v>
      </c>
      <c r="E13" s="4">
        <v>26</v>
      </c>
      <c r="F13" s="4">
        <f>SUMPRODUCT(D13:E21) / SUM(D2:D21)</f>
        <v>1.3253588516746411</v>
      </c>
    </row>
    <row r="14" spans="1:6" ht="15.75" x14ac:dyDescent="0.25">
      <c r="A14" s="1">
        <v>45304</v>
      </c>
      <c r="B14" s="2" t="s">
        <v>8</v>
      </c>
      <c r="C14" s="4">
        <v>0.6</v>
      </c>
      <c r="D14" s="4">
        <v>7</v>
      </c>
      <c r="E14" s="4">
        <v>6</v>
      </c>
      <c r="F14" s="4">
        <f>SUMPRODUCT(D14:E21) / SUM(D2:D21)</f>
        <v>1.1531100478468899</v>
      </c>
    </row>
    <row r="15" spans="1:6" ht="15.75" x14ac:dyDescent="0.25">
      <c r="A15" s="1">
        <v>45305</v>
      </c>
      <c r="B15" s="2" t="s">
        <v>7</v>
      </c>
      <c r="C15" s="4">
        <v>7.9</v>
      </c>
      <c r="D15" s="4">
        <v>10</v>
      </c>
      <c r="E15" s="4">
        <v>21</v>
      </c>
      <c r="F15" s="4">
        <f>SUMPRODUCT(D15:E21) / SUM(D2:D21)</f>
        <v>1.0909090909090908</v>
      </c>
    </row>
    <row r="16" spans="1:6" ht="15.75" x14ac:dyDescent="0.25">
      <c r="A16" s="1">
        <v>45306</v>
      </c>
      <c r="B16" s="2" t="s">
        <v>9</v>
      </c>
      <c r="C16" s="4">
        <v>1.1000000000000001</v>
      </c>
      <c r="D16" s="4">
        <v>17</v>
      </c>
      <c r="E16" s="4">
        <v>7</v>
      </c>
      <c r="F16" s="4">
        <f>SUMPRODUCT(D16:E21) / SUM(D2:D21)</f>
        <v>0.9425837320574163</v>
      </c>
    </row>
    <row r="17" spans="1:7" ht="15.75" x14ac:dyDescent="0.25">
      <c r="A17" s="1">
        <v>45307</v>
      </c>
      <c r="B17" s="2" t="s">
        <v>5</v>
      </c>
      <c r="C17" s="4">
        <v>16</v>
      </c>
      <c r="D17" s="4">
        <v>9</v>
      </c>
      <c r="E17" s="4">
        <v>31</v>
      </c>
      <c r="F17" s="4">
        <f>SUMPRODUCT(D17:E21) / SUM(D2:D21)</f>
        <v>0.82775119617224879</v>
      </c>
    </row>
    <row r="18" spans="1:7" ht="15.75" x14ac:dyDescent="0.25">
      <c r="A18" s="1">
        <v>45308</v>
      </c>
      <c r="B18" s="2" t="s">
        <v>6</v>
      </c>
      <c r="C18" s="4">
        <v>15</v>
      </c>
      <c r="D18" s="4">
        <v>5</v>
      </c>
      <c r="E18" s="4">
        <v>29</v>
      </c>
      <c r="F18" s="4">
        <f>SUMPRODUCT(D18:E21) / SUM(D2:D21)</f>
        <v>0.63636363636363635</v>
      </c>
    </row>
    <row r="19" spans="1:7" ht="15.75" x14ac:dyDescent="0.25">
      <c r="A19" s="1">
        <v>45309</v>
      </c>
      <c r="B19" s="2" t="s">
        <v>7</v>
      </c>
      <c r="C19" s="4">
        <v>8.1999999999999993</v>
      </c>
      <c r="D19" s="4">
        <v>15</v>
      </c>
      <c r="E19" s="4">
        <v>23</v>
      </c>
      <c r="F19" s="4">
        <f>SUMPRODUCT(D19:E21) / SUM(D2:D21)</f>
        <v>0.47368421052631576</v>
      </c>
    </row>
    <row r="20" spans="1:7" ht="15.75" x14ac:dyDescent="0.25">
      <c r="A20" s="1">
        <v>45310</v>
      </c>
      <c r="B20" s="2" t="s">
        <v>9</v>
      </c>
      <c r="C20" s="4">
        <v>1.3</v>
      </c>
      <c r="D20" s="4">
        <v>14</v>
      </c>
      <c r="E20" s="4">
        <v>9</v>
      </c>
      <c r="F20" s="4">
        <f>SUMPRODUCT(D20:E21) / SUM(D2:D21)</f>
        <v>0.291866028708134</v>
      </c>
    </row>
    <row r="21" spans="1:7" ht="15.75" x14ac:dyDescent="0.25">
      <c r="A21" s="1">
        <v>45311</v>
      </c>
      <c r="B21" s="2" t="s">
        <v>5</v>
      </c>
      <c r="C21" s="4">
        <v>18</v>
      </c>
      <c r="D21" s="4">
        <v>4</v>
      </c>
      <c r="E21" s="4">
        <v>34</v>
      </c>
      <c r="F21" s="4">
        <f>SUMPRODUCT(D21:E21) / SUM(D2:D21)</f>
        <v>0.18181818181818182</v>
      </c>
    </row>
    <row r="22" spans="1:7" ht="15.75" x14ac:dyDescent="0.25">
      <c r="A22" s="1"/>
      <c r="B22" s="2"/>
      <c r="C22" s="8">
        <f>MAX(Tabla1[Peso (Toneladas)])</f>
        <v>19.399999999999999</v>
      </c>
      <c r="D22" s="9">
        <f>MAX(Tabla1[Cantidad de transportes])</f>
        <v>25</v>
      </c>
      <c r="E22" s="10">
        <f>MAX(Tabla1[Pago de Peaje (USD)])</f>
        <v>37</v>
      </c>
      <c r="F22" s="4"/>
    </row>
    <row r="23" spans="1:7" x14ac:dyDescent="0.25">
      <c r="C23" s="11">
        <f>MIN(Tabla1[Peso (Toneladas)])</f>
        <v>0.5</v>
      </c>
      <c r="D23" s="12">
        <f>MIN(Tabla1[Cantidad de transportes])</f>
        <v>3</v>
      </c>
      <c r="E23" s="13">
        <f>MIN(Tabla1[Pago de Peaje (USD)])</f>
        <v>5</v>
      </c>
      <c r="F23" s="14"/>
    </row>
    <row r="28" spans="1:7" x14ac:dyDescent="0.25">
      <c r="C28" s="16"/>
      <c r="D28" s="16"/>
      <c r="E28" s="16"/>
      <c r="F28" s="16"/>
    </row>
    <row r="29" spans="1:7" x14ac:dyDescent="0.25">
      <c r="C29" s="16"/>
      <c r="D29" s="16"/>
      <c r="E29" s="16"/>
      <c r="F29" s="16"/>
    </row>
    <row r="30" spans="1:7" x14ac:dyDescent="0.25">
      <c r="C30" s="17"/>
      <c r="D30" s="17"/>
      <c r="E30" s="17"/>
      <c r="F30" s="17"/>
      <c r="G30" s="15"/>
    </row>
    <row r="31" spans="1:7" ht="15.75" x14ac:dyDescent="0.25">
      <c r="C31" s="18"/>
      <c r="D31" s="18"/>
      <c r="E31" s="18"/>
      <c r="F31" s="17"/>
      <c r="G31" s="15"/>
    </row>
    <row r="32" spans="1:7" x14ac:dyDescent="0.25">
      <c r="C32" s="19"/>
      <c r="D32" s="19"/>
      <c r="E32" s="19"/>
      <c r="F32" s="17"/>
      <c r="G32" s="15"/>
    </row>
    <row r="33" spans="3:7" x14ac:dyDescent="0.25">
      <c r="C33" s="17"/>
      <c r="D33" s="17"/>
      <c r="E33" s="17"/>
      <c r="F33" s="17"/>
      <c r="G33" s="15"/>
    </row>
    <row r="34" spans="3:7" x14ac:dyDescent="0.25">
      <c r="C34" s="15"/>
      <c r="D34" s="15"/>
      <c r="E34" s="15"/>
      <c r="F34" s="15"/>
      <c r="G34" s="15"/>
    </row>
    <row r="35" spans="3:7" x14ac:dyDescent="0.25">
      <c r="C35" s="15"/>
      <c r="D35" s="15"/>
      <c r="E35" s="15"/>
      <c r="F35" s="15"/>
      <c r="G35" s="15"/>
    </row>
    <row r="36" spans="3:7" x14ac:dyDescent="0.25">
      <c r="C36" s="15"/>
      <c r="D36" s="15"/>
      <c r="E36" s="15"/>
      <c r="F36" s="15"/>
      <c r="G36" s="15"/>
    </row>
    <row r="37" spans="3:7" x14ac:dyDescent="0.25">
      <c r="C37" s="15"/>
      <c r="D37" s="15"/>
      <c r="E37" s="15"/>
      <c r="F37" s="15"/>
      <c r="G37" s="15"/>
    </row>
    <row r="38" spans="3:7" x14ac:dyDescent="0.25">
      <c r="C38" s="15"/>
      <c r="D38" s="15"/>
      <c r="E38" s="15"/>
      <c r="F38" s="15"/>
      <c r="G38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opLeftCell="A4" workbookViewId="0">
      <selection activeCell="K22" sqref="K22"/>
    </sheetView>
  </sheetViews>
  <sheetFormatPr baseColWidth="10" defaultRowHeight="15" x14ac:dyDescent="0.25"/>
  <cols>
    <col min="1" max="1" width="27.42578125" customWidth="1"/>
    <col min="2" max="2" width="22.42578125" customWidth="1"/>
    <col min="3" max="3" width="10.28515625" bestFit="1" customWidth="1"/>
    <col min="4" max="4" width="7.7109375" bestFit="1" customWidth="1"/>
    <col min="5" max="5" width="10" bestFit="1" customWidth="1"/>
    <col min="6" max="6" width="5.85546875" bestFit="1" customWidth="1"/>
    <col min="7" max="7" width="12.5703125" bestFit="1" customWidth="1"/>
    <col min="12" max="12" width="30.5703125" bestFit="1" customWidth="1"/>
    <col min="13" max="13" width="22.42578125" bestFit="1" customWidth="1"/>
    <col min="14" max="14" width="10.28515625" customWidth="1"/>
    <col min="15" max="15" width="7.7109375" customWidth="1"/>
    <col min="16" max="16" width="10" customWidth="1"/>
    <col min="17" max="17" width="5.85546875" customWidth="1"/>
    <col min="18" max="18" width="12.5703125" bestFit="1" customWidth="1"/>
  </cols>
  <sheetData>
    <row r="3" spans="1:7" x14ac:dyDescent="0.25">
      <c r="A3" s="5" t="s">
        <v>14</v>
      </c>
      <c r="B3" s="5" t="s">
        <v>11</v>
      </c>
    </row>
    <row r="4" spans="1:7" x14ac:dyDescent="0.25">
      <c r="A4" s="5" t="s">
        <v>13</v>
      </c>
      <c r="B4" t="s">
        <v>6</v>
      </c>
      <c r="C4" t="s">
        <v>9</v>
      </c>
      <c r="D4" t="s">
        <v>5</v>
      </c>
      <c r="E4" t="s">
        <v>7</v>
      </c>
      <c r="F4" t="s">
        <v>8</v>
      </c>
      <c r="G4" t="s">
        <v>12</v>
      </c>
    </row>
    <row r="5" spans="1:7" x14ac:dyDescent="0.25">
      <c r="A5" s="6">
        <v>3</v>
      </c>
      <c r="B5" s="7"/>
      <c r="C5" s="7"/>
      <c r="D5" s="7"/>
      <c r="E5" s="7">
        <v>22</v>
      </c>
      <c r="F5" s="7"/>
      <c r="G5" s="7">
        <v>22</v>
      </c>
    </row>
    <row r="6" spans="1:7" x14ac:dyDescent="0.25">
      <c r="A6" s="6">
        <v>4</v>
      </c>
      <c r="B6" s="7"/>
      <c r="C6" s="7"/>
      <c r="D6" s="7">
        <v>34</v>
      </c>
      <c r="E6" s="7"/>
      <c r="F6" s="7"/>
      <c r="G6" s="7">
        <v>34</v>
      </c>
    </row>
    <row r="7" spans="1:7" x14ac:dyDescent="0.25">
      <c r="A7" s="6">
        <v>5</v>
      </c>
      <c r="B7" s="7">
        <v>29</v>
      </c>
      <c r="C7" s="7"/>
      <c r="D7" s="7">
        <v>37</v>
      </c>
      <c r="E7" s="7"/>
      <c r="F7" s="7"/>
      <c r="G7" s="7">
        <v>66</v>
      </c>
    </row>
    <row r="8" spans="1:7" x14ac:dyDescent="0.25">
      <c r="A8" s="6">
        <v>6</v>
      </c>
      <c r="B8" s="7">
        <v>28</v>
      </c>
      <c r="C8" s="7"/>
      <c r="D8" s="7"/>
      <c r="E8" s="7"/>
      <c r="F8" s="7"/>
      <c r="G8" s="7">
        <v>28</v>
      </c>
    </row>
    <row r="9" spans="1:7" x14ac:dyDescent="0.25">
      <c r="A9" s="6">
        <v>7</v>
      </c>
      <c r="B9" s="7"/>
      <c r="C9" s="7"/>
      <c r="D9" s="7">
        <v>35</v>
      </c>
      <c r="E9" s="7"/>
      <c r="F9" s="7">
        <v>6</v>
      </c>
      <c r="G9" s="7">
        <v>41</v>
      </c>
    </row>
    <row r="10" spans="1:7" x14ac:dyDescent="0.25">
      <c r="A10" s="6">
        <v>8</v>
      </c>
      <c r="B10" s="7">
        <v>25</v>
      </c>
      <c r="C10" s="7"/>
      <c r="D10" s="7"/>
      <c r="E10" s="7"/>
      <c r="F10" s="7"/>
      <c r="G10" s="7">
        <v>25</v>
      </c>
    </row>
    <row r="11" spans="1:7" x14ac:dyDescent="0.25">
      <c r="A11" s="6">
        <v>9</v>
      </c>
      <c r="B11" s="7"/>
      <c r="C11" s="7"/>
      <c r="D11" s="7">
        <v>96</v>
      </c>
      <c r="E11" s="7"/>
      <c r="F11" s="7"/>
      <c r="G11" s="7">
        <v>96</v>
      </c>
    </row>
    <row r="12" spans="1:7" x14ac:dyDescent="0.25">
      <c r="A12" s="6">
        <v>10</v>
      </c>
      <c r="B12" s="7">
        <v>26</v>
      </c>
      <c r="C12" s="7"/>
      <c r="D12" s="7"/>
      <c r="E12" s="7">
        <v>21</v>
      </c>
      <c r="F12" s="7"/>
      <c r="G12" s="7">
        <v>47</v>
      </c>
    </row>
    <row r="13" spans="1:7" x14ac:dyDescent="0.25">
      <c r="A13" s="6">
        <v>13</v>
      </c>
      <c r="B13" s="7"/>
      <c r="C13" s="7"/>
      <c r="D13" s="7"/>
      <c r="E13" s="7">
        <v>20</v>
      </c>
      <c r="F13" s="7"/>
      <c r="G13" s="7">
        <v>20</v>
      </c>
    </row>
    <row r="14" spans="1:7" x14ac:dyDescent="0.25">
      <c r="A14" s="6">
        <v>14</v>
      </c>
      <c r="B14" s="7"/>
      <c r="C14" s="7">
        <v>9</v>
      </c>
      <c r="D14" s="7">
        <v>30</v>
      </c>
      <c r="E14" s="7"/>
      <c r="F14" s="7"/>
      <c r="G14" s="7">
        <v>39</v>
      </c>
    </row>
    <row r="15" spans="1:7" x14ac:dyDescent="0.25">
      <c r="A15" s="6">
        <v>15</v>
      </c>
      <c r="B15" s="7"/>
      <c r="C15" s="7"/>
      <c r="D15" s="7"/>
      <c r="E15" s="7">
        <v>23</v>
      </c>
      <c r="F15" s="7"/>
      <c r="G15" s="7">
        <v>23</v>
      </c>
    </row>
    <row r="16" spans="1:7" x14ac:dyDescent="0.25">
      <c r="A16" s="6">
        <v>17</v>
      </c>
      <c r="B16" s="7"/>
      <c r="C16" s="7">
        <v>7</v>
      </c>
      <c r="D16" s="7"/>
      <c r="E16" s="7"/>
      <c r="F16" s="7"/>
      <c r="G16" s="7">
        <v>7</v>
      </c>
    </row>
    <row r="17" spans="1:7" x14ac:dyDescent="0.25">
      <c r="A17" s="6">
        <v>19</v>
      </c>
      <c r="B17" s="7"/>
      <c r="C17" s="7">
        <v>8</v>
      </c>
      <c r="D17" s="7"/>
      <c r="E17" s="7"/>
      <c r="F17" s="7"/>
      <c r="G17" s="7">
        <v>8</v>
      </c>
    </row>
    <row r="18" spans="1:7" x14ac:dyDescent="0.25">
      <c r="A18" s="6">
        <v>25</v>
      </c>
      <c r="B18" s="7"/>
      <c r="C18" s="7"/>
      <c r="D18" s="7"/>
      <c r="E18" s="7"/>
      <c r="F18" s="7">
        <v>5</v>
      </c>
      <c r="G18" s="7">
        <v>5</v>
      </c>
    </row>
    <row r="19" spans="1:7" x14ac:dyDescent="0.25">
      <c r="A19" s="6" t="s">
        <v>12</v>
      </c>
      <c r="B19" s="7">
        <v>108</v>
      </c>
      <c r="C19" s="7">
        <v>24</v>
      </c>
      <c r="D19" s="7">
        <v>232</v>
      </c>
      <c r="E19" s="7">
        <v>86</v>
      </c>
      <c r="F19" s="7">
        <v>11</v>
      </c>
      <c r="G19" s="7">
        <v>461</v>
      </c>
    </row>
    <row r="24" spans="1:7" x14ac:dyDescent="0.25">
      <c r="A24" s="5" t="s">
        <v>15</v>
      </c>
      <c r="B24" s="5" t="s">
        <v>11</v>
      </c>
    </row>
    <row r="25" spans="1:7" x14ac:dyDescent="0.25">
      <c r="A25" s="5" t="s">
        <v>13</v>
      </c>
      <c r="B25" t="s">
        <v>6</v>
      </c>
      <c r="C25" t="s">
        <v>9</v>
      </c>
      <c r="D25" t="s">
        <v>5</v>
      </c>
      <c r="E25" t="s">
        <v>7</v>
      </c>
      <c r="F25" t="s">
        <v>8</v>
      </c>
      <c r="G25" t="s">
        <v>12</v>
      </c>
    </row>
    <row r="26" spans="1:7" x14ac:dyDescent="0.25">
      <c r="A26" s="6">
        <v>3</v>
      </c>
      <c r="B26" s="7"/>
      <c r="C26" s="7"/>
      <c r="D26" s="7"/>
      <c r="E26" s="7">
        <v>3</v>
      </c>
      <c r="F26" s="7"/>
      <c r="G26" s="7">
        <v>3</v>
      </c>
    </row>
    <row r="27" spans="1:7" x14ac:dyDescent="0.25">
      <c r="A27" s="6">
        <v>4</v>
      </c>
      <c r="B27" s="7"/>
      <c r="C27" s="7"/>
      <c r="D27" s="7">
        <v>4</v>
      </c>
      <c r="E27" s="7"/>
      <c r="F27" s="7"/>
      <c r="G27" s="7">
        <v>4</v>
      </c>
    </row>
    <row r="28" spans="1:7" x14ac:dyDescent="0.25">
      <c r="A28" s="6">
        <v>5</v>
      </c>
      <c r="B28" s="7">
        <v>5</v>
      </c>
      <c r="C28" s="7"/>
      <c r="D28" s="7">
        <v>5</v>
      </c>
      <c r="E28" s="7"/>
      <c r="F28" s="7"/>
      <c r="G28" s="7">
        <v>10</v>
      </c>
    </row>
    <row r="29" spans="1:7" x14ac:dyDescent="0.25">
      <c r="A29" s="6">
        <v>6</v>
      </c>
      <c r="B29" s="7">
        <v>6</v>
      </c>
      <c r="C29" s="7"/>
      <c r="D29" s="7"/>
      <c r="E29" s="7"/>
      <c r="F29" s="7"/>
      <c r="G29" s="7">
        <v>6</v>
      </c>
    </row>
    <row r="30" spans="1:7" x14ac:dyDescent="0.25">
      <c r="A30" s="6">
        <v>7</v>
      </c>
      <c r="B30" s="7"/>
      <c r="C30" s="7"/>
      <c r="D30" s="7">
        <v>7</v>
      </c>
      <c r="E30" s="7"/>
      <c r="F30" s="7">
        <v>7</v>
      </c>
      <c r="G30" s="7">
        <v>14</v>
      </c>
    </row>
    <row r="31" spans="1:7" x14ac:dyDescent="0.25">
      <c r="A31" s="6">
        <v>8</v>
      </c>
      <c r="B31" s="7">
        <v>8</v>
      </c>
      <c r="C31" s="7"/>
      <c r="D31" s="7"/>
      <c r="E31" s="7"/>
      <c r="F31" s="7"/>
      <c r="G31" s="7">
        <v>8</v>
      </c>
    </row>
    <row r="32" spans="1:7" x14ac:dyDescent="0.25">
      <c r="A32" s="6">
        <v>9</v>
      </c>
      <c r="B32" s="7"/>
      <c r="C32" s="7"/>
      <c r="D32" s="7">
        <v>27</v>
      </c>
      <c r="E32" s="7"/>
      <c r="F32" s="7"/>
      <c r="G32" s="7">
        <v>27</v>
      </c>
    </row>
    <row r="33" spans="1:7" x14ac:dyDescent="0.25">
      <c r="A33" s="6">
        <v>10</v>
      </c>
      <c r="B33" s="7">
        <v>10</v>
      </c>
      <c r="C33" s="7"/>
      <c r="D33" s="7"/>
      <c r="E33" s="7">
        <v>10</v>
      </c>
      <c r="F33" s="7"/>
      <c r="G33" s="7">
        <v>20</v>
      </c>
    </row>
    <row r="34" spans="1:7" x14ac:dyDescent="0.25">
      <c r="A34" s="6">
        <v>13</v>
      </c>
      <c r="B34" s="7"/>
      <c r="C34" s="7"/>
      <c r="D34" s="7"/>
      <c r="E34" s="7">
        <v>13</v>
      </c>
      <c r="F34" s="7"/>
      <c r="G34" s="7">
        <v>13</v>
      </c>
    </row>
    <row r="35" spans="1:7" x14ac:dyDescent="0.25">
      <c r="A35" s="6">
        <v>14</v>
      </c>
      <c r="B35" s="7"/>
      <c r="C35" s="7">
        <v>14</v>
      </c>
      <c r="D35" s="7">
        <v>14</v>
      </c>
      <c r="E35" s="7"/>
      <c r="F35" s="7"/>
      <c r="G35" s="7">
        <v>28</v>
      </c>
    </row>
    <row r="36" spans="1:7" x14ac:dyDescent="0.25">
      <c r="A36" s="6">
        <v>15</v>
      </c>
      <c r="B36" s="7"/>
      <c r="C36" s="7"/>
      <c r="D36" s="7"/>
      <c r="E36" s="7">
        <v>15</v>
      </c>
      <c r="F36" s="7"/>
      <c r="G36" s="7">
        <v>15</v>
      </c>
    </row>
    <row r="37" spans="1:7" x14ac:dyDescent="0.25">
      <c r="A37" s="6">
        <v>17</v>
      </c>
      <c r="B37" s="7"/>
      <c r="C37" s="7">
        <v>17</v>
      </c>
      <c r="D37" s="7"/>
      <c r="E37" s="7"/>
      <c r="F37" s="7"/>
      <c r="G37" s="7">
        <v>17</v>
      </c>
    </row>
    <row r="38" spans="1:7" x14ac:dyDescent="0.25">
      <c r="A38" s="6">
        <v>19</v>
      </c>
      <c r="B38" s="7"/>
      <c r="C38" s="7">
        <v>19</v>
      </c>
      <c r="D38" s="7"/>
      <c r="E38" s="7"/>
      <c r="F38" s="7"/>
      <c r="G38" s="7">
        <v>19</v>
      </c>
    </row>
    <row r="39" spans="1:7" x14ac:dyDescent="0.25">
      <c r="A39" s="6">
        <v>25</v>
      </c>
      <c r="B39" s="7"/>
      <c r="C39" s="7"/>
      <c r="D39" s="7"/>
      <c r="E39" s="7"/>
      <c r="F39" s="7">
        <v>25</v>
      </c>
      <c r="G39" s="7">
        <v>25</v>
      </c>
    </row>
    <row r="40" spans="1:7" x14ac:dyDescent="0.25">
      <c r="A40" s="6" t="s">
        <v>12</v>
      </c>
      <c r="B40" s="7">
        <v>29</v>
      </c>
      <c r="C40" s="7">
        <v>50</v>
      </c>
      <c r="D40" s="7">
        <v>57</v>
      </c>
      <c r="E40" s="7">
        <v>41</v>
      </c>
      <c r="F40" s="7">
        <v>32</v>
      </c>
      <c r="G40" s="7">
        <v>209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ISAM-GbInfSup11</dc:creator>
  <cp:lastModifiedBy>ISAM-GbInfSup11</cp:lastModifiedBy>
  <dcterms:created xsi:type="dcterms:W3CDTF">2024-05-20T20:36:35Z</dcterms:created>
  <dcterms:modified xsi:type="dcterms:W3CDTF">2024-05-20T22:16:35Z</dcterms:modified>
</cp:coreProperties>
</file>