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viernes-19hs\"/>
    </mc:Choice>
  </mc:AlternateContent>
  <xr:revisionPtr revIDLastSave="0" documentId="13_ncr:1_{4B92A0CD-273F-442D-BC31-F80F81096695}" xr6:coauthVersionLast="46" xr6:coauthVersionMax="46" xr10:uidLastSave="{00000000-0000-0000-0000-000000000000}"/>
  <bookViews>
    <workbookView xWindow="-120" yWindow="-120" windowWidth="20730" windowHeight="11160" activeTab="2" xr2:uid="{5F90D6C7-7DF9-4BD1-9193-1E7BE939159B}"/>
  </bookViews>
  <sheets>
    <sheet name="CLIENTES" sheetId="1" r:id="rId1"/>
    <sheet name="VENTAS" sheetId="2" r:id="rId2"/>
    <sheet name="PRESENTISMO" sheetId="3" r:id="rId3"/>
  </sheets>
  <definedNames>
    <definedName name="cant">VENTAS!$C:$C</definedName>
    <definedName name="precio">VENTAS!$D:$D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" i="3" l="1"/>
  <c r="AH9" i="3"/>
  <c r="AA9" i="3"/>
  <c r="AC9" i="3"/>
  <c r="C9" i="3"/>
  <c r="F9" i="3"/>
  <c r="AH3" i="3"/>
  <c r="AH4" i="3"/>
  <c r="AH5" i="3"/>
  <c r="AH6" i="3"/>
  <c r="AH7" i="3"/>
  <c r="AH8" i="3"/>
  <c r="AH2" i="3"/>
  <c r="AG3" i="3"/>
  <c r="AG4" i="3"/>
  <c r="AG5" i="3"/>
  <c r="AG6" i="3"/>
  <c r="AG7" i="3"/>
  <c r="AG8" i="3"/>
  <c r="AG2" i="3"/>
  <c r="E9" i="3"/>
  <c r="G9" i="3"/>
  <c r="H9" i="3"/>
  <c r="I9" i="3"/>
  <c r="J9" i="3"/>
  <c r="L9" i="3"/>
  <c r="M9" i="3"/>
  <c r="N9" i="3"/>
  <c r="O9" i="3"/>
  <c r="P9" i="3"/>
  <c r="Q9" i="3"/>
  <c r="S9" i="3"/>
  <c r="T9" i="3"/>
  <c r="U9" i="3"/>
  <c r="V9" i="3"/>
  <c r="W9" i="3"/>
  <c r="X9" i="3"/>
  <c r="Z9" i="3"/>
  <c r="AB9" i="3"/>
  <c r="AD9" i="3"/>
  <c r="AE9" i="3"/>
  <c r="A3" i="3"/>
  <c r="A4" i="3"/>
  <c r="A5" i="3"/>
  <c r="A6" i="3"/>
  <c r="A7" i="3"/>
  <c r="A8" i="3"/>
  <c r="A2" i="3"/>
  <c r="O3" i="2"/>
  <c r="O7" i="2"/>
  <c r="O6" i="2"/>
  <c r="O5" i="2"/>
  <c r="O4" i="2"/>
  <c r="J6" i="2"/>
  <c r="J4" i="2"/>
  <c r="J3" i="2"/>
  <c r="J7" i="2"/>
  <c r="J5" i="2"/>
  <c r="E7" i="2"/>
  <c r="E4" i="2"/>
  <c r="E5" i="2"/>
  <c r="E6" i="2"/>
  <c r="E3" i="2"/>
</calcChain>
</file>

<file path=xl/sharedStrings.xml><?xml version="1.0" encoding="utf-8"?>
<sst xmlns="http://schemas.openxmlformats.org/spreadsheetml/2006/main" count="206" uniqueCount="93">
  <si>
    <t>Apellido</t>
  </si>
  <si>
    <t>Nombre</t>
  </si>
  <si>
    <t>Fecha Nac.</t>
  </si>
  <si>
    <t>Direccion</t>
  </si>
  <si>
    <t>Localidad</t>
  </si>
  <si>
    <t>Telefono</t>
  </si>
  <si>
    <t>Racedo</t>
  </si>
  <si>
    <t>Cristian</t>
  </si>
  <si>
    <t>dni</t>
  </si>
  <si>
    <t>su casa</t>
  </si>
  <si>
    <t>Glew</t>
  </si>
  <si>
    <t>Alvarez</t>
  </si>
  <si>
    <t>Tomas</t>
  </si>
  <si>
    <t>ci</t>
  </si>
  <si>
    <t>Belgrano</t>
  </si>
  <si>
    <t>Carballo</t>
  </si>
  <si>
    <t>Joaquin</t>
  </si>
  <si>
    <t>cuchacucha</t>
  </si>
  <si>
    <t>Termperley</t>
  </si>
  <si>
    <t>Luna</t>
  </si>
  <si>
    <t>Soledad</t>
  </si>
  <si>
    <t>ayacucho</t>
  </si>
  <si>
    <t>Ituzaingo</t>
  </si>
  <si>
    <t>Tipo</t>
  </si>
  <si>
    <t>Numero</t>
  </si>
  <si>
    <t>TIPO</t>
  </si>
  <si>
    <t>VALOR</t>
  </si>
  <si>
    <t>texto</t>
  </si>
  <si>
    <t>numero</t>
  </si>
  <si>
    <t>fecha</t>
  </si>
  <si>
    <t>hora</t>
  </si>
  <si>
    <t>moneda</t>
  </si>
  <si>
    <t>contabilidad</t>
  </si>
  <si>
    <t>porcentaje</t>
  </si>
  <si>
    <t>COLUMNA</t>
  </si>
  <si>
    <t>FILA</t>
  </si>
  <si>
    <t>CELDA</t>
  </si>
  <si>
    <t>CONJUNTO</t>
  </si>
  <si>
    <t>A1:A10 ; A:A</t>
  </si>
  <si>
    <t>A1:J1 ; 1:1</t>
  </si>
  <si>
    <t>A1; A2; B1; B2</t>
  </si>
  <si>
    <t>A1:j10; A:C ; 1:3</t>
  </si>
  <si>
    <t>RELATIVA</t>
  </si>
  <si>
    <t>ABSOLUTA</t>
  </si>
  <si>
    <t>$A$1:$j$10</t>
  </si>
  <si>
    <t>$A$1; $A$2</t>
  </si>
  <si>
    <t>ARTICULO</t>
  </si>
  <si>
    <t>CANT</t>
  </si>
  <si>
    <t>PRECIO</t>
  </si>
  <si>
    <t>TOTAL</t>
  </si>
  <si>
    <t>ASPIRADORA</t>
  </si>
  <si>
    <t>SECARROPAS</t>
  </si>
  <si>
    <t>AIRE ACOND.</t>
  </si>
  <si>
    <t>LAVARROPAS</t>
  </si>
  <si>
    <t>FORMULAS</t>
  </si>
  <si>
    <t>FUNCIONES</t>
  </si>
  <si>
    <t>SUMA</t>
  </si>
  <si>
    <t>DIVISION</t>
  </si>
  <si>
    <t>RESTA</t>
  </si>
  <si>
    <t>POTENCIA</t>
  </si>
  <si>
    <t>PRODUCTO</t>
  </si>
  <si>
    <t>valor 1</t>
  </si>
  <si>
    <t>valor 2</t>
  </si>
  <si>
    <t>resultado</t>
  </si>
  <si>
    <t>CONTAR</t>
  </si>
  <si>
    <t>RESTO</t>
  </si>
  <si>
    <t>VENTILADOR</t>
  </si>
  <si>
    <t>COD.</t>
  </si>
  <si>
    <t>CLIENTES</t>
  </si>
  <si>
    <t>$A1:$A9 ; $A:$A</t>
  </si>
  <si>
    <t>A$1:J$1; $1:$1</t>
  </si>
  <si>
    <t>RANGOS HOJA DE CALCULO</t>
  </si>
  <si>
    <t>fraccion</t>
  </si>
  <si>
    <t>cientifica</t>
  </si>
  <si>
    <t>DATOS PLANILLA CALCULO</t>
  </si>
  <si>
    <t>VENTAS</t>
  </si>
  <si>
    <t>operación</t>
  </si>
  <si>
    <t>nombre</t>
  </si>
  <si>
    <t>Operación Matematica que toma como referente los valores de las celdas seleccionadas. Debemos utilizar unicamente celdas que contengan numeros, asi como tambien valores validos para operar.</t>
  </si>
  <si>
    <r>
      <t xml:space="preserve">Palabras Reservadas que permiten realizar alguna operación, normalmente permiten utilizar </t>
    </r>
    <r>
      <rPr>
        <b/>
        <sz val="11"/>
        <color theme="1"/>
        <rFont val="Calibri"/>
        <family val="2"/>
        <scheme val="minor"/>
      </rPr>
      <t>RANGOS</t>
    </r>
    <r>
      <rPr>
        <sz val="11"/>
        <color theme="1"/>
        <rFont val="Calibri"/>
        <family val="2"/>
        <scheme val="minor"/>
      </rPr>
      <t xml:space="preserve"> y totalizan los valores de las celdas, pudiendo distinguir entre valores utilizables y no validos</t>
    </r>
  </si>
  <si>
    <t>Sesto</t>
  </si>
  <si>
    <t>Camilo</t>
  </si>
  <si>
    <t>le</t>
  </si>
  <si>
    <t>Sanchez</t>
  </si>
  <si>
    <t>Roberto</t>
  </si>
  <si>
    <t>Bravo</t>
  </si>
  <si>
    <t>Nino</t>
  </si>
  <si>
    <t>lc</t>
  </si>
  <si>
    <t>Empleado</t>
  </si>
  <si>
    <t>p</t>
  </si>
  <si>
    <t>Asist.</t>
  </si>
  <si>
    <t>Inasist.</t>
  </si>
  <si>
    <t>Asistencia Diaria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</si>
</sst>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44" formatCode="_-&quot;$&quot;* #,##0.00_-;\-&quot;$&quot;* #,##0.00_-;_-&quot;$&quot;* &quot;-&quot;??_-;_-@_-"/>
    <numFmt numFmtId="164" formatCode="[$-F400]h:mm:ss\ AM/PM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3B40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ont="1"/>
    <xf numFmtId="0" fontId="0" fillId="0" borderId="1" xfId="0" applyBorder="1"/>
    <xf numFmtId="0" fontId="0" fillId="0" borderId="1" xfId="0" applyFont="1" applyBorder="1"/>
    <xf numFmtId="14" fontId="0" fillId="0" borderId="1" xfId="0" applyNumberFormat="1" applyBorder="1"/>
    <xf numFmtId="0" fontId="0" fillId="0" borderId="1" xfId="0" applyFont="1" applyFill="1" applyBorder="1"/>
    <xf numFmtId="0" fontId="0" fillId="0" borderId="0" xfId="0" applyAlignment="1"/>
    <xf numFmtId="9" fontId="0" fillId="0" borderId="0" xfId="0" applyNumberFormat="1"/>
    <xf numFmtId="6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44" fontId="0" fillId="0" borderId="1" xfId="0" applyNumberFormat="1" applyBorder="1" applyAlignment="1">
      <alignment horizontal="right"/>
    </xf>
    <xf numFmtId="9" fontId="0" fillId="0" borderId="1" xfId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44" fontId="3" fillId="3" borderId="1" xfId="2" applyFont="1" applyFill="1" applyBorder="1"/>
    <xf numFmtId="44" fontId="0" fillId="0" borderId="1" xfId="2" applyFont="1" applyBorder="1"/>
    <xf numFmtId="44" fontId="0" fillId="0" borderId="0" xfId="2" applyFont="1"/>
    <xf numFmtId="44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3" borderId="1" xfId="0" applyFont="1" applyFill="1" applyBorder="1" applyAlignment="1">
      <alignment horizontal="right" vertical="center" indent="1"/>
    </xf>
    <xf numFmtId="0" fontId="0" fillId="0" borderId="0" xfId="0" applyAlignment="1">
      <alignment horizontal="right" indent="1"/>
    </xf>
    <xf numFmtId="12" fontId="0" fillId="0" borderId="1" xfId="0" applyNumberFormat="1" applyBorder="1" applyAlignment="1">
      <alignment horizontal="right"/>
    </xf>
    <xf numFmtId="11" fontId="0" fillId="0" borderId="1" xfId="0" applyNumberFormat="1" applyBorder="1" applyAlignment="1">
      <alignment horizontal="right"/>
    </xf>
    <xf numFmtId="0" fontId="3" fillId="3" borderId="1" xfId="0" applyFont="1" applyFill="1" applyBorder="1" applyAlignment="1">
      <alignment horizontal="left" vertical="center" indent="3"/>
    </xf>
    <xf numFmtId="0" fontId="0" fillId="0" borderId="0" xfId="0" applyAlignment="1">
      <alignment horizontal="left" indent="3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7" xfId="0" applyFill="1" applyBorder="1"/>
    <xf numFmtId="0" fontId="0" fillId="0" borderId="1" xfId="0" applyFill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Border="1"/>
    <xf numFmtId="0" fontId="3" fillId="2" borderId="1" xfId="0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textRotation="90"/>
    </xf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textRotation="90"/>
    </xf>
    <xf numFmtId="0" fontId="3" fillId="2" borderId="8" xfId="0" applyFont="1" applyFill="1" applyBorder="1" applyAlignment="1">
      <alignment horizontal="right"/>
    </xf>
    <xf numFmtId="0" fontId="0" fillId="0" borderId="8" xfId="0" applyBorder="1"/>
    <xf numFmtId="0" fontId="0" fillId="0" borderId="8" xfId="0" applyFont="1" applyBorder="1"/>
    <xf numFmtId="0" fontId="0" fillId="4" borderId="1" xfId="0" applyFill="1" applyBorder="1"/>
    <xf numFmtId="0" fontId="0" fillId="4" borderId="8" xfId="0" applyFill="1" applyBorder="1"/>
    <xf numFmtId="16" fontId="3" fillId="5" borderId="1" xfId="0" applyNumberFormat="1" applyFont="1" applyFill="1" applyBorder="1" applyAlignment="1">
      <alignment textRotation="90"/>
    </xf>
    <xf numFmtId="0" fontId="0" fillId="5" borderId="1" xfId="0" applyFill="1" applyBorder="1"/>
    <xf numFmtId="0" fontId="0" fillId="5" borderId="1" xfId="0" applyFont="1" applyFill="1" applyBorder="1"/>
    <xf numFmtId="0" fontId="0" fillId="5" borderId="8" xfId="0" applyFont="1" applyFill="1" applyBorder="1"/>
    <xf numFmtId="0" fontId="0" fillId="5" borderId="8" xfId="0" applyFill="1" applyBorder="1"/>
    <xf numFmtId="0" fontId="3" fillId="6" borderId="1" xfId="0" applyFont="1" applyFill="1" applyBorder="1" applyAlignment="1"/>
    <xf numFmtId="0" fontId="0" fillId="0" borderId="0" xfId="0" applyFill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3B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07A1-3D53-4109-AF4A-DD8C576D2A6D}">
  <sheetPr>
    <tabColor rgb="FF92D050"/>
  </sheetPr>
  <dimension ref="A1:O11"/>
  <sheetViews>
    <sheetView zoomScale="150" zoomScaleNormal="150" workbookViewId="0">
      <selection activeCell="B4" sqref="B4"/>
    </sheetView>
  </sheetViews>
  <sheetFormatPr baseColWidth="10" defaultRowHeight="15" x14ac:dyDescent="0.25"/>
  <cols>
    <col min="1" max="1" width="8.5703125" style="1" bestFit="1" customWidth="1"/>
    <col min="2" max="2" width="8.28515625" bestFit="1" customWidth="1"/>
    <col min="3" max="3" width="4.85546875" bestFit="1" customWidth="1"/>
    <col min="4" max="4" width="9.28515625" bestFit="1" customWidth="1"/>
    <col min="5" max="6" width="11" bestFit="1" customWidth="1"/>
    <col min="7" max="7" width="11.28515625" bestFit="1" customWidth="1"/>
    <col min="8" max="8" width="9.28515625" bestFit="1" customWidth="1"/>
    <col min="9" max="9" width="2.7109375" customWidth="1"/>
    <col min="10" max="10" width="12" style="32" bestFit="1" customWidth="1"/>
    <col min="11" max="11" width="13.140625" style="28" customWidth="1"/>
    <col min="12" max="12" width="2.7109375" customWidth="1"/>
    <col min="13" max="13" width="10.85546875" bestFit="1" customWidth="1"/>
    <col min="14" max="14" width="14.5703125" bestFit="1" customWidth="1"/>
    <col min="15" max="15" width="14.85546875" bestFit="1" customWidth="1"/>
  </cols>
  <sheetData>
    <row r="1" spans="1:15" x14ac:dyDescent="0.25">
      <c r="A1" s="33" t="s">
        <v>68</v>
      </c>
      <c r="B1" s="34"/>
      <c r="C1" s="34"/>
      <c r="D1" s="34"/>
      <c r="E1" s="34"/>
      <c r="F1" s="34"/>
      <c r="G1" s="34"/>
      <c r="H1" s="34"/>
      <c r="J1" s="33" t="s">
        <v>74</v>
      </c>
      <c r="K1" s="34"/>
      <c r="L1" s="6"/>
      <c r="M1" s="35" t="s">
        <v>71</v>
      </c>
      <c r="N1" s="36"/>
      <c r="O1" s="37"/>
    </row>
    <row r="2" spans="1:15" x14ac:dyDescent="0.25">
      <c r="A2" s="9" t="s">
        <v>0</v>
      </c>
      <c r="B2" s="9" t="s">
        <v>1</v>
      </c>
      <c r="C2" s="9" t="s">
        <v>23</v>
      </c>
      <c r="D2" s="9" t="s">
        <v>24</v>
      </c>
      <c r="E2" s="9" t="s">
        <v>2</v>
      </c>
      <c r="F2" s="9" t="s">
        <v>3</v>
      </c>
      <c r="G2" s="9" t="s">
        <v>4</v>
      </c>
      <c r="H2" s="9" t="s">
        <v>5</v>
      </c>
      <c r="J2" s="31" t="s">
        <v>25</v>
      </c>
      <c r="K2" s="27" t="s">
        <v>26</v>
      </c>
      <c r="M2" s="9" t="s">
        <v>25</v>
      </c>
      <c r="N2" s="9" t="s">
        <v>42</v>
      </c>
      <c r="O2" s="9" t="s">
        <v>43</v>
      </c>
    </row>
    <row r="3" spans="1:15" x14ac:dyDescent="0.25">
      <c r="A3" s="3" t="s">
        <v>6</v>
      </c>
      <c r="B3" s="2" t="s">
        <v>7</v>
      </c>
      <c r="C3" s="2" t="s">
        <v>8</v>
      </c>
      <c r="D3" s="2">
        <v>35353535</v>
      </c>
      <c r="E3" s="4">
        <v>33346</v>
      </c>
      <c r="F3" s="2" t="s">
        <v>9</v>
      </c>
      <c r="G3" s="2" t="s">
        <v>10</v>
      </c>
      <c r="H3" s="2">
        <v>12345678</v>
      </c>
      <c r="J3" s="10" t="s">
        <v>27</v>
      </c>
      <c r="K3" s="10" t="s">
        <v>7</v>
      </c>
      <c r="L3" s="6"/>
      <c r="M3" s="19" t="s">
        <v>34</v>
      </c>
      <c r="N3" s="18" t="s">
        <v>38</v>
      </c>
      <c r="O3" s="18" t="s">
        <v>69</v>
      </c>
    </row>
    <row r="4" spans="1:15" x14ac:dyDescent="0.25">
      <c r="A4" s="3" t="s">
        <v>11</v>
      </c>
      <c r="B4" s="2" t="s">
        <v>12</v>
      </c>
      <c r="C4" s="2" t="s">
        <v>13</v>
      </c>
      <c r="D4" s="2">
        <v>91234121</v>
      </c>
      <c r="E4" s="4">
        <v>25626</v>
      </c>
      <c r="F4" s="2" t="s">
        <v>9</v>
      </c>
      <c r="G4" s="2" t="s">
        <v>14</v>
      </c>
      <c r="H4" s="2">
        <v>9430211</v>
      </c>
      <c r="J4" s="10" t="s">
        <v>28</v>
      </c>
      <c r="K4" s="11">
        <v>16777216</v>
      </c>
      <c r="L4" s="6"/>
      <c r="M4" s="19" t="s">
        <v>35</v>
      </c>
      <c r="N4" s="18" t="s">
        <v>39</v>
      </c>
      <c r="O4" s="18" t="s">
        <v>70</v>
      </c>
    </row>
    <row r="5" spans="1:15" x14ac:dyDescent="0.25">
      <c r="A5" s="3" t="s">
        <v>15</v>
      </c>
      <c r="B5" s="2" t="s">
        <v>16</v>
      </c>
      <c r="C5" s="2" t="s">
        <v>8</v>
      </c>
      <c r="D5" s="2">
        <v>43123891</v>
      </c>
      <c r="E5" s="4">
        <v>34982</v>
      </c>
      <c r="F5" s="2" t="s">
        <v>17</v>
      </c>
      <c r="G5" s="2" t="s">
        <v>18</v>
      </c>
      <c r="H5" s="2">
        <v>14623894</v>
      </c>
      <c r="J5" s="10" t="s">
        <v>29</v>
      </c>
      <c r="K5" s="12">
        <v>33346</v>
      </c>
      <c r="L5" s="6"/>
      <c r="M5" s="19" t="s">
        <v>36</v>
      </c>
      <c r="N5" s="18" t="s">
        <v>40</v>
      </c>
      <c r="O5" s="18" t="s">
        <v>45</v>
      </c>
    </row>
    <row r="6" spans="1:15" x14ac:dyDescent="0.25">
      <c r="A6" s="5" t="s">
        <v>19</v>
      </c>
      <c r="B6" s="2" t="s">
        <v>20</v>
      </c>
      <c r="C6" s="2" t="s">
        <v>8</v>
      </c>
      <c r="D6" s="2">
        <v>56481231</v>
      </c>
      <c r="E6" s="4">
        <v>36502</v>
      </c>
      <c r="F6" s="2" t="s">
        <v>21</v>
      </c>
      <c r="G6" s="2" t="s">
        <v>22</v>
      </c>
      <c r="H6" s="2">
        <v>19273491</v>
      </c>
      <c r="J6" s="10" t="s">
        <v>30</v>
      </c>
      <c r="K6" s="13">
        <v>0.86111111111111116</v>
      </c>
      <c r="L6" s="6"/>
      <c r="M6" s="19" t="s">
        <v>37</v>
      </c>
      <c r="N6" s="18" t="s">
        <v>41</v>
      </c>
      <c r="O6" s="18" t="s">
        <v>44</v>
      </c>
    </row>
    <row r="7" spans="1:15" x14ac:dyDescent="0.25">
      <c r="A7" s="5" t="s">
        <v>80</v>
      </c>
      <c r="B7" s="2" t="s">
        <v>81</v>
      </c>
      <c r="C7" s="2" t="s">
        <v>82</v>
      </c>
      <c r="D7" s="2">
        <v>4819292</v>
      </c>
      <c r="E7" s="4">
        <v>22224</v>
      </c>
      <c r="F7" s="2"/>
      <c r="G7" s="2"/>
      <c r="H7" s="2"/>
      <c r="J7" s="10" t="s">
        <v>31</v>
      </c>
      <c r="K7" s="14">
        <v>65536</v>
      </c>
      <c r="L7" s="8"/>
    </row>
    <row r="8" spans="1:15" x14ac:dyDescent="0.25">
      <c r="A8" s="5" t="s">
        <v>83</v>
      </c>
      <c r="B8" s="2" t="s">
        <v>84</v>
      </c>
      <c r="C8" s="2" t="s">
        <v>8</v>
      </c>
      <c r="D8" s="2">
        <v>6812320</v>
      </c>
      <c r="E8" s="4">
        <v>23887</v>
      </c>
      <c r="F8" s="2"/>
      <c r="G8" s="2"/>
      <c r="H8" s="2"/>
      <c r="J8" s="10" t="s">
        <v>32</v>
      </c>
      <c r="K8" s="15">
        <v>65536</v>
      </c>
      <c r="O8" s="17"/>
    </row>
    <row r="9" spans="1:15" x14ac:dyDescent="0.25">
      <c r="A9" s="3" t="s">
        <v>85</v>
      </c>
      <c r="B9" s="2" t="s">
        <v>86</v>
      </c>
      <c r="C9" s="2" t="s">
        <v>87</v>
      </c>
      <c r="D9" s="39">
        <v>16237421</v>
      </c>
      <c r="E9" s="4">
        <v>29635</v>
      </c>
      <c r="F9" s="2"/>
      <c r="G9" s="2"/>
      <c r="H9" s="2"/>
      <c r="J9" s="10" t="s">
        <v>33</v>
      </c>
      <c r="K9" s="16">
        <v>0.2</v>
      </c>
      <c r="L9" s="7"/>
    </row>
    <row r="10" spans="1:15" x14ac:dyDescent="0.25">
      <c r="A10" s="3"/>
      <c r="B10" s="2"/>
      <c r="C10" s="2"/>
      <c r="D10" s="2"/>
      <c r="E10" s="2"/>
      <c r="F10" s="2"/>
      <c r="G10" s="2"/>
      <c r="H10" s="2"/>
      <c r="J10" s="26" t="s">
        <v>72</v>
      </c>
      <c r="K10" s="29">
        <v>3.25</v>
      </c>
    </row>
    <row r="11" spans="1:15" x14ac:dyDescent="0.25">
      <c r="A11" s="3"/>
      <c r="B11" s="2"/>
      <c r="C11" s="2"/>
      <c r="D11" s="2"/>
      <c r="E11" s="2"/>
      <c r="F11" s="2"/>
      <c r="G11" s="2"/>
      <c r="H11" s="2"/>
      <c r="J11" s="26" t="s">
        <v>73</v>
      </c>
      <c r="K11" s="30">
        <v>65536</v>
      </c>
    </row>
  </sheetData>
  <mergeCells count="3">
    <mergeCell ref="J1:K1"/>
    <mergeCell ref="M1:O1"/>
    <mergeCell ref="A1:H1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92A9-9843-418B-B9E0-37B5938FBA83}">
  <sheetPr>
    <tabColor theme="4"/>
  </sheetPr>
  <dimension ref="A1:O14"/>
  <sheetViews>
    <sheetView zoomScale="150" zoomScaleNormal="150" workbookViewId="0">
      <selection activeCell="D11" sqref="D11"/>
    </sheetView>
  </sheetViews>
  <sheetFormatPr baseColWidth="10" defaultRowHeight="15" x14ac:dyDescent="0.25"/>
  <cols>
    <col min="1" max="1" width="5.42578125" bestFit="1" customWidth="1"/>
    <col min="2" max="2" width="12.85546875" bestFit="1" customWidth="1"/>
    <col min="3" max="3" width="5.85546875" bestFit="1" customWidth="1"/>
    <col min="4" max="4" width="13" style="23" customWidth="1"/>
    <col min="5" max="5" width="13.7109375" customWidth="1"/>
    <col min="6" max="6" width="2.7109375" customWidth="1"/>
    <col min="7" max="7" width="10.85546875" bestFit="1" customWidth="1"/>
    <col min="8" max="9" width="6.85546875" bestFit="1" customWidth="1"/>
    <col min="10" max="10" width="9.42578125" bestFit="1" customWidth="1"/>
    <col min="11" max="11" width="2.5703125" customWidth="1"/>
    <col min="12" max="12" width="10.85546875" bestFit="1" customWidth="1"/>
    <col min="13" max="14" width="6.85546875" bestFit="1" customWidth="1"/>
    <col min="15" max="15" width="9.42578125" bestFit="1" customWidth="1"/>
  </cols>
  <sheetData>
    <row r="1" spans="1:15" x14ac:dyDescent="0.25">
      <c r="A1" s="38" t="s">
        <v>75</v>
      </c>
      <c r="B1" s="38"/>
      <c r="C1" s="38"/>
      <c r="D1" s="38"/>
      <c r="E1" s="38"/>
      <c r="G1" s="38" t="s">
        <v>54</v>
      </c>
      <c r="H1" s="38"/>
      <c r="I1" s="38"/>
      <c r="J1" s="38"/>
      <c r="L1" s="38" t="s">
        <v>55</v>
      </c>
      <c r="M1" s="38"/>
      <c r="N1" s="38"/>
      <c r="O1" s="38"/>
    </row>
    <row r="2" spans="1:15" x14ac:dyDescent="0.25">
      <c r="A2" s="20" t="s">
        <v>67</v>
      </c>
      <c r="B2" s="20" t="s">
        <v>46</v>
      </c>
      <c r="C2" s="20" t="s">
        <v>47</v>
      </c>
      <c r="D2" s="21" t="s">
        <v>48</v>
      </c>
      <c r="E2" s="20" t="s">
        <v>49</v>
      </c>
      <c r="G2" s="20" t="s">
        <v>76</v>
      </c>
      <c r="H2" s="20" t="s">
        <v>61</v>
      </c>
      <c r="I2" s="20" t="s">
        <v>62</v>
      </c>
      <c r="J2" s="20" t="s">
        <v>63</v>
      </c>
      <c r="L2" s="20" t="s">
        <v>77</v>
      </c>
      <c r="M2" s="20" t="s">
        <v>61</v>
      </c>
      <c r="N2" s="20" t="s">
        <v>62</v>
      </c>
      <c r="O2" s="20" t="s">
        <v>63</v>
      </c>
    </row>
    <row r="3" spans="1:15" x14ac:dyDescent="0.25">
      <c r="A3" s="2">
        <v>1234</v>
      </c>
      <c r="B3" s="2" t="s">
        <v>50</v>
      </c>
      <c r="C3" s="2">
        <v>2</v>
      </c>
      <c r="D3" s="22">
        <v>25000</v>
      </c>
      <c r="E3" s="24">
        <f>cant*precio</f>
        <v>50000</v>
      </c>
      <c r="G3" s="2" t="s">
        <v>56</v>
      </c>
      <c r="H3" s="2">
        <v>5</v>
      </c>
      <c r="I3" s="2">
        <v>3</v>
      </c>
      <c r="J3" s="2">
        <f>H3+I3</f>
        <v>8</v>
      </c>
      <c r="L3" s="2" t="s">
        <v>56</v>
      </c>
      <c r="M3" s="2">
        <v>5</v>
      </c>
      <c r="N3" s="2">
        <v>3</v>
      </c>
      <c r="O3" s="2">
        <f>SUM(L3:N3)</f>
        <v>8</v>
      </c>
    </row>
    <row r="4" spans="1:15" x14ac:dyDescent="0.25">
      <c r="A4" s="2">
        <v>3241</v>
      </c>
      <c r="B4" s="2" t="s">
        <v>51</v>
      </c>
      <c r="C4" s="2">
        <v>5</v>
      </c>
      <c r="D4" s="22">
        <v>6500</v>
      </c>
      <c r="E4" s="24">
        <f>cant*precio</f>
        <v>32500</v>
      </c>
      <c r="G4" s="2" t="s">
        <v>58</v>
      </c>
      <c r="H4" s="2">
        <v>5</v>
      </c>
      <c r="I4" s="2">
        <v>3</v>
      </c>
      <c r="J4" s="2">
        <f>H4-I4</f>
        <v>2</v>
      </c>
      <c r="L4" s="2" t="s">
        <v>64</v>
      </c>
      <c r="M4" s="2">
        <v>5</v>
      </c>
      <c r="N4" s="2">
        <v>3</v>
      </c>
      <c r="O4" s="2">
        <f>COUNT(L4:N4)</f>
        <v>2</v>
      </c>
    </row>
    <row r="5" spans="1:15" x14ac:dyDescent="0.25">
      <c r="A5" s="2">
        <v>2154</v>
      </c>
      <c r="B5" s="2" t="s">
        <v>52</v>
      </c>
      <c r="C5" s="2">
        <v>2</v>
      </c>
      <c r="D5" s="22">
        <v>56000</v>
      </c>
      <c r="E5" s="24">
        <f>cant*precio</f>
        <v>112000</v>
      </c>
      <c r="G5" s="2" t="s">
        <v>60</v>
      </c>
      <c r="H5" s="2">
        <v>5</v>
      </c>
      <c r="I5" s="2">
        <v>3</v>
      </c>
      <c r="J5" s="2">
        <f>H5*I5</f>
        <v>15</v>
      </c>
      <c r="L5" s="2" t="s">
        <v>60</v>
      </c>
      <c r="M5" s="2">
        <v>5</v>
      </c>
      <c r="N5" s="2">
        <v>3</v>
      </c>
      <c r="O5" s="2">
        <f>PRODUCT(L5:N5)</f>
        <v>15</v>
      </c>
    </row>
    <row r="6" spans="1:15" x14ac:dyDescent="0.25">
      <c r="A6" s="2">
        <v>2143</v>
      </c>
      <c r="B6" s="2" t="s">
        <v>53</v>
      </c>
      <c r="C6" s="2">
        <v>3</v>
      </c>
      <c r="D6" s="22">
        <v>32000</v>
      </c>
      <c r="E6" s="24">
        <f>cant*precio</f>
        <v>96000</v>
      </c>
      <c r="G6" s="2" t="s">
        <v>57</v>
      </c>
      <c r="H6" s="2">
        <v>5</v>
      </c>
      <c r="I6" s="2">
        <v>3</v>
      </c>
      <c r="J6" s="2">
        <f>H6/I6</f>
        <v>1.6666666666666667</v>
      </c>
      <c r="L6" s="2" t="s">
        <v>65</v>
      </c>
      <c r="M6" s="2">
        <v>5</v>
      </c>
      <c r="N6" s="2">
        <v>3</v>
      </c>
      <c r="O6" s="2">
        <f>MOD(M6,N6)</f>
        <v>2</v>
      </c>
    </row>
    <row r="7" spans="1:15" x14ac:dyDescent="0.25">
      <c r="A7" s="25">
        <v>5421</v>
      </c>
      <c r="B7" s="25" t="s">
        <v>66</v>
      </c>
      <c r="C7" s="25">
        <v>2</v>
      </c>
      <c r="D7" s="22">
        <v>5000</v>
      </c>
      <c r="E7" s="24">
        <f>cant*precio</f>
        <v>10000</v>
      </c>
      <c r="G7" s="2" t="s">
        <v>59</v>
      </c>
      <c r="H7" s="2">
        <v>5</v>
      </c>
      <c r="I7" s="2">
        <v>3</v>
      </c>
      <c r="J7" s="2">
        <f>H7^I7</f>
        <v>125</v>
      </c>
      <c r="L7" s="2" t="s">
        <v>59</v>
      </c>
      <c r="M7" s="2">
        <v>5</v>
      </c>
      <c r="N7" s="2">
        <v>3</v>
      </c>
      <c r="O7" s="2">
        <f>POWER(M7,N7)</f>
        <v>125</v>
      </c>
    </row>
    <row r="8" spans="1:15" ht="15" customHeight="1" x14ac:dyDescent="0.25">
      <c r="G8" s="40" t="s">
        <v>78</v>
      </c>
      <c r="H8" s="40"/>
      <c r="I8" s="40"/>
      <c r="J8" s="40"/>
      <c r="L8" s="41" t="s">
        <v>79</v>
      </c>
      <c r="M8" s="41"/>
      <c r="N8" s="41"/>
      <c r="O8" s="41"/>
    </row>
    <row r="9" spans="1:15" x14ac:dyDescent="0.25">
      <c r="G9" s="40"/>
      <c r="H9" s="40"/>
      <c r="I9" s="40"/>
      <c r="J9" s="40"/>
      <c r="L9" s="41"/>
      <c r="M9" s="41"/>
      <c r="N9" s="41"/>
      <c r="O9" s="41"/>
    </row>
    <row r="10" spans="1:15" x14ac:dyDescent="0.25">
      <c r="G10" s="40"/>
      <c r="H10" s="40"/>
      <c r="I10" s="40"/>
      <c r="J10" s="40"/>
      <c r="L10" s="41"/>
      <c r="M10" s="41"/>
      <c r="N10" s="41"/>
      <c r="O10" s="41"/>
    </row>
    <row r="11" spans="1:15" x14ac:dyDescent="0.25">
      <c r="G11" s="40"/>
      <c r="H11" s="40"/>
      <c r="I11" s="40"/>
      <c r="J11" s="40"/>
      <c r="L11" s="41"/>
      <c r="M11" s="41"/>
      <c r="N11" s="41"/>
      <c r="O11" s="41"/>
    </row>
    <row r="12" spans="1:15" x14ac:dyDescent="0.25">
      <c r="G12" s="40"/>
      <c r="H12" s="40"/>
      <c r="I12" s="40"/>
      <c r="J12" s="40"/>
      <c r="L12" s="41"/>
      <c r="M12" s="41"/>
      <c r="N12" s="41"/>
      <c r="O12" s="41"/>
    </row>
    <row r="13" spans="1:15" x14ac:dyDescent="0.25">
      <c r="G13" s="40"/>
      <c r="H13" s="40"/>
      <c r="I13" s="40"/>
      <c r="J13" s="40"/>
      <c r="L13" s="41"/>
      <c r="M13" s="41"/>
      <c r="N13" s="41"/>
      <c r="O13" s="41"/>
    </row>
    <row r="14" spans="1:15" x14ac:dyDescent="0.25">
      <c r="G14" s="40"/>
      <c r="H14" s="40"/>
      <c r="I14" s="40"/>
      <c r="J14" s="40"/>
      <c r="L14" s="41"/>
      <c r="M14" s="41"/>
      <c r="N14" s="41"/>
      <c r="O14" s="41"/>
    </row>
  </sheetData>
  <mergeCells count="5">
    <mergeCell ref="A1:E1"/>
    <mergeCell ref="L1:O1"/>
    <mergeCell ref="G1:J1"/>
    <mergeCell ref="G8:J14"/>
    <mergeCell ref="L8:O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FDB7-88AC-43F8-B859-2745D932DEBA}">
  <dimension ref="A1:AH9"/>
  <sheetViews>
    <sheetView tabSelected="1" zoomScale="160" zoomScaleNormal="160" workbookViewId="0">
      <pane xSplit="1" ySplit="1" topLeftCell="T5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baseColWidth="10" defaultRowHeight="15" x14ac:dyDescent="0.25"/>
  <cols>
    <col min="1" max="1" width="15.7109375" style="58" bestFit="1" customWidth="1"/>
    <col min="2" max="32" width="3.7109375" style="58" bestFit="1" customWidth="1"/>
    <col min="33" max="34" width="3.7109375" bestFit="1" customWidth="1"/>
  </cols>
  <sheetData>
    <row r="1" spans="1:34" ht="38.25" x14ac:dyDescent="0.25">
      <c r="A1" s="43" t="s">
        <v>88</v>
      </c>
      <c r="B1" s="52">
        <v>44197</v>
      </c>
      <c r="C1" s="44">
        <v>44198</v>
      </c>
      <c r="D1" s="52">
        <v>44199</v>
      </c>
      <c r="E1" s="44">
        <v>44200</v>
      </c>
      <c r="F1" s="44">
        <v>44201</v>
      </c>
      <c r="G1" s="44">
        <v>44202</v>
      </c>
      <c r="H1" s="44">
        <v>44203</v>
      </c>
      <c r="I1" s="44">
        <v>44204</v>
      </c>
      <c r="J1" s="44">
        <v>44205</v>
      </c>
      <c r="K1" s="52">
        <v>44206</v>
      </c>
      <c r="L1" s="44">
        <v>44207</v>
      </c>
      <c r="M1" s="44">
        <v>44208</v>
      </c>
      <c r="N1" s="44">
        <v>44209</v>
      </c>
      <c r="O1" s="44">
        <v>44210</v>
      </c>
      <c r="P1" s="44">
        <v>44211</v>
      </c>
      <c r="Q1" s="44">
        <v>44212</v>
      </c>
      <c r="R1" s="52">
        <v>44213</v>
      </c>
      <c r="S1" s="44">
        <v>44214</v>
      </c>
      <c r="T1" s="44">
        <v>44215</v>
      </c>
      <c r="U1" s="44">
        <v>44216</v>
      </c>
      <c r="V1" s="44">
        <v>44217</v>
      </c>
      <c r="W1" s="44">
        <v>44218</v>
      </c>
      <c r="X1" s="44">
        <v>44219</v>
      </c>
      <c r="Y1" s="52">
        <v>44220</v>
      </c>
      <c r="Z1" s="44">
        <v>44221</v>
      </c>
      <c r="AA1" s="44">
        <v>44222</v>
      </c>
      <c r="AB1" s="44">
        <v>44223</v>
      </c>
      <c r="AC1" s="44">
        <v>44224</v>
      </c>
      <c r="AD1" s="44">
        <v>44225</v>
      </c>
      <c r="AE1" s="44">
        <v>44226</v>
      </c>
      <c r="AF1" s="52">
        <v>44227</v>
      </c>
      <c r="AG1" s="46" t="s">
        <v>90</v>
      </c>
      <c r="AH1" s="46" t="s">
        <v>91</v>
      </c>
    </row>
    <row r="2" spans="1:34" x14ac:dyDescent="0.25">
      <c r="A2" s="45" t="str">
        <f>CONCATENATE(CLIENTES!$B3," ",CLIENTES!$A3)</f>
        <v>Cristian Racedo</v>
      </c>
      <c r="B2" s="53"/>
      <c r="C2" s="2"/>
      <c r="D2" s="53"/>
      <c r="E2" s="2" t="s">
        <v>89</v>
      </c>
      <c r="F2" s="2"/>
      <c r="G2" s="2" t="s">
        <v>89</v>
      </c>
      <c r="H2" s="2" t="s">
        <v>89</v>
      </c>
      <c r="I2" s="2"/>
      <c r="J2" s="2" t="s">
        <v>89</v>
      </c>
      <c r="K2" s="53"/>
      <c r="L2" s="2" t="s">
        <v>89</v>
      </c>
      <c r="M2" s="2"/>
      <c r="N2" s="2" t="s">
        <v>89</v>
      </c>
      <c r="O2" s="2" t="s">
        <v>89</v>
      </c>
      <c r="P2" s="2"/>
      <c r="Q2" s="2" t="s">
        <v>89</v>
      </c>
      <c r="R2" s="53"/>
      <c r="S2" s="2"/>
      <c r="T2" s="2" t="s">
        <v>89</v>
      </c>
      <c r="U2" s="2" t="s">
        <v>89</v>
      </c>
      <c r="V2" s="2"/>
      <c r="W2" s="2" t="s">
        <v>89</v>
      </c>
      <c r="X2" s="2" t="s">
        <v>89</v>
      </c>
      <c r="Y2" s="53"/>
      <c r="Z2" s="2" t="s">
        <v>89</v>
      </c>
      <c r="AA2" s="2" t="s">
        <v>89</v>
      </c>
      <c r="AB2" s="2" t="s">
        <v>89</v>
      </c>
      <c r="AC2" s="2"/>
      <c r="AD2" s="2" t="s">
        <v>89</v>
      </c>
      <c r="AE2" s="2" t="s">
        <v>89</v>
      </c>
      <c r="AF2" s="53"/>
      <c r="AG2" s="50">
        <f>COUNTA($B2:$AF2)</f>
        <v>17</v>
      </c>
      <c r="AH2" s="50">
        <f>COUNTBLANK($B2:$AF2)</f>
        <v>14</v>
      </c>
    </row>
    <row r="3" spans="1:34" x14ac:dyDescent="0.25">
      <c r="A3" s="45" t="str">
        <f>CONCATENATE(CLIENTES!$B4," ",CLIENTES!$A4)</f>
        <v>Tomas Alvarez</v>
      </c>
      <c r="B3" s="53"/>
      <c r="C3" s="2"/>
      <c r="D3" s="54"/>
      <c r="E3" s="2" t="s">
        <v>89</v>
      </c>
      <c r="F3" s="2"/>
      <c r="G3" s="2"/>
      <c r="H3" s="2"/>
      <c r="I3" s="2"/>
      <c r="J3" s="3"/>
      <c r="K3" s="53"/>
      <c r="L3" s="2"/>
      <c r="M3" s="2"/>
      <c r="N3" s="3"/>
      <c r="O3" s="2" t="s">
        <v>89</v>
      </c>
      <c r="P3" s="2" t="s">
        <v>89</v>
      </c>
      <c r="Q3" s="2" t="s">
        <v>89</v>
      </c>
      <c r="R3" s="53"/>
      <c r="S3" s="2" t="s">
        <v>89</v>
      </c>
      <c r="T3" s="3"/>
      <c r="U3" s="2" t="s">
        <v>89</v>
      </c>
      <c r="V3" s="2"/>
      <c r="W3" s="2"/>
      <c r="X3" s="2" t="s">
        <v>89</v>
      </c>
      <c r="Y3" s="53"/>
      <c r="Z3" s="3"/>
      <c r="AA3" s="2" t="s">
        <v>89</v>
      </c>
      <c r="AB3" s="2"/>
      <c r="AC3" s="2"/>
      <c r="AD3" s="3"/>
      <c r="AE3" s="2" t="s">
        <v>89</v>
      </c>
      <c r="AF3" s="53"/>
      <c r="AG3" s="50">
        <f t="shared" ref="AG3:AG8" si="0">COUNTA($B3:$AF3)</f>
        <v>9</v>
      </c>
      <c r="AH3" s="50">
        <f t="shared" ref="AH3:AH8" si="1">COUNTBLANK($B3:$AF3)</f>
        <v>22</v>
      </c>
    </row>
    <row r="4" spans="1:34" x14ac:dyDescent="0.25">
      <c r="A4" s="45" t="str">
        <f>CONCATENATE(CLIENTES!$B5," ",CLIENTES!$A5)</f>
        <v>Joaquin Carballo</v>
      </c>
      <c r="B4" s="53"/>
      <c r="C4" s="2" t="s">
        <v>89</v>
      </c>
      <c r="D4" s="54"/>
      <c r="E4" s="2"/>
      <c r="F4" s="2"/>
      <c r="G4" s="2" t="s">
        <v>89</v>
      </c>
      <c r="H4" s="2" t="s">
        <v>89</v>
      </c>
      <c r="I4" s="2" t="s">
        <v>89</v>
      </c>
      <c r="J4" s="3" t="s">
        <v>89</v>
      </c>
      <c r="K4" s="53"/>
      <c r="L4" s="2" t="s">
        <v>89</v>
      </c>
      <c r="M4" s="2" t="s">
        <v>89</v>
      </c>
      <c r="N4" s="3" t="s">
        <v>89</v>
      </c>
      <c r="O4" s="2"/>
      <c r="P4" s="2"/>
      <c r="Q4" s="2" t="s">
        <v>89</v>
      </c>
      <c r="R4" s="53"/>
      <c r="S4" s="2" t="s">
        <v>89</v>
      </c>
      <c r="T4" s="3" t="s">
        <v>89</v>
      </c>
      <c r="U4" s="2"/>
      <c r="V4" s="2"/>
      <c r="W4" s="2" t="s">
        <v>89</v>
      </c>
      <c r="X4" s="2" t="s">
        <v>89</v>
      </c>
      <c r="Y4" s="53"/>
      <c r="Z4" s="3" t="s">
        <v>89</v>
      </c>
      <c r="AA4" s="2"/>
      <c r="AB4" s="2" t="s">
        <v>89</v>
      </c>
      <c r="AC4" s="2" t="s">
        <v>89</v>
      </c>
      <c r="AD4" s="3" t="s">
        <v>89</v>
      </c>
      <c r="AE4" s="2"/>
      <c r="AF4" s="53"/>
      <c r="AG4" s="50">
        <f t="shared" si="0"/>
        <v>17</v>
      </c>
      <c r="AH4" s="50">
        <f t="shared" si="1"/>
        <v>14</v>
      </c>
    </row>
    <row r="5" spans="1:34" x14ac:dyDescent="0.25">
      <c r="A5" s="45" t="str">
        <f>CONCATENATE(CLIENTES!$B6," ",CLIENTES!$A6)</f>
        <v>Soledad Luna</v>
      </c>
      <c r="B5" s="53"/>
      <c r="C5" s="2" t="s">
        <v>89</v>
      </c>
      <c r="D5" s="54"/>
      <c r="E5" s="2"/>
      <c r="F5" s="2" t="s">
        <v>89</v>
      </c>
      <c r="G5" s="2"/>
      <c r="H5" s="2" t="s">
        <v>89</v>
      </c>
      <c r="I5" s="2" t="s">
        <v>89</v>
      </c>
      <c r="J5" s="5" t="s">
        <v>89</v>
      </c>
      <c r="K5" s="53"/>
      <c r="L5" s="2"/>
      <c r="M5" s="2" t="s">
        <v>89</v>
      </c>
      <c r="N5" s="5"/>
      <c r="O5" s="2"/>
      <c r="P5" s="2" t="s">
        <v>89</v>
      </c>
      <c r="Q5" s="2"/>
      <c r="R5" s="53"/>
      <c r="S5" s="2" t="s">
        <v>89</v>
      </c>
      <c r="T5" s="5" t="s">
        <v>89</v>
      </c>
      <c r="U5" s="2"/>
      <c r="V5" s="2" t="s">
        <v>89</v>
      </c>
      <c r="W5" s="2"/>
      <c r="X5" s="2" t="s">
        <v>89</v>
      </c>
      <c r="Y5" s="53"/>
      <c r="Z5" s="5"/>
      <c r="AA5" s="2"/>
      <c r="AB5" s="2"/>
      <c r="AC5" s="2" t="s">
        <v>89</v>
      </c>
      <c r="AD5" s="5"/>
      <c r="AE5" s="2"/>
      <c r="AF5" s="53"/>
      <c r="AG5" s="50">
        <f t="shared" si="0"/>
        <v>12</v>
      </c>
      <c r="AH5" s="50">
        <f t="shared" si="1"/>
        <v>19</v>
      </c>
    </row>
    <row r="6" spans="1:34" x14ac:dyDescent="0.25">
      <c r="A6" s="45" t="str">
        <f>CONCATENATE(CLIENTES!$B7," ",CLIENTES!$A7)</f>
        <v>Camilo Sesto</v>
      </c>
      <c r="B6" s="53"/>
      <c r="C6" s="2"/>
      <c r="D6" s="54"/>
      <c r="E6" s="2" t="s">
        <v>89</v>
      </c>
      <c r="F6" s="2"/>
      <c r="G6" s="2" t="s">
        <v>89</v>
      </c>
      <c r="H6" s="2" t="s">
        <v>89</v>
      </c>
      <c r="I6" s="2"/>
      <c r="J6" s="5" t="s">
        <v>89</v>
      </c>
      <c r="K6" s="53"/>
      <c r="L6" s="2" t="s">
        <v>89</v>
      </c>
      <c r="M6" s="2"/>
      <c r="N6" s="5" t="s">
        <v>89</v>
      </c>
      <c r="O6" s="2" t="s">
        <v>89</v>
      </c>
      <c r="P6" s="2"/>
      <c r="Q6" s="2" t="s">
        <v>89</v>
      </c>
      <c r="R6" s="53"/>
      <c r="S6" s="2"/>
      <c r="T6" s="5" t="s">
        <v>89</v>
      </c>
      <c r="U6" s="2" t="s">
        <v>89</v>
      </c>
      <c r="V6" s="2"/>
      <c r="W6" s="2" t="s">
        <v>89</v>
      </c>
      <c r="X6" s="2" t="s">
        <v>89</v>
      </c>
      <c r="Y6" s="53"/>
      <c r="Z6" s="5" t="s">
        <v>89</v>
      </c>
      <c r="AA6" s="2" t="s">
        <v>89</v>
      </c>
      <c r="AB6" s="2" t="s">
        <v>89</v>
      </c>
      <c r="AC6" s="2"/>
      <c r="AD6" s="5" t="s">
        <v>89</v>
      </c>
      <c r="AE6" s="2" t="s">
        <v>89</v>
      </c>
      <c r="AF6" s="53"/>
      <c r="AG6" s="50">
        <f t="shared" si="0"/>
        <v>17</v>
      </c>
      <c r="AH6" s="50">
        <f t="shared" si="1"/>
        <v>14</v>
      </c>
    </row>
    <row r="7" spans="1:34" x14ac:dyDescent="0.25">
      <c r="A7" s="45" t="str">
        <f>CONCATENATE(CLIENTES!$B8," ",CLIENTES!$A8)</f>
        <v>Roberto Sanchez</v>
      </c>
      <c r="B7" s="53"/>
      <c r="C7" s="2"/>
      <c r="D7" s="54"/>
      <c r="E7" s="2"/>
      <c r="F7" s="2" t="s">
        <v>89</v>
      </c>
      <c r="G7" s="2"/>
      <c r="H7" s="2" t="s">
        <v>89</v>
      </c>
      <c r="I7" s="2"/>
      <c r="J7" s="5" t="s">
        <v>89</v>
      </c>
      <c r="K7" s="53"/>
      <c r="L7" s="2" t="s">
        <v>89</v>
      </c>
      <c r="M7" s="2"/>
      <c r="N7" s="5" t="s">
        <v>89</v>
      </c>
      <c r="O7" s="2"/>
      <c r="P7" s="2" t="s">
        <v>89</v>
      </c>
      <c r="Q7" s="2"/>
      <c r="R7" s="53"/>
      <c r="S7" s="2"/>
      <c r="T7" s="5" t="s">
        <v>89</v>
      </c>
      <c r="U7" s="2"/>
      <c r="V7" s="2" t="s">
        <v>89</v>
      </c>
      <c r="W7" s="2"/>
      <c r="X7" s="2" t="s">
        <v>89</v>
      </c>
      <c r="Y7" s="53"/>
      <c r="Z7" s="5" t="s">
        <v>89</v>
      </c>
      <c r="AA7" s="2"/>
      <c r="AB7" s="2" t="s">
        <v>89</v>
      </c>
      <c r="AC7" s="2"/>
      <c r="AD7" s="5" t="s">
        <v>89</v>
      </c>
      <c r="AE7" s="2"/>
      <c r="AF7" s="53"/>
      <c r="AG7" s="50">
        <f t="shared" si="0"/>
        <v>12</v>
      </c>
      <c r="AH7" s="50">
        <f t="shared" si="1"/>
        <v>19</v>
      </c>
    </row>
    <row r="8" spans="1:34" x14ac:dyDescent="0.25">
      <c r="A8" s="47" t="str">
        <f>CONCATENATE(CLIENTES!$B9," ",CLIENTES!$A9)</f>
        <v>Nino Bravo</v>
      </c>
      <c r="B8" s="56"/>
      <c r="C8" s="48" t="s">
        <v>89</v>
      </c>
      <c r="D8" s="55"/>
      <c r="E8" s="48" t="s">
        <v>89</v>
      </c>
      <c r="F8" s="48"/>
      <c r="G8" s="48" t="s">
        <v>89</v>
      </c>
      <c r="H8" s="48"/>
      <c r="I8" s="48" t="s">
        <v>89</v>
      </c>
      <c r="J8" s="49" t="s">
        <v>89</v>
      </c>
      <c r="K8" s="56"/>
      <c r="L8" s="48"/>
      <c r="M8" s="48" t="s">
        <v>89</v>
      </c>
      <c r="N8" s="49" t="s">
        <v>89</v>
      </c>
      <c r="O8" s="48" t="s">
        <v>89</v>
      </c>
      <c r="P8" s="48"/>
      <c r="Q8" s="48" t="s">
        <v>89</v>
      </c>
      <c r="R8" s="56"/>
      <c r="S8" s="48" t="s">
        <v>89</v>
      </c>
      <c r="T8" s="49" t="s">
        <v>89</v>
      </c>
      <c r="U8" s="48" t="s">
        <v>89</v>
      </c>
      <c r="V8" s="48"/>
      <c r="W8" s="48" t="s">
        <v>89</v>
      </c>
      <c r="X8" s="48"/>
      <c r="Y8" s="56"/>
      <c r="Z8" s="49" t="s">
        <v>89</v>
      </c>
      <c r="AA8" s="48" t="s">
        <v>89</v>
      </c>
      <c r="AB8" s="48"/>
      <c r="AC8" s="48" t="s">
        <v>89</v>
      </c>
      <c r="AD8" s="49" t="s">
        <v>89</v>
      </c>
      <c r="AE8" s="48" t="s">
        <v>89</v>
      </c>
      <c r="AF8" s="56"/>
      <c r="AG8" s="51">
        <f t="shared" si="0"/>
        <v>18</v>
      </c>
      <c r="AH8" s="51">
        <f t="shared" si="1"/>
        <v>13</v>
      </c>
    </row>
    <row r="9" spans="1:34" s="42" customFormat="1" x14ac:dyDescent="0.25">
      <c r="A9" s="45" t="s">
        <v>92</v>
      </c>
      <c r="B9" s="53"/>
      <c r="C9" s="50">
        <f>COUNTA(C$2:C$8)</f>
        <v>3</v>
      </c>
      <c r="D9" s="53"/>
      <c r="E9" s="50">
        <f t="shared" ref="C9:AH9" si="2">COUNTA(E$2:E$8)</f>
        <v>4</v>
      </c>
      <c r="F9" s="50">
        <f>COUNTA(F$2:F$8)</f>
        <v>2</v>
      </c>
      <c r="G9" s="50">
        <f t="shared" si="2"/>
        <v>4</v>
      </c>
      <c r="H9" s="50">
        <f t="shared" si="2"/>
        <v>5</v>
      </c>
      <c r="I9" s="50">
        <f t="shared" si="2"/>
        <v>3</v>
      </c>
      <c r="J9" s="50">
        <f t="shared" si="2"/>
        <v>6</v>
      </c>
      <c r="K9" s="53"/>
      <c r="L9" s="50">
        <f t="shared" si="2"/>
        <v>4</v>
      </c>
      <c r="M9" s="50">
        <f t="shared" si="2"/>
        <v>3</v>
      </c>
      <c r="N9" s="50">
        <f t="shared" si="2"/>
        <v>5</v>
      </c>
      <c r="O9" s="50">
        <f t="shared" si="2"/>
        <v>4</v>
      </c>
      <c r="P9" s="50">
        <f t="shared" si="2"/>
        <v>3</v>
      </c>
      <c r="Q9" s="50">
        <f t="shared" si="2"/>
        <v>5</v>
      </c>
      <c r="R9" s="53"/>
      <c r="S9" s="50">
        <f t="shared" si="2"/>
        <v>4</v>
      </c>
      <c r="T9" s="50">
        <f t="shared" si="2"/>
        <v>6</v>
      </c>
      <c r="U9" s="50">
        <f t="shared" si="2"/>
        <v>4</v>
      </c>
      <c r="V9" s="50">
        <f t="shared" si="2"/>
        <v>2</v>
      </c>
      <c r="W9" s="50">
        <f t="shared" si="2"/>
        <v>4</v>
      </c>
      <c r="X9" s="50">
        <f t="shared" si="2"/>
        <v>6</v>
      </c>
      <c r="Y9" s="53"/>
      <c r="Z9" s="50">
        <f t="shared" si="2"/>
        <v>5</v>
      </c>
      <c r="AA9" s="50">
        <f t="shared" si="2"/>
        <v>4</v>
      </c>
      <c r="AB9" s="50">
        <f t="shared" si="2"/>
        <v>4</v>
      </c>
      <c r="AC9" s="50">
        <f t="shared" si="2"/>
        <v>3</v>
      </c>
      <c r="AD9" s="50">
        <f t="shared" si="2"/>
        <v>5</v>
      </c>
      <c r="AE9" s="50">
        <f t="shared" si="2"/>
        <v>4</v>
      </c>
      <c r="AF9" s="53"/>
      <c r="AG9" s="57">
        <f>COUNT(B9:AF9)</f>
        <v>25</v>
      </c>
      <c r="AH9" s="57">
        <f>COUNTBLANK(B9:AF9)</f>
        <v>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CLIENTES</vt:lpstr>
      <vt:lpstr>VENTAS</vt:lpstr>
      <vt:lpstr>PRESENTISMO</vt:lpstr>
      <vt:lpstr>cant</vt:lpstr>
      <vt:lpstr>precio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2021-01-22T22:40:55Z</dcterms:created>
  <dcterms:modified xsi:type="dcterms:W3CDTF">2021-01-29T23:34:38Z</dcterms:modified>
</cp:coreProperties>
</file>