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CE61336A-2EAA-4DC7-951F-8E891ABF4314}" xr6:coauthVersionLast="47" xr6:coauthVersionMax="47" xr10:uidLastSave="{00000000-0000-0000-0000-000000000000}"/>
  <bookViews>
    <workbookView xWindow="-120" yWindow="-120" windowWidth="20730" windowHeight="11040" activeTab="6" xr2:uid="{A284E486-C6D6-48E7-9614-2E5470B19042}"/>
  </bookViews>
  <sheets>
    <sheet name="Modelos" sheetId="1" r:id="rId1"/>
    <sheet name="Unidades" sheetId="2" r:id="rId2"/>
    <sheet name="Fisica" sheetId="3" r:id="rId3"/>
    <sheet name="Sist." sheetId="4" r:id="rId4"/>
    <sheet name="IPv4" sheetId="5" r:id="rId5"/>
    <sheet name="classic" sheetId="6" r:id="rId6"/>
    <sheet name="VLS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6" l="1"/>
  <c r="F5" i="6"/>
  <c r="G5" i="6" s="1"/>
  <c r="E5" i="6"/>
  <c r="C5" i="6"/>
  <c r="M6" i="5"/>
  <c r="M5" i="5"/>
  <c r="M4" i="5"/>
  <c r="B9" i="5"/>
</calcChain>
</file>

<file path=xl/sharedStrings.xml><?xml version="1.0" encoding="utf-8"?>
<sst xmlns="http://schemas.openxmlformats.org/spreadsheetml/2006/main" count="719" uniqueCount="482">
  <si>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</si>
  <si>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</si>
  <si>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</si>
  <si>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</si>
  <si>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</si>
  <si>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</si>
  <si>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</si>
  <si>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</si>
  <si>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</si>
  <si>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</si>
  <si>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</si>
  <si>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</si>
  <si>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</si>
  <si>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</si>
  <si>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</si>
  <si>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</si>
  <si>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</si>
  <si>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</si>
  <si>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</si>
  <si>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</si>
  <si>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</si>
  <si>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</si>
  <si>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</si>
  <si>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</si>
  <si>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</si>
  <si>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</si>
  <si>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</si>
  <si>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</si>
  <si>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</si>
  <si>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</si>
  <si>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</si>
  <si>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</si>
  <si>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</si>
  <si>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</si>
  <si>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</si>
  <si>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</si>
  <si>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</si>
  <si>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</si>
  <si>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</si>
  <si>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</si>
  <si>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</si>
  <si>
    <t>binary digit</t>
  </si>
  <si>
    <t>bit</t>
  </si>
  <si>
    <t>b</t>
  </si>
  <si>
    <t>Almacenamiento</t>
  </si>
  <si>
    <t>Unidad</t>
  </si>
  <si>
    <t>Equivalencia</t>
  </si>
  <si>
    <t>Decimal</t>
  </si>
  <si>
    <t>Byte</t>
  </si>
  <si>
    <t>10^0</t>
  </si>
  <si>
    <t>KyloByte</t>
  </si>
  <si>
    <t>8b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</si>
  <si>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</si>
  <si>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</si>
  <si>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</si>
  <si>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</si>
  <si>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</si>
  <si>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</si>
  <si>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</si>
  <si>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</si>
  <si>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</si>
  <si>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</si>
  <si>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</si>
  <si>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</si>
  <si>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</si>
  <si>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</si>
  <si>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</si>
  <si>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</si>
  <si>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</si>
  <si>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</si>
  <si>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</si>
  <si>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</si>
  <si>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</si>
  <si>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</si>
  <si>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</si>
  <si>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</si>
  <si>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YottaByte</t>
  </si>
  <si>
    <t>1000ZB</t>
  </si>
  <si>
    <t>BrontoByte</t>
  </si>
  <si>
    <t>1000YB</t>
  </si>
  <si>
    <t>GeopByte</t>
  </si>
  <si>
    <t>1000GeB</t>
  </si>
  <si>
    <t>SanganByte</t>
  </si>
  <si>
    <t>1000BB</t>
  </si>
  <si>
    <t>Ancho de Banda</t>
  </si>
  <si>
    <t>1b/s</t>
  </si>
  <si>
    <t>1000bps</t>
  </si>
  <si>
    <t>Kilobits/seg</t>
  </si>
  <si>
    <t>bit/seg</t>
  </si>
  <si>
    <t>Megabit/seg</t>
  </si>
  <si>
    <t>1000Kbps</t>
  </si>
  <si>
    <t>Gigabit/seg</t>
  </si>
  <si>
    <t>1000Mbps</t>
  </si>
  <si>
    <t>Terabit/seg</t>
  </si>
  <si>
    <t>1000Gbps</t>
  </si>
  <si>
    <t>Frecuencia</t>
  </si>
  <si>
    <t>hertz</t>
  </si>
  <si>
    <t>1 ciclo / seg</t>
  </si>
  <si>
    <t>KiloHertz</t>
  </si>
  <si>
    <t>1000Hz</t>
  </si>
  <si>
    <t>MegaHertz</t>
  </si>
  <si>
    <t>1000KHz</t>
  </si>
  <si>
    <t>GigaHertz</t>
  </si>
  <si>
    <t>1000MHz</t>
  </si>
  <si>
    <t>TeraHertz</t>
  </si>
  <si>
    <t>1000GHz</t>
  </si>
  <si>
    <t>Carrier</t>
  </si>
  <si>
    <t>AM</t>
  </si>
  <si>
    <t>FM</t>
  </si>
  <si>
    <t>PM</t>
  </si>
  <si>
    <t>Terminologia</t>
  </si>
  <si>
    <t>Amplitud Modulada</t>
  </si>
  <si>
    <t>Frecuencia Modulada</t>
  </si>
  <si>
    <t>Fase Modulada</t>
  </si>
  <si>
    <t>Señal Portadora</t>
  </si>
  <si>
    <t>TIA-568A</t>
  </si>
  <si>
    <t>TIA-568B</t>
  </si>
  <si>
    <t>Telecomunications International Association</t>
  </si>
  <si>
    <t>Bv</t>
  </si>
  <si>
    <t>V</t>
  </si>
  <si>
    <t>Bn</t>
  </si>
  <si>
    <t>Az</t>
  </si>
  <si>
    <t>Baz</t>
  </si>
  <si>
    <t>N</t>
  </si>
  <si>
    <t>M</t>
  </si>
  <si>
    <t>BM</t>
  </si>
  <si>
    <t>Rx</t>
  </si>
  <si>
    <t>Tx</t>
  </si>
  <si>
    <t>Duplex</t>
  </si>
  <si>
    <t>Half</t>
  </si>
  <si>
    <t>Full</t>
  </si>
  <si>
    <t>Auto</t>
  </si>
  <si>
    <t>envia o recibe</t>
  </si>
  <si>
    <t>envia y recibe</t>
  </si>
  <si>
    <t>100mbps</t>
  </si>
  <si>
    <t>segun la interfaz</t>
  </si>
  <si>
    <t>MDIX</t>
  </si>
  <si>
    <t>Monomodo</t>
  </si>
  <si>
    <t>Multimodo</t>
  </si>
  <si>
    <t>Fibra Optica</t>
  </si>
  <si>
    <t>Luz</t>
  </si>
  <si>
    <t>Laser</t>
  </si>
  <si>
    <t>LED</t>
  </si>
  <si>
    <t>Nucleo</t>
  </si>
  <si>
    <t>9 micrones</t>
  </si>
  <si>
    <t>60 micrones</t>
  </si>
  <si>
    <t>Utilizacion</t>
  </si>
  <si>
    <t>Empresas</t>
  </si>
  <si>
    <t>FTTH</t>
  </si>
  <si>
    <t>Pro</t>
  </si>
  <si>
    <t>Contra</t>
  </si>
  <si>
    <t>Electronica</t>
  </si>
  <si>
    <t>Economica</t>
  </si>
  <si>
    <t>Distancia</t>
  </si>
  <si>
    <t>Capacidad</t>
  </si>
  <si>
    <t>100km</t>
  </si>
  <si>
    <t>100mts</t>
  </si>
  <si>
    <t>10Gbps</t>
  </si>
  <si>
    <t>100Gbps</t>
  </si>
  <si>
    <t>Conectores</t>
  </si>
  <si>
    <t>Terminaciones</t>
  </si>
  <si>
    <t>SC</t>
  </si>
  <si>
    <t>FC</t>
  </si>
  <si>
    <t>ST</t>
  </si>
  <si>
    <t>LC</t>
  </si>
  <si>
    <t>Suscriber Connector</t>
  </si>
  <si>
    <t>Ferrule Connector</t>
  </si>
  <si>
    <t>Straight Tip</t>
  </si>
  <si>
    <t>Lucent Connector</t>
  </si>
  <si>
    <t>PC</t>
  </si>
  <si>
    <t>UPC</t>
  </si>
  <si>
    <t>APC</t>
  </si>
  <si>
    <t>Physical Contact</t>
  </si>
  <si>
    <t>Ultra Physical Contact</t>
  </si>
  <si>
    <t>Angled Physical Contact</t>
  </si>
  <si>
    <t>Columna1</t>
  </si>
  <si>
    <t>SMF</t>
  </si>
  <si>
    <t>MMF</t>
  </si>
  <si>
    <t>Significado</t>
  </si>
  <si>
    <t>Funcion</t>
  </si>
  <si>
    <t>DEC</t>
  </si>
  <si>
    <t>BIN</t>
  </si>
  <si>
    <t>1</t>
  </si>
  <si>
    <t>10</t>
  </si>
  <si>
    <t>00000000</t>
  </si>
  <si>
    <t>01100100</t>
  </si>
  <si>
    <t>01100011</t>
  </si>
  <si>
    <t>11111111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</si>
  <si>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</si>
  <si>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</si>
  <si>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</si>
  <si>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</si>
  <si>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</si>
  <si>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</si>
  <si>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</si>
  <si>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</si>
  <si>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</si>
  <si>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</si>
  <si>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</si>
  <si>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</si>
  <si>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</si>
  <si>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</si>
  <si>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</si>
  <si>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</si>
  <si>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HEX</t>
  </si>
  <si>
    <t>A</t>
  </si>
  <si>
    <t>C</t>
  </si>
  <si>
    <t>D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</si>
  <si>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</si>
  <si>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</si>
  <si>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</si>
  <si>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</si>
  <si>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</si>
  <si>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</si>
  <si>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</si>
  <si>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</si>
  <si>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</si>
  <si>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</si>
  <si>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</si>
  <si>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</si>
  <si>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</si>
  <si>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</si>
  <si>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</si>
  <si>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</si>
  <si>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</si>
  <si>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0x63</t>
  </si>
  <si>
    <t>0x64</t>
  </si>
  <si>
    <t>0xFF</t>
  </si>
  <si>
    <t>10^1</t>
  </si>
  <si>
    <t>10^2</t>
  </si>
  <si>
    <t>Valor</t>
  </si>
  <si>
    <t>16^3</t>
  </si>
  <si>
    <t>16^2</t>
  </si>
  <si>
    <t>16^1</t>
  </si>
  <si>
    <t>16^0</t>
  </si>
  <si>
    <t>2^0</t>
  </si>
  <si>
    <t>2^1</t>
  </si>
  <si>
    <t>2^7</t>
  </si>
  <si>
    <t>2^6</t>
  </si>
  <si>
    <t>2^5</t>
  </si>
  <si>
    <t>2^4</t>
  </si>
  <si>
    <t>2^3</t>
  </si>
  <si>
    <t>2^2</t>
  </si>
  <si>
    <t>BINARIO</t>
  </si>
  <si>
    <t>Exp</t>
  </si>
  <si>
    <t>Res</t>
  </si>
  <si>
    <t>Metodo Division</t>
  </si>
  <si>
    <t>0xAC</t>
  </si>
  <si>
    <t>0x23</t>
  </si>
  <si>
    <t>0x39</t>
  </si>
  <si>
    <t>0x3C</t>
  </si>
  <si>
    <t>0x80</t>
  </si>
  <si>
    <t>0x90</t>
  </si>
  <si>
    <t>0xC0</t>
  </si>
  <si>
    <t>0xE8</t>
  </si>
  <si>
    <t>0xFC</t>
  </si>
  <si>
    <t>0xB8</t>
  </si>
  <si>
    <t>0xA8</t>
  </si>
  <si>
    <t>0xF4</t>
  </si>
  <si>
    <t>0x7F</t>
  </si>
  <si>
    <t>0x88</t>
  </si>
  <si>
    <t>0x53</t>
  </si>
  <si>
    <t>DECIMAL</t>
  </si>
  <si>
    <t>HEXADECIMAL</t>
  </si>
  <si>
    <t>IPv4</t>
  </si>
  <si>
    <t>B</t>
  </si>
  <si>
    <t>E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</si>
  <si>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</si>
  <si>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</si>
  <si>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</si>
  <si>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</si>
  <si>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</si>
  <si>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</si>
  <si>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</si>
  <si>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</si>
  <si>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</si>
  <si>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</si>
  <si>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</si>
  <si>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</si>
  <si>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</si>
  <si>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</si>
  <si>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</si>
  <si>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Research</t>
  </si>
  <si>
    <t>10.0.0.0</t>
  </si>
  <si>
    <t>172.16.0.0</t>
  </si>
  <si>
    <t>172.31.255.255</t>
  </si>
  <si>
    <t>192.168.0.0</t>
  </si>
  <si>
    <t>CLASE</t>
  </si>
  <si>
    <t>FIN</t>
  </si>
  <si>
    <t>INICIO</t>
  </si>
  <si>
    <t>RANGO</t>
  </si>
  <si>
    <t>TOTAL</t>
  </si>
  <si>
    <t>PRIVADO</t>
  </si>
  <si>
    <t>PUBLICO</t>
  </si>
  <si>
    <t>10101100.
00001000</t>
  </si>
  <si>
    <t>11000000.
10101000.
00000000</t>
  </si>
  <si>
    <t>10101100.
00001111</t>
  </si>
  <si>
    <t>11000000.
10101000.
11111111</t>
  </si>
  <si>
    <t>Subredes</t>
  </si>
  <si>
    <t>mascara</t>
  </si>
  <si>
    <t>CIDR</t>
  </si>
  <si>
    <t>Con Clase</t>
  </si>
  <si>
    <t>255.0.0.0</t>
  </si>
  <si>
    <t>255.255.0.0</t>
  </si>
  <si>
    <t>255.255.255.0</t>
  </si>
  <si>
    <t>/8</t>
  </si>
  <si>
    <t>/16</t>
  </si>
  <si>
    <t>/24</t>
  </si>
  <si>
    <t>hosts</t>
  </si>
  <si>
    <t>Cant</t>
  </si>
  <si>
    <t>Topologia</t>
  </si>
  <si>
    <t>AND</t>
  </si>
  <si>
    <t>IP</t>
  </si>
  <si>
    <t>MASK</t>
  </si>
  <si>
    <t>BC</t>
  </si>
  <si>
    <t>NET</t>
  </si>
  <si>
    <t>10.52.43.211</t>
  </si>
  <si>
    <t>Byte 1</t>
  </si>
  <si>
    <t>Byte 2</t>
  </si>
  <si>
    <t>Byte 3</t>
  </si>
  <si>
    <t>Byte 4</t>
  </si>
  <si>
    <t>00110100</t>
  </si>
  <si>
    <t>00101011</t>
  </si>
  <si>
    <t>11010011</t>
  </si>
  <si>
    <r>
      <t>0000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</si>
  <si>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</si>
  <si>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172.29.55.242</t>
  </si>
  <si>
    <t>000000000</t>
  </si>
  <si>
    <t>10101100</t>
  </si>
  <si>
    <t>00011101</t>
  </si>
  <si>
    <t>00110101</t>
  </si>
  <si>
    <t>11110010</t>
  </si>
  <si>
    <t>172.29.0.0</t>
  </si>
  <si>
    <t>172.29.255.255</t>
  </si>
  <si>
    <t>192.168.33.220</t>
  </si>
  <si>
    <t>11000000</t>
  </si>
  <si>
    <t>10101000</t>
  </si>
  <si>
    <t>00100001</t>
  </si>
  <si>
    <t>11011100</t>
  </si>
  <si>
    <t>192.168.33.0</t>
  </si>
  <si>
    <t>192.168.33.255</t>
  </si>
  <si>
    <t>10.64.255.255</t>
  </si>
  <si>
    <t>01000000</t>
  </si>
  <si>
    <t>172.18.255.0</t>
  </si>
  <si>
    <t>172.18.0.0</t>
  </si>
  <si>
    <t>172.18.255.255</t>
  </si>
  <si>
    <t>00010010</t>
  </si>
  <si>
    <t>111111111</t>
  </si>
  <si>
    <t>192.168.255.0</t>
  </si>
  <si>
    <t>11111110</t>
  </si>
  <si>
    <t>SUBNETTING</t>
  </si>
  <si>
    <t>Practica que permite la creacion de subredes a partir de una cantidad solicitada, tomando bits de la porcion de hosts</t>
  </si>
  <si>
    <t>S</t>
  </si>
  <si>
    <t>2^N &gt;= S</t>
  </si>
  <si>
    <t>Red</t>
  </si>
  <si>
    <t>Next Hop</t>
  </si>
  <si>
    <t>256 / SN</t>
  </si>
  <si>
    <t>Porcion Host</t>
  </si>
  <si>
    <t>Host</t>
  </si>
  <si>
    <t>Mask+N</t>
  </si>
  <si>
    <t>2^H -2</t>
  </si>
  <si>
    <t>Solicita</t>
  </si>
  <si>
    <t>H = 32-CIDR</t>
  </si>
  <si>
    <t>SN</t>
  </si>
  <si>
    <t>Binario</t>
  </si>
  <si>
    <r>
      <t>10.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</si>
  <si>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Primer IP</t>
  </si>
  <si>
    <t>Ultima IP</t>
  </si>
  <si>
    <t>Mascara</t>
  </si>
  <si>
    <t>Hosts</t>
  </si>
  <si>
    <r>
      <t>10.</t>
    </r>
    <r>
      <rPr>
        <sz val="11"/>
        <color rgb="FFC0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</si>
  <si>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t>10.31.255.255</t>
  </si>
  <si>
    <t>10.31.255.254</t>
  </si>
  <si>
    <r>
      <t>10.</t>
    </r>
    <r>
      <rPr>
        <sz val="11"/>
        <color rgb="FFC0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</si>
  <si>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</si>
  <si>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</si>
  <si>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</si>
  <si>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</si>
  <si>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</si>
  <si>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C0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</si>
  <si>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</si>
  <si>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</si>
  <si>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</si>
  <si>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</si>
  <si>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</si>
  <si>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</si>
  <si>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10.63.255.255</t>
  </si>
  <si>
    <t>10.63.255.254</t>
  </si>
  <si>
    <t>10.95.255.255</t>
  </si>
  <si>
    <t>10.95.255.254</t>
  </si>
  <si>
    <r>
      <t>10.0.0.1</t>
    </r>
    <r>
      <rPr>
        <sz val="11"/>
        <color theme="1"/>
        <rFont val="Calibri"/>
        <family val="2"/>
        <scheme val="minor"/>
      </rPr>
      <t/>
    </r>
  </si>
  <si>
    <r>
      <t>10.32.0.1</t>
    </r>
    <r>
      <rPr>
        <sz val="11"/>
        <color theme="1"/>
        <rFont val="Calibri"/>
        <family val="2"/>
        <scheme val="minor"/>
      </rPr>
      <t/>
    </r>
  </si>
  <si>
    <r>
      <t>10.64.0.1</t>
    </r>
    <r>
      <rPr>
        <sz val="11"/>
        <color theme="1"/>
        <rFont val="Calibri"/>
        <family val="2"/>
        <scheme val="minor"/>
      </rPr>
      <t/>
    </r>
  </si>
  <si>
    <r>
      <t>10.96.0.1</t>
    </r>
    <r>
      <rPr>
        <sz val="11"/>
        <color theme="1"/>
        <rFont val="Calibri"/>
        <family val="2"/>
        <scheme val="minor"/>
      </rPr>
      <t/>
    </r>
  </si>
  <si>
    <r>
      <t>10.128.0.1</t>
    </r>
    <r>
      <rPr>
        <sz val="11"/>
        <color theme="1"/>
        <rFont val="Calibri"/>
        <family val="2"/>
        <scheme val="minor"/>
      </rPr>
      <t/>
    </r>
  </si>
  <si>
    <r>
      <t>10.160.0.1</t>
    </r>
    <r>
      <rPr>
        <sz val="11"/>
        <color theme="1"/>
        <rFont val="Calibri"/>
        <family val="2"/>
        <scheme val="minor"/>
      </rPr>
      <t/>
    </r>
  </si>
  <si>
    <r>
      <t>10.192.0.1</t>
    </r>
    <r>
      <rPr>
        <sz val="11"/>
        <color theme="1"/>
        <rFont val="Calibri"/>
        <family val="2"/>
        <scheme val="minor"/>
      </rPr>
      <t/>
    </r>
  </si>
  <si>
    <r>
      <t>10.224.0.1</t>
    </r>
    <r>
      <rPr>
        <sz val="11"/>
        <color theme="1"/>
        <rFont val="Calibri"/>
        <family val="2"/>
        <scheme val="minor"/>
      </rPr>
      <t/>
    </r>
  </si>
  <si>
    <t>255.224.0.0</t>
  </si>
  <si>
    <t>172.20.0.1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</si>
  <si>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</si>
  <si>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</si>
  <si>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</si>
  <si>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172.20.64.1</t>
  </si>
  <si>
    <t>172.20.128.1</t>
  </si>
  <si>
    <t>172.20.192.1</t>
  </si>
  <si>
    <t>172.20.63.255</t>
  </si>
  <si>
    <t>172.20.63.254</t>
  </si>
  <si>
    <t>172.20.127.255</t>
  </si>
  <si>
    <t>172.20.191.255</t>
  </si>
  <si>
    <t>172.20.255.255</t>
  </si>
  <si>
    <t>172.20.127.254</t>
  </si>
  <si>
    <t>172.20.191.254</t>
  </si>
  <si>
    <t>172.20.255.254</t>
  </si>
  <si>
    <t>255.255.192.0</t>
  </si>
  <si>
    <t>255.255.192.1</t>
  </si>
  <si>
    <t>255.255.192.2</t>
  </si>
  <si>
    <t>255.255.192.3</t>
  </si>
  <si>
    <r>
      <t>172.20.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</si>
  <si>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</si>
  <si>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</si>
  <si>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</si>
  <si>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t>192.168.0.1</t>
  </si>
  <si>
    <t>192.168.0.64</t>
  </si>
  <si>
    <t>192.168.0.128</t>
  </si>
  <si>
    <t>192.168.0.192</t>
  </si>
  <si>
    <t>192.168.0.62</t>
  </si>
  <si>
    <t>192.168.0.63</t>
  </si>
  <si>
    <t>ip</t>
  </si>
  <si>
    <t>mask</t>
  </si>
  <si>
    <t>red</t>
  </si>
  <si>
    <t>bc</t>
  </si>
  <si>
    <t>01001111</t>
  </si>
  <si>
    <r>
      <t>192.168.0.</t>
    </r>
    <r>
      <rPr>
        <sz val="11"/>
        <rFont val="Calibri"/>
        <family val="2"/>
        <scheme val="minor"/>
      </rPr>
      <t>79</t>
    </r>
  </si>
  <si>
    <t>01111111</t>
  </si>
  <si>
    <t>192.168.0.127</t>
  </si>
  <si>
    <t>192.168.0.126</t>
  </si>
  <si>
    <t>192.168.0.190</t>
  </si>
  <si>
    <t>192.168.0.254</t>
  </si>
  <si>
    <t>192.168.0.191</t>
  </si>
  <si>
    <t>192.168.0.255</t>
  </si>
  <si>
    <r>
      <t>192.168.0.</t>
    </r>
    <r>
      <rPr>
        <sz val="11"/>
        <color rgb="FFC00000"/>
        <rFont val="Calibri"/>
        <family val="2"/>
        <scheme val="minor"/>
      </rPr>
      <t>0</t>
    </r>
  </si>
  <si>
    <r>
      <t>192.168.0.</t>
    </r>
    <r>
      <rPr>
        <sz val="11"/>
        <color rgb="FFC00000"/>
        <rFont val="Calibri"/>
        <family val="2"/>
        <scheme val="minor"/>
      </rPr>
      <t>64</t>
    </r>
  </si>
  <si>
    <r>
      <t>192.168.0.</t>
    </r>
    <r>
      <rPr>
        <sz val="11"/>
        <color rgb="FFC00000"/>
        <rFont val="Calibri"/>
        <family val="2"/>
        <scheme val="minor"/>
      </rPr>
      <t>128</t>
    </r>
  </si>
  <si>
    <r>
      <t>192.168.0.</t>
    </r>
    <r>
      <rPr>
        <sz val="11"/>
        <color rgb="FFC00000"/>
        <rFont val="Calibri"/>
        <family val="2"/>
        <scheme val="minor"/>
      </rPr>
      <t>192</t>
    </r>
  </si>
  <si>
    <t>VLSM</t>
  </si>
  <si>
    <t>Practica de subnetting que prioriza la cantidad de hosts por encima de la porcion de subred</t>
  </si>
  <si>
    <t>H</t>
  </si>
  <si>
    <t>Bits Host</t>
  </si>
  <si>
    <t>2^h - 2 &gt;= H</t>
  </si>
  <si>
    <t>Depto</t>
  </si>
  <si>
    <t>a</t>
  </si>
  <si>
    <t>c</t>
  </si>
  <si>
    <t>e</t>
  </si>
  <si>
    <t>d</t>
  </si>
  <si>
    <t>Total</t>
  </si>
  <si>
    <t>32 - h</t>
  </si>
  <si>
    <t>Last Bit 1</t>
  </si>
  <si>
    <t>RED</t>
  </si>
  <si>
    <t>Mask</t>
  </si>
  <si>
    <t>10.0.0.1</t>
  </si>
  <si>
    <t>10.0.0.128</t>
  </si>
  <si>
    <t>10.0.0.129</t>
  </si>
  <si>
    <t>10.0.0.126</t>
  </si>
  <si>
    <t>10.0.0.127</t>
  </si>
  <si>
    <t>10.0.0.254</t>
  </si>
  <si>
    <t>10.0.0.255</t>
  </si>
  <si>
    <t>10.0.1.0</t>
  </si>
  <si>
    <t>par</t>
  </si>
  <si>
    <t>impar</t>
  </si>
  <si>
    <t>10.0.1.1</t>
  </si>
  <si>
    <t>10.0.1.64</t>
  </si>
  <si>
    <t>10.0.1.63</t>
  </si>
  <si>
    <t>10.0.1.62</t>
  </si>
  <si>
    <t>10.0.1.96</t>
  </si>
  <si>
    <t>10.0.1.97</t>
  </si>
  <si>
    <t>10.0.1.95</t>
  </si>
  <si>
    <t>10.0.1.112</t>
  </si>
  <si>
    <t>10.0.1.110</t>
  </si>
  <si>
    <t>10.0.1.111</t>
  </si>
  <si>
    <t>10.0.1.94</t>
  </si>
  <si>
    <t>Hosts2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</si>
</sst>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 diagonalDown="1">
      <left/>
      <right/>
      <top style="thin">
        <color theme="4" tint="0.39997558519241921"/>
      </top>
      <bottom/>
      <diagonal style="thin">
        <color indexed="64"/>
      </diagonal>
    </border>
    <border diagonalUp="1">
      <left/>
      <right style="thin">
        <color theme="4" tint="0.39997558519241921"/>
      </right>
      <top style="thin">
        <color theme="4" tint="0.39997558519241921"/>
      </top>
      <bottom/>
      <diagonal style="thin">
        <color indexed="64"/>
      </diagonal>
    </border>
    <border diagonalUp="1">
      <left/>
      <right/>
      <top style="thin">
        <color theme="4" tint="0.39997558519241921"/>
      </top>
      <bottom/>
      <diagonal style="thin">
        <color indexed="64"/>
      </diagonal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theme="0"/>
      </right>
      <top/>
      <bottom style="thin">
        <color theme="4" tint="0.39997558519241921"/>
      </bottom>
      <diagonal/>
    </border>
    <border>
      <left/>
      <right style="medium">
        <color theme="0"/>
      </right>
      <top/>
      <bottom/>
      <diagonal/>
    </border>
    <border>
      <left style="thin">
        <color theme="4" tint="0.39997558519241921"/>
      </left>
      <right style="medium">
        <color theme="0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0"/>
      </right>
      <top style="thin">
        <color theme="4" tint="0.39997558519241921"/>
      </top>
      <bottom/>
      <diagonal/>
    </border>
    <border>
      <left style="medium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9" borderId="0" applyNumberFormat="0" applyBorder="0" applyAlignment="0" applyProtection="0"/>
    <xf numFmtId="43" fontId="5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indent="1"/>
    </xf>
    <xf numFmtId="49" fontId="0" fillId="0" borderId="0" xfId="0" applyNumberFormat="1" applyFill="1" applyAlignment="1">
      <alignment horizontal="left" indent="1"/>
    </xf>
    <xf numFmtId="0" fontId="0" fillId="0" borderId="7" xfId="0" applyBorder="1" applyAlignment="1">
      <alignment horizontal="left" indent="1"/>
    </xf>
    <xf numFmtId="49" fontId="0" fillId="0" borderId="7" xfId="0" applyNumberFormat="1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49" fontId="0" fillId="0" borderId="0" xfId="0" applyNumberFormat="1" applyFill="1" applyBorder="1" applyAlignment="1">
      <alignment horizontal="left" indent="1"/>
    </xf>
    <xf numFmtId="0" fontId="0" fillId="0" borderId="0" xfId="0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18" borderId="4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18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1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9" borderId="5" xfId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4" borderId="1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8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4" borderId="12" xfId="0" applyFont="1" applyFill="1" applyBorder="1" applyAlignment="1">
      <alignment horizontal="center"/>
    </xf>
    <xf numFmtId="0" fontId="0" fillId="14" borderId="13" xfId="0" applyFont="1" applyFill="1" applyBorder="1" applyAlignment="1">
      <alignment horizontal="center"/>
    </xf>
    <xf numFmtId="49" fontId="0" fillId="14" borderId="12" xfId="0" applyNumberFormat="1" applyFont="1" applyFill="1" applyBorder="1" applyAlignment="1">
      <alignment horizontal="center"/>
    </xf>
    <xf numFmtId="49" fontId="0" fillId="10" borderId="5" xfId="0" applyNumberFormat="1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/>
    <xf numFmtId="0" fontId="0" fillId="10" borderId="12" xfId="0" applyFont="1" applyFill="1" applyBorder="1" applyAlignment="1">
      <alignment horizontal="center"/>
    </xf>
    <xf numFmtId="0" fontId="0" fillId="14" borderId="14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10" borderId="14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10" borderId="9" xfId="0" applyFont="1" applyFill="1" applyBorder="1"/>
    <xf numFmtId="0" fontId="0" fillId="0" borderId="15" xfId="0" applyFont="1" applyBorder="1"/>
    <xf numFmtId="0" fontId="1" fillId="8" borderId="20" xfId="0" applyFont="1" applyFill="1" applyBorder="1"/>
    <xf numFmtId="0" fontId="1" fillId="14" borderId="20" xfId="0" applyFont="1" applyFill="1" applyBorder="1"/>
    <xf numFmtId="0" fontId="3" fillId="18" borderId="21" xfId="0" applyFont="1" applyFill="1" applyBorder="1"/>
    <xf numFmtId="0" fontId="0" fillId="10" borderId="21" xfId="0" applyFont="1" applyFill="1" applyBorder="1"/>
    <xf numFmtId="0" fontId="0" fillId="0" borderId="21" xfId="0" applyFont="1" applyBorder="1"/>
    <xf numFmtId="0" fontId="0" fillId="10" borderId="22" xfId="0" applyFont="1" applyFill="1" applyBorder="1"/>
    <xf numFmtId="0" fontId="0" fillId="0" borderId="20" xfId="0" applyBorder="1"/>
    <xf numFmtId="164" fontId="0" fillId="10" borderId="17" xfId="2" applyNumberFormat="1" applyFont="1" applyFill="1" applyBorder="1" applyAlignment="1">
      <alignment horizontal="center" vertical="center"/>
    </xf>
    <xf numFmtId="164" fontId="0" fillId="0" borderId="17" xfId="2" applyNumberFormat="1" applyFont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17" xfId="0" applyFont="1" applyFill="1" applyBorder="1" applyAlignment="1">
      <alignment horizontal="center" vertical="center"/>
    </xf>
    <xf numFmtId="0" fontId="3" fillId="18" borderId="21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 wrapText="1"/>
    </xf>
    <xf numFmtId="49" fontId="0" fillId="10" borderId="17" xfId="0" applyNumberFormat="1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3" fillId="18" borderId="4" xfId="0" applyFont="1" applyFill="1" applyBorder="1"/>
    <xf numFmtId="0" fontId="3" fillId="18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right" vertical="center"/>
    </xf>
    <xf numFmtId="49" fontId="0" fillId="10" borderId="5" xfId="0" applyNumberFormat="1" applyFont="1" applyFill="1" applyBorder="1" applyAlignment="1">
      <alignment horizontal="center" vertical="center"/>
    </xf>
    <xf numFmtId="3" fontId="0" fillId="10" borderId="5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10" borderId="2" xfId="0" applyFont="1" applyFill="1" applyBorder="1" applyAlignment="1">
      <alignment horizontal="right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164" fontId="8" fillId="10" borderId="17" xfId="2" applyNumberFormat="1" applyFont="1" applyFill="1" applyBorder="1" applyAlignment="1">
      <alignment horizontal="center" vertical="center"/>
    </xf>
    <xf numFmtId="164" fontId="8" fillId="0" borderId="17" xfId="2" applyNumberFormat="1" applyFont="1" applyBorder="1" applyAlignment="1">
      <alignment horizontal="center" vertical="center"/>
    </xf>
    <xf numFmtId="164" fontId="8" fillId="10" borderId="16" xfId="2" applyNumberFormat="1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49" fontId="0" fillId="1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10" borderId="26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3" fillId="18" borderId="5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164" fontId="0" fillId="0" borderId="0" xfId="2" applyNumberFormat="1" applyFont="1"/>
    <xf numFmtId="49" fontId="0" fillId="0" borderId="0" xfId="0" applyNumberFormat="1"/>
    <xf numFmtId="3" fontId="0" fillId="0" borderId="0" xfId="0" applyNumberFormat="1"/>
    <xf numFmtId="0" fontId="9" fillId="0" borderId="0" xfId="0" applyFont="1"/>
    <xf numFmtId="3" fontId="9" fillId="0" borderId="0" xfId="0" applyNumberFormat="1" applyFont="1"/>
    <xf numFmtId="164" fontId="0" fillId="0" borderId="0" xfId="0" applyNumberFormat="1"/>
    <xf numFmtId="49" fontId="6" fillId="0" borderId="0" xfId="0" applyNumberFormat="1" applyFont="1"/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1" fillId="9" borderId="0" xfId="1" applyAlignment="1">
      <alignment horizontal="center"/>
    </xf>
    <xf numFmtId="0" fontId="0" fillId="0" borderId="0" xfId="0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0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</cellXfs>
  <cellStyles count="3">
    <cellStyle name="Énfasis1" xfId="1" builtinId="29"/>
    <cellStyle name="Millares" xfId="2" builtinId="3"/>
    <cellStyle name="Normal" xfId="0" builtinId="0"/>
  </cellStyles>
  <dxfs count="30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alignment horizontal="left" vertical="bottom" textRotation="0" wrapText="0" relativeInden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800000"/>
      <color rgb="FFA50021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265032</xdr:colOff>
      <xdr:row>12</xdr:row>
      <xdr:rowOff>133020</xdr:rowOff>
    </xdr:from>
    <xdr:to>
      <xdr:col>10</xdr:col>
      <xdr:colOff>265392</xdr:colOff>
      <xdr:row>12</xdr:row>
      <xdr:rowOff>136980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14:cNvPr>
            <xdr14:cNvContentPartPr/>
          </xdr14:nvContentPartPr>
          <xdr14:nvPr macro=""/>
          <xdr14:xfrm>
            <a:off x="7958301" y="2419020"/>
            <a:ext cx="360" cy="39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49661" y="24100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00:04:58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1120,'0'0'6538,"0"2"-6538,0 0 0,0 1-1009,0 0-1495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75DD2-689F-4BCE-94BA-51C9BC43F5CA}" name="Tabla1" displayName="Tabla1" ref="A4:C16" totalsRowShown="0">
  <autoFilter ref="A4:C16" xr:uid="{25475DD2-689F-4BCE-94BA-51C9BC43F5CA}"/>
  <tableColumns count="3">
    <tableColumn id="1" xr3:uid="{75C29514-2947-49DC-9616-D29596CF1B5B}" name="Unidad"/>
    <tableColumn id="2" xr3:uid="{810C4D57-030C-4244-8491-D1EA9AEAF0B3}" name="Equivalencia"/>
    <tableColumn id="3" xr3:uid="{C40D305C-7AB1-4AAC-8E63-7E882EDA25D1}" name="Dec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97CB2-E97F-4B73-87F9-E5D52EBC64F2}" name="Tabla2" displayName="Tabla2" ref="E4:G9" totalsRowShown="0">
  <autoFilter ref="E4:G9" xr:uid="{FD097CB2-E97F-4B73-87F9-E5D52EBC64F2}"/>
  <tableColumns count="3">
    <tableColumn id="1" xr3:uid="{CA6D7902-31F4-40E2-9918-47919D7451E3}" name="Unidad"/>
    <tableColumn id="2" xr3:uid="{9A740875-404C-43D8-BC97-596FE96881AF}" name="Equivalencia"/>
    <tableColumn id="3" xr3:uid="{1E6EEC85-B672-46EC-913B-EF4D9786ED20}" name="Dec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4898D-F2C9-4799-9B27-1047E0B389B5}" name="Tabla3" displayName="Tabla3" ref="E11:G16" totalsRowShown="0" tableBorderDxfId="29">
  <autoFilter ref="E11:G16" xr:uid="{EEE4898D-F2C9-4799-9B27-1047E0B389B5}"/>
  <tableColumns count="3">
    <tableColumn id="1" xr3:uid="{2CD52E63-0CF7-448F-AFB9-E1222BA3751A}" name="Unidad" dataDxfId="28"/>
    <tableColumn id="2" xr3:uid="{7C167E46-06D4-494C-BDD1-BE076BFED87B}" name="Equivalencia" dataDxfId="27"/>
    <tableColumn id="3" xr3:uid="{718EF86A-E60E-4E44-AA6E-6B9F80923B2B}" name="Decimal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9FBB45-8B8C-4F4A-A9E1-39430FEC9B44}" name="Tabla4" displayName="Tabla4" ref="E2:G10" totalsRowShown="0">
  <autoFilter ref="E2:G10" xr:uid="{819FBB45-8B8C-4F4A-A9E1-39430FEC9B44}"/>
  <tableColumns count="3">
    <tableColumn id="1" xr3:uid="{8E05A23D-3945-45F4-93A2-00EFFE0B494E}" name="Fibra Optica"/>
    <tableColumn id="2" xr3:uid="{C8C906E7-61B4-459E-AE0D-C8F83E7BAF20}" name="SMF"/>
    <tableColumn id="3" xr3:uid="{486F3420-C6C7-4225-9D6C-2893C1AECB1D}" name="MM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96137D-ECA5-4975-92C4-DE18EAB21E75}" name="Tabla5" displayName="Tabla5" ref="I2:J6" totalsRowShown="0">
  <autoFilter ref="I2:J6" xr:uid="{4896137D-ECA5-4975-92C4-DE18EAB21E75}"/>
  <tableColumns count="2">
    <tableColumn id="1" xr3:uid="{69B797F6-06C5-4A5E-8121-0A20D1B1DF89}" name="Conectores"/>
    <tableColumn id="2" xr3:uid="{CD8C2FDA-D167-4BE2-BC02-A8FD03074B4C}" name="Descripc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CB86C9-16A4-4B38-85AD-2A0B2161F3E3}" name="Tabla6" displayName="Tabla6" ref="I7:J10" totalsRowShown="0">
  <autoFilter ref="I7:J10" xr:uid="{9ECB86C9-16A4-4B38-85AD-2A0B2161F3E3}"/>
  <tableColumns count="2">
    <tableColumn id="1" xr3:uid="{22731825-E7EB-4B7E-8298-0D2B0F77D7C7}" name="Terminaciones"/>
    <tableColumn id="2" xr3:uid="{4E73474E-513E-4BB9-B0D9-80BC8E7585BD}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E7EA22-C177-4276-8B26-DDBEF03C3978}" name="Tabla7" displayName="Tabla7" ref="A2:C10" totalsRowShown="0">
  <autoFilter ref="A2:C10" xr:uid="{45E7EA22-C177-4276-8B26-DDBEF03C3978}"/>
  <tableColumns count="3">
    <tableColumn id="1" xr3:uid="{FC122938-914F-4524-8BC2-A2AB7E9EFA2F}" name="TIA-568A"/>
    <tableColumn id="2" xr3:uid="{01E34A6D-5A3D-4AB9-978D-1A0E98329F04}" name="Funcion" dataDxfId="25"/>
    <tableColumn id="3" xr3:uid="{DB624384-12B4-4D70-9C0C-F257659F54DB}" name="TIA-568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1AC8E5-0F06-469C-8451-8834EF93985D}" name="Tabla8" displayName="Tabla8" ref="A1:C21" totalsRowShown="0" headerRowDxfId="24" dataDxfId="23" tableBorderDxfId="22">
  <autoFilter ref="A1:C21" xr:uid="{211AC8E5-0F06-469C-8451-8834EF93985D}"/>
  <tableColumns count="3">
    <tableColumn id="1" xr3:uid="{4876463E-FEC9-444A-9168-CF595FD609F6}" name="DEC" dataDxfId="21"/>
    <tableColumn id="2" xr3:uid="{E4D07485-93E2-4F97-8FBE-604048C0DAF6}" name="BIN" dataDxfId="20"/>
    <tableColumn id="3" xr3:uid="{49B333D7-98AB-40FA-A1DC-C5B4EFE941BE}" name="HEX" dataDxfId="1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4C147-9701-4C87-AAD9-57684EED0442}" name="Tabla10" displayName="Tabla10" ref="A7:G15" totalsRowShown="0">
  <autoFilter ref="A7:G15" xr:uid="{4B54C147-9701-4C87-AAD9-57684EED0442}"/>
  <tableColumns count="7">
    <tableColumn id="1" xr3:uid="{3AE09342-9692-421C-A55C-FE1B0A7ECF19}" name="Binario" dataDxfId="18"/>
    <tableColumn id="2" xr3:uid="{A8621E02-BA5A-45D8-9E8A-122B44769B98}" name="Red"/>
    <tableColumn id="3" xr3:uid="{A1D38B69-7051-4F73-96BF-58502BFC45A2}" name="Primer IP" dataDxfId="17"/>
    <tableColumn id="4" xr3:uid="{0EFB3B67-7DD6-485A-85F5-F023F312738D}" name="Ultima IP" dataDxfId="16"/>
    <tableColumn id="5" xr3:uid="{80083827-B95B-41F1-A7D4-107398248A1B}" name="Broadcast" dataDxfId="15"/>
    <tableColumn id="6" xr3:uid="{26BF6E67-CEB6-439B-A22A-E945E36678FB}" name="Mascara" dataDxfId="14"/>
    <tableColumn id="7" xr3:uid="{EF991478-7589-40D7-B551-973071858FAD}" name="Hosts" dataDxfId="13" dataCellStyle="Millar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DCD326-5B10-43FB-9AA2-AB768BBDBA9C}" name="Tabla1012" displayName="Tabla1012" ref="A19:G23" totalsRowShown="0">
  <autoFilter ref="A19:G23" xr:uid="{0ADCD326-5B10-43FB-9AA2-AB768BBDBA9C}"/>
  <tableColumns count="7">
    <tableColumn id="1" xr3:uid="{DF50FB73-0BE7-4854-956E-C7023988D229}" name="Binario" dataDxfId="12"/>
    <tableColumn id="2" xr3:uid="{DE8352F4-3AF3-43A0-BB45-D5F5668CBB76}" name="Red"/>
    <tableColumn id="3" xr3:uid="{20D54671-9004-432E-B6D6-FBA66370BAC2}" name="Primer IP" dataDxfId="11"/>
    <tableColumn id="4" xr3:uid="{C9E4837C-B0D1-45D4-AC3A-2CB87026E30C}" name="Ultima IP" dataDxfId="10"/>
    <tableColumn id="5" xr3:uid="{603009AB-2856-4410-B873-FC6522515A52}" name="Broadcast" dataDxfId="9"/>
    <tableColumn id="6" xr3:uid="{EE8CE6EA-DB26-400E-B7DF-187FD3044ABA}" name="Mascara" dataDxfId="8"/>
    <tableColumn id="7" xr3:uid="{64A7D0E0-5029-4FB2-8EAF-08BA13AC6510}" name="Hosts" dataDxfId="7" dataCellStyle="Millar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D1F3F3-C3A7-4A41-B3DE-DF427F97D09A}" name="Tabla101213" displayName="Tabla101213" ref="A27:G31" totalsRowShown="0">
  <autoFilter ref="A27:G31" xr:uid="{F4D1F3F3-C3A7-4A41-B3DE-DF427F97D09A}"/>
  <tableColumns count="7">
    <tableColumn id="1" xr3:uid="{D1B2423F-C86A-4B39-AB38-96F9DD9BEF71}" name="Binario" dataDxfId="6"/>
    <tableColumn id="2" xr3:uid="{16DB9FDF-15F8-4AF6-A562-7BAF42370F83}" name="Red"/>
    <tableColumn id="3" xr3:uid="{E4368E94-D5DB-4EC6-9525-32C54F17D759}" name="Primer IP" dataDxfId="5"/>
    <tableColumn id="4" xr3:uid="{E3B008EB-2EC2-453A-A957-6DE3704D4332}" name="Ultima IP" dataDxfId="4"/>
    <tableColumn id="5" xr3:uid="{406FF1E2-D54D-437E-A099-5D7101698894}" name="Broadcast" dataDxfId="3"/>
    <tableColumn id="6" xr3:uid="{3633FA0A-4FF6-4978-B548-F7218383F997}" name="Mascara" dataDxfId="2"/>
    <tableColumn id="7" xr3:uid="{C552E1B7-4D5D-4720-9190-356180982A87}" name="Hosts" dataDxfId="1" dataCellStyle="Millar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F2D2BB-D473-4C7E-8F49-EFFA8697289E}" name="Tabla9" displayName="Tabla9" ref="A6:I11" totalsRowShown="0">
  <autoFilter ref="A6:I11" xr:uid="{B2F2D2BB-D473-4C7E-8F49-EFFA8697289E}"/>
  <tableColumns count="9">
    <tableColumn id="1" xr3:uid="{D9906D0F-3946-4551-80EF-E794B6763060}" name="Depto"/>
    <tableColumn id="2" xr3:uid="{B76BD207-564D-4A40-B5DA-7BF31D94DFB2}" name="Hosts"/>
    <tableColumn id="3" xr3:uid="{8C0C9E86-C925-46E4-B1BC-29615F12D011}" name="CIDR"/>
    <tableColumn id="4" xr3:uid="{CF7ABD0A-6D10-4595-BDAC-7BA73453ABAF}" name="RED"/>
    <tableColumn id="5" xr3:uid="{7BF44CD3-59C1-477F-879E-BC30F033B13B}" name="Primer IP"/>
    <tableColumn id="6" xr3:uid="{DD6AB662-A048-4664-92D6-345C97C445DC}" name="Ultima IP"/>
    <tableColumn id="7" xr3:uid="{017E9AD7-B745-43B5-81F0-79C3975FB105}" name="Broadcast"/>
    <tableColumn id="8" xr3:uid="{462988E0-4B36-40BC-A6DB-50D0502BF978}" name="Mask" dataDxfId="0"/>
    <tableColumn id="9" xr3:uid="{C576A661-4DDB-4C17-9D73-FAECEDEB0934}" name="Hos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157" t="s">
        <v>18</v>
      </c>
      <c r="C2" s="159" t="s">
        <v>23</v>
      </c>
      <c r="D2" s="157" t="s">
        <v>12</v>
      </c>
    </row>
    <row r="3" spans="1:4" x14ac:dyDescent="0.25">
      <c r="A3" s="5" t="s">
        <v>7</v>
      </c>
      <c r="B3" s="157"/>
      <c r="C3" s="159"/>
      <c r="D3" s="157"/>
    </row>
    <row r="4" spans="1:4" x14ac:dyDescent="0.25">
      <c r="A4" s="6" t="s">
        <v>6</v>
      </c>
      <c r="B4" s="157"/>
      <c r="C4" s="159"/>
      <c r="D4" s="157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158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158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:G16"/>
  <sheetViews>
    <sheetView zoomScale="130" zoomScaleNormal="130" workbookViewId="0">
      <selection activeCell="I11" sqref="I11:J15"/>
    </sheetView>
  </sheetViews>
  <sheetFormatPr baseColWidth="10" defaultRowHeight="15" x14ac:dyDescent="0.25"/>
  <cols>
    <col min="2" max="2" width="12.85546875" customWidth="1"/>
    <col min="4" max="4" width="4.5703125" customWidth="1"/>
    <col min="5" max="5" width="15.140625" bestFit="1" customWidth="1"/>
    <col min="6" max="6" width="12.85546875" customWidth="1"/>
    <col min="8" max="8" width="4.140625" customWidth="1"/>
    <col min="10" max="10" width="20" bestFit="1" customWidth="1"/>
  </cols>
  <sheetData>
    <row r="1" spans="1:7" x14ac:dyDescent="0.25">
      <c r="A1" t="s">
        <v>42</v>
      </c>
      <c r="B1" t="s">
        <v>41</v>
      </c>
      <c r="C1" t="s">
        <v>43</v>
      </c>
    </row>
    <row r="3" spans="1:7" x14ac:dyDescent="0.25">
      <c r="A3" s="160" t="s">
        <v>44</v>
      </c>
      <c r="B3" s="160"/>
      <c r="C3" s="160"/>
      <c r="E3" s="160" t="s">
        <v>84</v>
      </c>
      <c r="F3" s="160"/>
      <c r="G3" s="160"/>
    </row>
    <row r="4" spans="1:7" x14ac:dyDescent="0.25">
      <c r="A4" t="s">
        <v>45</v>
      </c>
      <c r="B4" t="s">
        <v>46</v>
      </c>
      <c r="C4" t="s">
        <v>47</v>
      </c>
      <c r="E4" t="s">
        <v>45</v>
      </c>
      <c r="F4" t="s">
        <v>46</v>
      </c>
      <c r="G4" t="s">
        <v>47</v>
      </c>
    </row>
    <row r="5" spans="1:7" x14ac:dyDescent="0.25">
      <c r="A5" t="s">
        <v>48</v>
      </c>
      <c r="B5" t="s">
        <v>51</v>
      </c>
      <c r="C5" t="s">
        <v>49</v>
      </c>
      <c r="E5" t="s">
        <v>88</v>
      </c>
      <c r="F5" t="s">
        <v>85</v>
      </c>
      <c r="G5" t="s">
        <v>49</v>
      </c>
    </row>
    <row r="6" spans="1:7" x14ac:dyDescent="0.25">
      <c r="A6" t="s">
        <v>50</v>
      </c>
      <c r="B6" t="s">
        <v>52</v>
      </c>
      <c r="C6" t="s">
        <v>53</v>
      </c>
      <c r="E6" t="s">
        <v>87</v>
      </c>
      <c r="F6" t="s">
        <v>86</v>
      </c>
      <c r="G6" t="s">
        <v>53</v>
      </c>
    </row>
    <row r="7" spans="1:7" x14ac:dyDescent="0.25">
      <c r="A7" t="s">
        <v>54</v>
      </c>
      <c r="B7" t="s">
        <v>55</v>
      </c>
      <c r="C7" t="s">
        <v>56</v>
      </c>
      <c r="E7" t="s">
        <v>89</v>
      </c>
      <c r="F7" t="s">
        <v>90</v>
      </c>
      <c r="G7" t="s">
        <v>56</v>
      </c>
    </row>
    <row r="8" spans="1:7" x14ac:dyDescent="0.25">
      <c r="A8" t="s">
        <v>66</v>
      </c>
      <c r="B8" t="s">
        <v>67</v>
      </c>
      <c r="C8" t="s">
        <v>57</v>
      </c>
      <c r="E8" t="s">
        <v>91</v>
      </c>
      <c r="F8" t="s">
        <v>92</v>
      </c>
      <c r="G8" t="s">
        <v>57</v>
      </c>
    </row>
    <row r="9" spans="1:7" x14ac:dyDescent="0.25">
      <c r="A9" t="s">
        <v>68</v>
      </c>
      <c r="B9" t="s">
        <v>69</v>
      </c>
      <c r="C9" t="s">
        <v>58</v>
      </c>
      <c r="E9" t="s">
        <v>93</v>
      </c>
      <c r="F9" t="s">
        <v>94</v>
      </c>
      <c r="G9" t="s">
        <v>58</v>
      </c>
    </row>
    <row r="10" spans="1:7" x14ac:dyDescent="0.25">
      <c r="A10" t="s">
        <v>70</v>
      </c>
      <c r="B10" t="s">
        <v>71</v>
      </c>
      <c r="C10" t="s">
        <v>59</v>
      </c>
      <c r="E10" s="160" t="s">
        <v>95</v>
      </c>
      <c r="F10" s="160"/>
      <c r="G10" s="160"/>
    </row>
    <row r="11" spans="1:7" x14ac:dyDescent="0.25">
      <c r="A11" t="s">
        <v>72</v>
      </c>
      <c r="B11" t="s">
        <v>73</v>
      </c>
      <c r="C11" t="s">
        <v>60</v>
      </c>
      <c r="E11" t="s">
        <v>45</v>
      </c>
      <c r="F11" t="s">
        <v>46</v>
      </c>
      <c r="G11" t="s">
        <v>47</v>
      </c>
    </row>
    <row r="12" spans="1:7" x14ac:dyDescent="0.25">
      <c r="A12" t="s">
        <v>74</v>
      </c>
      <c r="B12" t="s">
        <v>75</v>
      </c>
      <c r="C12" t="s">
        <v>61</v>
      </c>
      <c r="E12" s="13" t="s">
        <v>96</v>
      </c>
      <c r="F12" s="14" t="s">
        <v>97</v>
      </c>
      <c r="G12" s="15" t="s">
        <v>49</v>
      </c>
    </row>
    <row r="13" spans="1:7" x14ac:dyDescent="0.25">
      <c r="A13" t="s">
        <v>76</v>
      </c>
      <c r="B13" t="s">
        <v>77</v>
      </c>
      <c r="C13" t="s">
        <v>62</v>
      </c>
      <c r="E13" s="10" t="s">
        <v>98</v>
      </c>
      <c r="F13" s="11" t="s">
        <v>99</v>
      </c>
      <c r="G13" s="12" t="s">
        <v>53</v>
      </c>
    </row>
    <row r="14" spans="1:7" x14ac:dyDescent="0.25">
      <c r="A14" t="s">
        <v>78</v>
      </c>
      <c r="B14" t="s">
        <v>79</v>
      </c>
      <c r="C14" t="s">
        <v>63</v>
      </c>
      <c r="E14" s="13" t="s">
        <v>100</v>
      </c>
      <c r="F14" s="14" t="s">
        <v>101</v>
      </c>
      <c r="G14" s="15" t="s">
        <v>56</v>
      </c>
    </row>
    <row r="15" spans="1:7" x14ac:dyDescent="0.25">
      <c r="A15" t="s">
        <v>80</v>
      </c>
      <c r="B15" t="s">
        <v>83</v>
      </c>
      <c r="C15" t="s">
        <v>64</v>
      </c>
      <c r="E15" s="10" t="s">
        <v>102</v>
      </c>
      <c r="F15" s="11" t="s">
        <v>103</v>
      </c>
      <c r="G15" s="12" t="s">
        <v>57</v>
      </c>
    </row>
    <row r="16" spans="1:7" x14ac:dyDescent="0.25">
      <c r="A16" t="s">
        <v>82</v>
      </c>
      <c r="B16" t="s">
        <v>81</v>
      </c>
      <c r="C16" t="s">
        <v>65</v>
      </c>
      <c r="E16" s="16" t="s">
        <v>104</v>
      </c>
      <c r="F16" s="17" t="s">
        <v>105</v>
      </c>
      <c r="G16" s="18" t="s">
        <v>58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:J16"/>
  <sheetViews>
    <sheetView topLeftCell="A8" zoomScale="160" zoomScaleNormal="160" workbookViewId="0">
      <selection activeCell="F15" sqref="F15"/>
    </sheetView>
  </sheetViews>
  <sheetFormatPr baseColWidth="10" defaultRowHeight="15" x14ac:dyDescent="0.25"/>
  <cols>
    <col min="2" max="2" width="10.42578125" customWidth="1"/>
    <col min="4" max="4" width="2.28515625" customWidth="1"/>
    <col min="5" max="5" width="13.7109375" bestFit="1" customWidth="1"/>
    <col min="8" max="8" width="2.28515625" customWidth="1"/>
    <col min="9" max="9" width="16.28515625" bestFit="1" customWidth="1"/>
    <col min="10" max="10" width="22.28515625" bestFit="1" customWidth="1"/>
  </cols>
  <sheetData>
    <row r="1" spans="1:10" x14ac:dyDescent="0.25">
      <c r="A1" s="161" t="s">
        <v>117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x14ac:dyDescent="0.25">
      <c r="A2" t="s">
        <v>115</v>
      </c>
      <c r="B2" t="s">
        <v>179</v>
      </c>
      <c r="C2" t="s">
        <v>116</v>
      </c>
      <c r="E2" t="s">
        <v>139</v>
      </c>
      <c r="F2" t="s">
        <v>176</v>
      </c>
      <c r="G2" t="s">
        <v>177</v>
      </c>
      <c r="I2" t="s">
        <v>159</v>
      </c>
      <c r="J2" t="s">
        <v>29</v>
      </c>
    </row>
    <row r="3" spans="1:10" x14ac:dyDescent="0.25">
      <c r="A3" s="19" t="s">
        <v>118</v>
      </c>
      <c r="B3" s="27" t="s">
        <v>127</v>
      </c>
      <c r="C3" s="21" t="s">
        <v>120</v>
      </c>
      <c r="E3" t="s">
        <v>178</v>
      </c>
      <c r="F3" t="s">
        <v>137</v>
      </c>
      <c r="G3" t="s">
        <v>138</v>
      </c>
      <c r="I3" t="s">
        <v>161</v>
      </c>
      <c r="J3" t="s">
        <v>165</v>
      </c>
    </row>
    <row r="4" spans="1:10" x14ac:dyDescent="0.25">
      <c r="A4" s="20" t="s">
        <v>119</v>
      </c>
      <c r="B4" s="27" t="s">
        <v>127</v>
      </c>
      <c r="C4" s="24" t="s">
        <v>123</v>
      </c>
      <c r="E4" t="s">
        <v>140</v>
      </c>
      <c r="F4" t="s">
        <v>141</v>
      </c>
      <c r="G4" t="s">
        <v>142</v>
      </c>
      <c r="I4" t="s">
        <v>162</v>
      </c>
      <c r="J4" t="s">
        <v>166</v>
      </c>
    </row>
    <row r="5" spans="1:10" x14ac:dyDescent="0.25">
      <c r="A5" s="21" t="s">
        <v>120</v>
      </c>
      <c r="B5" s="27" t="s">
        <v>126</v>
      </c>
      <c r="C5" s="19" t="s">
        <v>118</v>
      </c>
      <c r="E5" t="s">
        <v>146</v>
      </c>
      <c r="F5" t="s">
        <v>147</v>
      </c>
      <c r="G5" t="s">
        <v>148</v>
      </c>
      <c r="I5" t="s">
        <v>163</v>
      </c>
      <c r="J5" t="s">
        <v>167</v>
      </c>
    </row>
    <row r="6" spans="1:10" x14ac:dyDescent="0.25">
      <c r="A6" s="22" t="s">
        <v>121</v>
      </c>
      <c r="B6" s="27"/>
      <c r="C6" s="22" t="s">
        <v>121</v>
      </c>
      <c r="E6" t="s">
        <v>143</v>
      </c>
      <c r="F6" t="s">
        <v>144</v>
      </c>
      <c r="G6" t="s">
        <v>145</v>
      </c>
      <c r="I6" t="s">
        <v>164</v>
      </c>
      <c r="J6" t="s">
        <v>168</v>
      </c>
    </row>
    <row r="7" spans="1:10" x14ac:dyDescent="0.25">
      <c r="A7" s="23" t="s">
        <v>122</v>
      </c>
      <c r="B7" s="27"/>
      <c r="C7" s="23" t="s">
        <v>122</v>
      </c>
      <c r="E7" t="s">
        <v>149</v>
      </c>
      <c r="F7" t="s">
        <v>151</v>
      </c>
      <c r="G7" t="s">
        <v>152</v>
      </c>
      <c r="I7" t="s">
        <v>160</v>
      </c>
      <c r="J7" t="s">
        <v>175</v>
      </c>
    </row>
    <row r="8" spans="1:10" x14ac:dyDescent="0.25">
      <c r="A8" s="24" t="s">
        <v>123</v>
      </c>
      <c r="B8" s="27" t="s">
        <v>126</v>
      </c>
      <c r="C8" s="20" t="s">
        <v>119</v>
      </c>
      <c r="E8" t="s">
        <v>150</v>
      </c>
      <c r="F8" t="s">
        <v>152</v>
      </c>
      <c r="G8" t="s">
        <v>151</v>
      </c>
      <c r="I8" t="s">
        <v>169</v>
      </c>
      <c r="J8" t="s">
        <v>172</v>
      </c>
    </row>
    <row r="9" spans="1:10" x14ac:dyDescent="0.25">
      <c r="A9" s="25" t="s">
        <v>125</v>
      </c>
      <c r="B9" s="27"/>
      <c r="C9" s="25" t="s">
        <v>125</v>
      </c>
      <c r="E9" t="s">
        <v>153</v>
      </c>
      <c r="F9" t="s">
        <v>155</v>
      </c>
      <c r="G9" t="s">
        <v>156</v>
      </c>
      <c r="I9" t="s">
        <v>170</v>
      </c>
      <c r="J9" t="s">
        <v>173</v>
      </c>
    </row>
    <row r="10" spans="1:10" x14ac:dyDescent="0.25">
      <c r="A10" s="26" t="s">
        <v>124</v>
      </c>
      <c r="B10" s="27"/>
      <c r="C10" s="26" t="s">
        <v>124</v>
      </c>
      <c r="E10" t="s">
        <v>154</v>
      </c>
      <c r="F10" t="s">
        <v>157</v>
      </c>
      <c r="G10" t="s">
        <v>158</v>
      </c>
      <c r="I10" t="s">
        <v>171</v>
      </c>
      <c r="J10" t="s">
        <v>174</v>
      </c>
    </row>
    <row r="12" spans="1:10" x14ac:dyDescent="0.25">
      <c r="A12" t="s">
        <v>110</v>
      </c>
      <c r="E12" t="s">
        <v>128</v>
      </c>
    </row>
    <row r="13" spans="1:10" x14ac:dyDescent="0.25">
      <c r="A13" t="s">
        <v>106</v>
      </c>
      <c r="B13" t="s">
        <v>114</v>
      </c>
      <c r="E13" t="s">
        <v>129</v>
      </c>
      <c r="F13" t="s">
        <v>134</v>
      </c>
      <c r="G13" t="s">
        <v>132</v>
      </c>
    </row>
    <row r="14" spans="1:10" x14ac:dyDescent="0.25">
      <c r="A14" t="s">
        <v>107</v>
      </c>
      <c r="B14" t="s">
        <v>111</v>
      </c>
      <c r="E14" t="s">
        <v>130</v>
      </c>
      <c r="F14" t="s">
        <v>134</v>
      </c>
      <c r="G14" t="s">
        <v>133</v>
      </c>
    </row>
    <row r="15" spans="1:10" x14ac:dyDescent="0.25">
      <c r="A15" t="s">
        <v>108</v>
      </c>
      <c r="B15" t="s">
        <v>112</v>
      </c>
      <c r="E15" t="s">
        <v>131</v>
      </c>
      <c r="F15" t="s">
        <v>136</v>
      </c>
      <c r="G15" t="s">
        <v>135</v>
      </c>
    </row>
    <row r="16" spans="1:10" x14ac:dyDescent="0.25">
      <c r="A16" t="s">
        <v>109</v>
      </c>
      <c r="B16" t="s">
        <v>113</v>
      </c>
    </row>
  </sheetData>
  <mergeCells count="1">
    <mergeCell ref="A1:J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E51D-68BA-4591-BEE5-B9E249B325CA}">
  <dimension ref="A1:Y22"/>
  <sheetViews>
    <sheetView topLeftCell="D1" zoomScale="130" zoomScaleNormal="130" workbookViewId="0">
      <pane ySplit="3" topLeftCell="A4" activePane="bottomLeft" state="frozen"/>
      <selection activeCell="C1" sqref="C1"/>
      <selection pane="bottomLeft" activeCell="U2" sqref="U2"/>
    </sheetView>
  </sheetViews>
  <sheetFormatPr baseColWidth="10" defaultRowHeight="15" x14ac:dyDescent="0.25"/>
  <cols>
    <col min="1" max="1" width="8" bestFit="1" customWidth="1"/>
    <col min="2" max="2" width="11.140625" style="31" bestFit="1" customWidth="1"/>
    <col min="3" max="3" width="8" style="30" bestFit="1" customWidth="1"/>
    <col min="4" max="4" width="3.140625" customWidth="1"/>
    <col min="5" max="5" width="5.7109375" bestFit="1" customWidth="1"/>
    <col min="6" max="13" width="5.28515625" style="27" customWidth="1"/>
    <col min="14" max="14" width="5.28515625" style="39" customWidth="1"/>
    <col min="15" max="15" width="5.28515625" style="30" customWidth="1"/>
    <col min="16" max="19" width="5.28515625" style="28" customWidth="1"/>
    <col min="20" max="25" width="5.28515625" customWidth="1"/>
  </cols>
  <sheetData>
    <row r="1" spans="1:25" x14ac:dyDescent="0.25">
      <c r="A1" s="32" t="s">
        <v>180</v>
      </c>
      <c r="B1" s="33" t="s">
        <v>181</v>
      </c>
      <c r="C1" s="32" t="s">
        <v>204</v>
      </c>
      <c r="E1" t="s">
        <v>243</v>
      </c>
      <c r="P1" s="29" t="s">
        <v>262</v>
      </c>
      <c r="Q1" s="29"/>
      <c r="R1" s="29"/>
      <c r="S1" s="29"/>
      <c r="U1" t="s">
        <v>263</v>
      </c>
    </row>
    <row r="2" spans="1:25" x14ac:dyDescent="0.25">
      <c r="A2" s="32">
        <v>0</v>
      </c>
      <c r="B2" s="34" t="s">
        <v>184</v>
      </c>
      <c r="C2" s="32" t="s">
        <v>208</v>
      </c>
      <c r="E2" s="56" t="s">
        <v>244</v>
      </c>
      <c r="F2" s="45" t="s">
        <v>237</v>
      </c>
      <c r="G2" s="48" t="s">
        <v>238</v>
      </c>
      <c r="H2" s="45" t="s">
        <v>239</v>
      </c>
      <c r="I2" s="48" t="s">
        <v>240</v>
      </c>
      <c r="J2" s="45" t="s">
        <v>241</v>
      </c>
      <c r="K2" s="48" t="s">
        <v>242</v>
      </c>
      <c r="L2" s="45" t="s">
        <v>236</v>
      </c>
      <c r="M2" s="48" t="s">
        <v>235</v>
      </c>
      <c r="N2" s="40"/>
      <c r="O2" s="56" t="s">
        <v>244</v>
      </c>
      <c r="P2" s="45" t="s">
        <v>53</v>
      </c>
      <c r="Q2" s="48" t="s">
        <v>229</v>
      </c>
      <c r="R2" s="45" t="s">
        <v>228</v>
      </c>
      <c r="S2" s="48" t="s">
        <v>49</v>
      </c>
      <c r="U2" s="56" t="s">
        <v>244</v>
      </c>
      <c r="V2" s="45" t="s">
        <v>231</v>
      </c>
      <c r="W2" s="48" t="s">
        <v>232</v>
      </c>
      <c r="X2" s="45" t="s">
        <v>233</v>
      </c>
      <c r="Y2" s="48" t="s">
        <v>234</v>
      </c>
    </row>
    <row r="3" spans="1:25" x14ac:dyDescent="0.25">
      <c r="A3" s="35">
        <v>1</v>
      </c>
      <c r="B3" s="36" t="s">
        <v>188</v>
      </c>
      <c r="C3" s="35" t="s">
        <v>209</v>
      </c>
      <c r="E3" s="56" t="s">
        <v>230</v>
      </c>
      <c r="F3" s="48">
        <v>128</v>
      </c>
      <c r="G3" s="45">
        <v>64</v>
      </c>
      <c r="H3" s="48">
        <v>32</v>
      </c>
      <c r="I3" s="45">
        <v>16</v>
      </c>
      <c r="J3" s="48">
        <v>8</v>
      </c>
      <c r="K3" s="45">
        <v>4</v>
      </c>
      <c r="L3" s="48">
        <v>2</v>
      </c>
      <c r="M3" s="45">
        <v>1</v>
      </c>
      <c r="N3" s="41"/>
      <c r="O3" s="56" t="s">
        <v>230</v>
      </c>
      <c r="P3" s="48">
        <v>1000</v>
      </c>
      <c r="Q3" s="45">
        <v>100</v>
      </c>
      <c r="R3" s="48">
        <v>10</v>
      </c>
      <c r="S3" s="45">
        <v>1</v>
      </c>
      <c r="U3" s="56" t="s">
        <v>230</v>
      </c>
      <c r="V3" s="48">
        <v>4096</v>
      </c>
      <c r="W3" s="45">
        <v>256</v>
      </c>
      <c r="X3" s="48">
        <v>16</v>
      </c>
      <c r="Y3" s="45">
        <v>1</v>
      </c>
    </row>
    <row r="4" spans="1:25" x14ac:dyDescent="0.25">
      <c r="A4" s="32">
        <v>2</v>
      </c>
      <c r="B4" s="34" t="s">
        <v>189</v>
      </c>
      <c r="C4" s="32" t="s">
        <v>210</v>
      </c>
      <c r="E4" s="56" t="s">
        <v>245</v>
      </c>
      <c r="F4" s="45">
        <v>1</v>
      </c>
      <c r="G4" s="48">
        <v>1</v>
      </c>
      <c r="H4" s="45">
        <v>0</v>
      </c>
      <c r="I4" s="48">
        <v>1</v>
      </c>
      <c r="J4" s="45">
        <v>0</v>
      </c>
      <c r="K4" s="48">
        <v>1</v>
      </c>
      <c r="L4" s="45">
        <v>1</v>
      </c>
      <c r="M4" s="48">
        <v>1</v>
      </c>
      <c r="N4" s="41"/>
      <c r="O4" s="56" t="s">
        <v>245</v>
      </c>
      <c r="P4" s="45">
        <v>0</v>
      </c>
      <c r="Q4" s="48">
        <v>2</v>
      </c>
      <c r="R4" s="45">
        <v>1</v>
      </c>
      <c r="S4" s="48">
        <v>5</v>
      </c>
      <c r="U4" s="56" t="s">
        <v>245</v>
      </c>
      <c r="V4" s="45">
        <v>0</v>
      </c>
      <c r="W4" s="48">
        <v>0</v>
      </c>
      <c r="X4" s="45" t="s">
        <v>207</v>
      </c>
      <c r="Y4" s="48">
        <v>7</v>
      </c>
    </row>
    <row r="5" spans="1:25" x14ac:dyDescent="0.25">
      <c r="A5" s="35">
        <v>3</v>
      </c>
      <c r="B5" s="36" t="s">
        <v>190</v>
      </c>
      <c r="C5" s="35" t="s">
        <v>211</v>
      </c>
    </row>
    <row r="6" spans="1:25" x14ac:dyDescent="0.25">
      <c r="A6" s="32">
        <v>4</v>
      </c>
      <c r="B6" s="34" t="s">
        <v>191</v>
      </c>
      <c r="C6" s="32" t="s">
        <v>212</v>
      </c>
      <c r="E6" s="42" t="s">
        <v>180</v>
      </c>
      <c r="F6" s="162" t="s">
        <v>243</v>
      </c>
      <c r="G6" s="162"/>
      <c r="H6" s="162"/>
      <c r="I6" s="162"/>
      <c r="J6" s="162"/>
      <c r="K6" s="162"/>
      <c r="L6" s="162"/>
      <c r="M6" s="162"/>
      <c r="N6" s="50" t="s">
        <v>204</v>
      </c>
      <c r="O6" s="51"/>
      <c r="P6" s="163" t="s">
        <v>246</v>
      </c>
      <c r="Q6" s="164"/>
      <c r="R6" s="164"/>
      <c r="S6" s="164"/>
      <c r="T6" s="164"/>
      <c r="U6" s="164"/>
      <c r="V6" s="164"/>
      <c r="W6" s="164"/>
      <c r="X6" s="164"/>
      <c r="Y6" s="165"/>
    </row>
    <row r="7" spans="1:25" x14ac:dyDescent="0.25">
      <c r="A7" s="32">
        <v>5</v>
      </c>
      <c r="B7" s="34" t="s">
        <v>192</v>
      </c>
      <c r="C7" s="32" t="s">
        <v>213</v>
      </c>
      <c r="E7" s="43">
        <v>172</v>
      </c>
      <c r="F7" s="47">
        <v>1</v>
      </c>
      <c r="G7" s="45">
        <v>0</v>
      </c>
      <c r="H7" s="48">
        <v>1</v>
      </c>
      <c r="I7" s="54">
        <v>0</v>
      </c>
      <c r="J7" s="48">
        <v>1</v>
      </c>
      <c r="K7" s="45">
        <v>1</v>
      </c>
      <c r="L7" s="48">
        <v>0</v>
      </c>
      <c r="M7" s="54">
        <v>0</v>
      </c>
      <c r="N7" s="48" t="s">
        <v>247</v>
      </c>
      <c r="O7" s="52"/>
      <c r="P7" s="57">
        <v>172</v>
      </c>
      <c r="Q7" s="58">
        <v>2</v>
      </c>
      <c r="R7" s="58"/>
      <c r="S7" s="58"/>
      <c r="T7" s="58"/>
      <c r="U7" s="58"/>
      <c r="V7" s="58"/>
      <c r="W7" s="58"/>
      <c r="X7" s="81">
        <v>172</v>
      </c>
      <c r="Y7" s="60">
        <v>16</v>
      </c>
    </row>
    <row r="8" spans="1:25" x14ac:dyDescent="0.25">
      <c r="A8" s="32">
        <v>6</v>
      </c>
      <c r="B8" s="34" t="s">
        <v>193</v>
      </c>
      <c r="C8" s="32" t="s">
        <v>214</v>
      </c>
      <c r="E8" s="46">
        <v>35</v>
      </c>
      <c r="F8" s="44">
        <v>0</v>
      </c>
      <c r="G8" s="48">
        <v>0</v>
      </c>
      <c r="H8" s="45">
        <v>1</v>
      </c>
      <c r="I8" s="55">
        <v>0</v>
      </c>
      <c r="J8" s="45">
        <v>0</v>
      </c>
      <c r="K8" s="48">
        <v>0</v>
      </c>
      <c r="L8" s="45">
        <v>1</v>
      </c>
      <c r="M8" s="55">
        <v>1</v>
      </c>
      <c r="N8" s="45" t="s">
        <v>248</v>
      </c>
      <c r="O8" s="52"/>
      <c r="P8" s="46">
        <v>0</v>
      </c>
      <c r="Q8" s="61">
        <v>86</v>
      </c>
      <c r="R8" s="58">
        <v>2</v>
      </c>
      <c r="S8" s="58"/>
      <c r="T8" s="58"/>
      <c r="U8" s="58"/>
      <c r="V8" s="58"/>
      <c r="W8" s="58"/>
      <c r="X8" s="82">
        <v>12</v>
      </c>
      <c r="Y8" s="62">
        <v>10</v>
      </c>
    </row>
    <row r="9" spans="1:25" x14ac:dyDescent="0.25">
      <c r="A9" s="35">
        <v>7</v>
      </c>
      <c r="B9" s="36" t="s">
        <v>194</v>
      </c>
      <c r="C9" s="35" t="s">
        <v>215</v>
      </c>
      <c r="E9" s="43">
        <v>57</v>
      </c>
      <c r="F9" s="47">
        <v>0</v>
      </c>
      <c r="G9" s="45">
        <v>0</v>
      </c>
      <c r="H9" s="48">
        <v>1</v>
      </c>
      <c r="I9" s="54">
        <v>1</v>
      </c>
      <c r="J9" s="48">
        <v>1</v>
      </c>
      <c r="K9" s="45">
        <v>0</v>
      </c>
      <c r="L9" s="48">
        <v>0</v>
      </c>
      <c r="M9" s="54">
        <v>1</v>
      </c>
      <c r="N9" s="48" t="s">
        <v>249</v>
      </c>
      <c r="O9" s="52"/>
      <c r="P9" s="63"/>
      <c r="Q9" s="59">
        <v>0</v>
      </c>
      <c r="R9" s="59">
        <v>43</v>
      </c>
      <c r="S9" s="58">
        <v>2</v>
      </c>
      <c r="T9" s="58"/>
      <c r="U9" s="58"/>
      <c r="V9" s="58"/>
      <c r="W9" s="58"/>
      <c r="X9" s="81" t="s">
        <v>206</v>
      </c>
      <c r="Y9" s="64" t="s">
        <v>205</v>
      </c>
    </row>
    <row r="10" spans="1:25" x14ac:dyDescent="0.25">
      <c r="A10" s="32">
        <v>8</v>
      </c>
      <c r="B10" s="34" t="s">
        <v>195</v>
      </c>
      <c r="C10" s="32" t="s">
        <v>216</v>
      </c>
      <c r="E10" s="46">
        <v>60</v>
      </c>
      <c r="F10" s="44">
        <v>0</v>
      </c>
      <c r="G10" s="48">
        <v>0</v>
      </c>
      <c r="H10" s="45">
        <v>1</v>
      </c>
      <c r="I10" s="55">
        <v>1</v>
      </c>
      <c r="J10" s="45">
        <v>1</v>
      </c>
      <c r="K10" s="48">
        <v>1</v>
      </c>
      <c r="L10" s="45">
        <v>0</v>
      </c>
      <c r="M10" s="55">
        <v>0</v>
      </c>
      <c r="N10" s="45" t="s">
        <v>250</v>
      </c>
      <c r="O10" s="52"/>
      <c r="P10" s="65"/>
      <c r="Q10" s="66"/>
      <c r="R10" s="61">
        <v>1</v>
      </c>
      <c r="S10" s="61">
        <v>21</v>
      </c>
      <c r="T10" s="58">
        <v>2</v>
      </c>
      <c r="U10" s="58"/>
      <c r="V10" s="58"/>
      <c r="W10" s="58"/>
      <c r="X10" s="63"/>
      <c r="Y10" s="67"/>
    </row>
    <row r="11" spans="1:25" x14ac:dyDescent="0.25">
      <c r="A11" s="32">
        <v>9</v>
      </c>
      <c r="B11" s="34" t="s">
        <v>196</v>
      </c>
      <c r="C11" s="32" t="s">
        <v>217</v>
      </c>
      <c r="E11" s="43">
        <v>128</v>
      </c>
      <c r="F11" s="47">
        <v>1</v>
      </c>
      <c r="G11" s="45">
        <v>0</v>
      </c>
      <c r="H11" s="48">
        <v>0</v>
      </c>
      <c r="I11" s="54">
        <v>0</v>
      </c>
      <c r="J11" s="48">
        <v>0</v>
      </c>
      <c r="K11" s="45">
        <v>0</v>
      </c>
      <c r="L11" s="48">
        <v>0</v>
      </c>
      <c r="M11" s="54">
        <v>0</v>
      </c>
      <c r="N11" s="48" t="s">
        <v>251</v>
      </c>
      <c r="O11" s="52"/>
      <c r="P11" s="43">
        <v>35</v>
      </c>
      <c r="Q11" s="58">
        <v>2</v>
      </c>
      <c r="R11" s="68"/>
      <c r="S11" s="69" t="s">
        <v>182</v>
      </c>
      <c r="T11" s="69" t="s">
        <v>183</v>
      </c>
      <c r="U11" s="58">
        <v>2</v>
      </c>
      <c r="V11" s="58"/>
      <c r="W11" s="58"/>
      <c r="X11" s="81">
        <v>35</v>
      </c>
      <c r="Y11" s="60">
        <v>16</v>
      </c>
    </row>
    <row r="12" spans="1:25" x14ac:dyDescent="0.25">
      <c r="A12" s="32">
        <v>10</v>
      </c>
      <c r="B12" s="34" t="s">
        <v>197</v>
      </c>
      <c r="C12" s="32" t="s">
        <v>218</v>
      </c>
      <c r="E12" s="46">
        <v>144</v>
      </c>
      <c r="F12" s="44">
        <v>1</v>
      </c>
      <c r="G12" s="48">
        <v>0</v>
      </c>
      <c r="H12" s="45">
        <v>0</v>
      </c>
      <c r="I12" s="55">
        <v>1</v>
      </c>
      <c r="J12" s="45">
        <v>0</v>
      </c>
      <c r="K12" s="48">
        <v>0</v>
      </c>
      <c r="L12" s="45">
        <v>0</v>
      </c>
      <c r="M12" s="55">
        <v>0</v>
      </c>
      <c r="N12" s="45" t="s">
        <v>252</v>
      </c>
      <c r="O12" s="52"/>
      <c r="P12" s="46">
        <v>1</v>
      </c>
      <c r="Q12" s="61">
        <v>17</v>
      </c>
      <c r="R12" s="58">
        <v>2</v>
      </c>
      <c r="S12" s="66"/>
      <c r="T12" s="61">
        <v>0</v>
      </c>
      <c r="U12" s="61">
        <v>5</v>
      </c>
      <c r="V12" s="58">
        <v>2</v>
      </c>
      <c r="W12" s="58"/>
      <c r="X12" s="82">
        <v>3</v>
      </c>
      <c r="Y12" s="62">
        <v>2</v>
      </c>
    </row>
    <row r="13" spans="1:25" x14ac:dyDescent="0.25">
      <c r="A13" s="32">
        <v>11</v>
      </c>
      <c r="B13" s="34" t="s">
        <v>198</v>
      </c>
      <c r="C13" s="32" t="s">
        <v>219</v>
      </c>
      <c r="E13" s="43">
        <v>255</v>
      </c>
      <c r="F13" s="47">
        <v>1</v>
      </c>
      <c r="G13" s="45">
        <v>1</v>
      </c>
      <c r="H13" s="48">
        <v>1</v>
      </c>
      <c r="I13" s="54">
        <v>1</v>
      </c>
      <c r="J13" s="48">
        <v>1</v>
      </c>
      <c r="K13" s="45">
        <v>1</v>
      </c>
      <c r="L13" s="48">
        <v>1</v>
      </c>
      <c r="M13" s="54">
        <v>1</v>
      </c>
      <c r="N13" s="48" t="s">
        <v>227</v>
      </c>
      <c r="O13" s="52"/>
      <c r="P13" s="70"/>
      <c r="Q13" s="59">
        <v>1</v>
      </c>
      <c r="R13" s="59">
        <v>8</v>
      </c>
      <c r="S13" s="58">
        <v>2</v>
      </c>
      <c r="T13" s="66"/>
      <c r="U13" s="59">
        <v>1</v>
      </c>
      <c r="V13" s="59">
        <v>2</v>
      </c>
      <c r="W13" s="58">
        <v>2</v>
      </c>
      <c r="X13" s="63"/>
      <c r="Y13" s="67"/>
    </row>
    <row r="14" spans="1:25" x14ac:dyDescent="0.25">
      <c r="A14" s="32">
        <v>12</v>
      </c>
      <c r="B14" s="34" t="s">
        <v>199</v>
      </c>
      <c r="C14" s="32" t="s">
        <v>220</v>
      </c>
      <c r="E14" s="46">
        <v>192</v>
      </c>
      <c r="F14" s="44">
        <v>1</v>
      </c>
      <c r="G14" s="48">
        <v>1</v>
      </c>
      <c r="H14" s="45">
        <v>0</v>
      </c>
      <c r="I14" s="55">
        <v>0</v>
      </c>
      <c r="J14" s="45">
        <v>0</v>
      </c>
      <c r="K14" s="48">
        <v>0</v>
      </c>
      <c r="L14" s="45">
        <v>0</v>
      </c>
      <c r="M14" s="55">
        <v>0</v>
      </c>
      <c r="N14" s="45" t="s">
        <v>253</v>
      </c>
      <c r="O14" s="52"/>
      <c r="P14" s="46"/>
      <c r="Q14" s="71"/>
      <c r="R14" s="61">
        <v>0</v>
      </c>
      <c r="S14" s="61">
        <v>4</v>
      </c>
      <c r="T14" s="58">
        <v>2</v>
      </c>
      <c r="U14" s="66"/>
      <c r="V14" s="61">
        <v>0</v>
      </c>
      <c r="W14" s="61">
        <v>1</v>
      </c>
      <c r="X14" s="72"/>
      <c r="Y14" s="73"/>
    </row>
    <row r="15" spans="1:25" x14ac:dyDescent="0.25">
      <c r="A15" s="32">
        <v>13</v>
      </c>
      <c r="B15" s="34" t="s">
        <v>200</v>
      </c>
      <c r="C15" s="32" t="s">
        <v>221</v>
      </c>
      <c r="E15" s="43">
        <v>232</v>
      </c>
      <c r="F15" s="47">
        <v>1</v>
      </c>
      <c r="G15" s="45">
        <v>1</v>
      </c>
      <c r="H15" s="48">
        <v>1</v>
      </c>
      <c r="I15" s="54">
        <v>0</v>
      </c>
      <c r="J15" s="48">
        <v>1</v>
      </c>
      <c r="K15" s="45">
        <v>0</v>
      </c>
      <c r="L15" s="48">
        <v>0</v>
      </c>
      <c r="M15" s="54">
        <v>0</v>
      </c>
      <c r="N15" s="48" t="s">
        <v>254</v>
      </c>
      <c r="O15" s="52"/>
      <c r="P15" s="43"/>
      <c r="Q15" s="59"/>
      <c r="R15" s="74"/>
      <c r="S15" s="59">
        <v>0</v>
      </c>
      <c r="T15" s="59">
        <v>2</v>
      </c>
      <c r="U15" s="58">
        <v>2</v>
      </c>
      <c r="V15" s="66"/>
      <c r="W15" s="75"/>
      <c r="X15" s="81"/>
      <c r="Y15" s="64"/>
    </row>
    <row r="16" spans="1:25" x14ac:dyDescent="0.25">
      <c r="A16" s="32">
        <v>14</v>
      </c>
      <c r="B16" s="34" t="s">
        <v>201</v>
      </c>
      <c r="C16" s="32" t="s">
        <v>222</v>
      </c>
      <c r="E16" s="46">
        <v>252</v>
      </c>
      <c r="F16" s="44">
        <v>1</v>
      </c>
      <c r="G16" s="48">
        <v>1</v>
      </c>
      <c r="H16" s="45">
        <v>1</v>
      </c>
      <c r="I16" s="55">
        <v>1</v>
      </c>
      <c r="J16" s="45">
        <v>1</v>
      </c>
      <c r="K16" s="48">
        <v>1</v>
      </c>
      <c r="L16" s="45">
        <v>0</v>
      </c>
      <c r="M16" s="55">
        <v>0</v>
      </c>
      <c r="N16" s="45" t="s">
        <v>255</v>
      </c>
      <c r="O16" s="52"/>
      <c r="P16" s="76"/>
      <c r="Q16" s="61"/>
      <c r="R16" s="61"/>
      <c r="S16" s="71"/>
      <c r="T16" s="61">
        <v>0</v>
      </c>
      <c r="U16" s="61">
        <v>1</v>
      </c>
      <c r="V16" s="77"/>
      <c r="W16" s="77"/>
      <c r="X16" s="72"/>
      <c r="Y16" s="73"/>
    </row>
    <row r="17" spans="1:25" x14ac:dyDescent="0.25">
      <c r="A17" s="35">
        <v>15</v>
      </c>
      <c r="B17" s="36" t="s">
        <v>202</v>
      </c>
      <c r="C17" s="35" t="s">
        <v>223</v>
      </c>
      <c r="E17" s="43">
        <v>184</v>
      </c>
      <c r="F17" s="47">
        <v>1</v>
      </c>
      <c r="G17" s="45">
        <v>0</v>
      </c>
      <c r="H17" s="48">
        <v>1</v>
      </c>
      <c r="I17" s="54">
        <v>1</v>
      </c>
      <c r="J17" s="48">
        <v>1</v>
      </c>
      <c r="K17" s="45">
        <v>0</v>
      </c>
      <c r="L17" s="48">
        <v>0</v>
      </c>
      <c r="M17" s="54">
        <v>0</v>
      </c>
      <c r="N17" s="48" t="s">
        <v>256</v>
      </c>
      <c r="O17" s="52"/>
      <c r="P17" s="57">
        <v>10</v>
      </c>
      <c r="Q17" s="59">
        <v>2</v>
      </c>
      <c r="R17" s="59"/>
      <c r="S17" s="59"/>
      <c r="T17" s="74"/>
      <c r="U17" s="78"/>
      <c r="V17" s="17"/>
      <c r="W17" s="17"/>
      <c r="X17" s="83"/>
      <c r="Y17" s="18"/>
    </row>
    <row r="18" spans="1:25" x14ac:dyDescent="0.25">
      <c r="A18" s="32">
        <v>16</v>
      </c>
      <c r="B18" s="34" t="s">
        <v>203</v>
      </c>
      <c r="C18" s="32" t="s">
        <v>224</v>
      </c>
      <c r="E18" s="46">
        <v>168</v>
      </c>
      <c r="F18" s="44">
        <v>1</v>
      </c>
      <c r="G18" s="48">
        <v>0</v>
      </c>
      <c r="H18" s="45">
        <v>1</v>
      </c>
      <c r="I18" s="55">
        <v>0</v>
      </c>
      <c r="J18" s="45">
        <v>1</v>
      </c>
      <c r="K18" s="48">
        <v>0</v>
      </c>
      <c r="L18" s="45">
        <v>0</v>
      </c>
      <c r="M18" s="55">
        <v>0</v>
      </c>
      <c r="N18" s="45" t="s">
        <v>257</v>
      </c>
      <c r="O18" s="52"/>
      <c r="P18" s="79">
        <v>0</v>
      </c>
      <c r="Q18" s="61">
        <v>5</v>
      </c>
      <c r="R18" s="61">
        <v>2</v>
      </c>
      <c r="S18" s="61"/>
      <c r="T18" s="77"/>
      <c r="U18" s="77"/>
      <c r="V18" s="77"/>
      <c r="W18" s="77"/>
      <c r="X18" s="72"/>
      <c r="Y18" s="73"/>
    </row>
    <row r="19" spans="1:25" x14ac:dyDescent="0.25">
      <c r="A19" s="32">
        <v>99</v>
      </c>
      <c r="B19" s="34" t="s">
        <v>186</v>
      </c>
      <c r="C19" s="32" t="s">
        <v>225</v>
      </c>
      <c r="E19" s="43">
        <v>244</v>
      </c>
      <c r="F19" s="47">
        <v>1</v>
      </c>
      <c r="G19" s="45">
        <v>1</v>
      </c>
      <c r="H19" s="48">
        <v>1</v>
      </c>
      <c r="I19" s="54">
        <v>1</v>
      </c>
      <c r="J19" s="48">
        <v>0</v>
      </c>
      <c r="K19" s="45">
        <v>1</v>
      </c>
      <c r="L19" s="48">
        <v>0</v>
      </c>
      <c r="M19" s="54">
        <v>0</v>
      </c>
      <c r="N19" s="48" t="s">
        <v>258</v>
      </c>
      <c r="O19" s="52"/>
      <c r="P19" s="16"/>
      <c r="Q19" s="59">
        <v>1</v>
      </c>
      <c r="R19" s="59">
        <v>2</v>
      </c>
      <c r="S19" s="59">
        <v>2</v>
      </c>
      <c r="T19" s="59"/>
      <c r="U19" s="17"/>
      <c r="V19" s="17"/>
      <c r="W19" s="17"/>
      <c r="X19" s="83"/>
      <c r="Y19" s="18"/>
    </row>
    <row r="20" spans="1:25" x14ac:dyDescent="0.25">
      <c r="A20" s="32">
        <v>100</v>
      </c>
      <c r="B20" s="34" t="s">
        <v>185</v>
      </c>
      <c r="C20" s="32" t="s">
        <v>226</v>
      </c>
      <c r="E20" s="46">
        <v>127</v>
      </c>
      <c r="F20" s="44">
        <v>0</v>
      </c>
      <c r="G20" s="48">
        <v>1</v>
      </c>
      <c r="H20" s="45">
        <v>1</v>
      </c>
      <c r="I20" s="55">
        <v>1</v>
      </c>
      <c r="J20" s="45">
        <v>1</v>
      </c>
      <c r="K20" s="48">
        <v>1</v>
      </c>
      <c r="L20" s="45">
        <v>1</v>
      </c>
      <c r="M20" s="55">
        <v>1</v>
      </c>
      <c r="N20" s="45" t="s">
        <v>259</v>
      </c>
      <c r="O20" s="52"/>
      <c r="P20" s="76"/>
      <c r="Q20" s="61"/>
      <c r="R20" s="61">
        <v>0</v>
      </c>
      <c r="S20" s="61">
        <v>1</v>
      </c>
      <c r="T20" s="61"/>
      <c r="U20" s="77"/>
      <c r="V20" s="77"/>
      <c r="W20" s="77"/>
      <c r="X20" s="72"/>
      <c r="Y20" s="73"/>
    </row>
    <row r="21" spans="1:25" x14ac:dyDescent="0.25">
      <c r="A21" s="37">
        <v>255</v>
      </c>
      <c r="B21" s="38" t="s">
        <v>187</v>
      </c>
      <c r="C21" s="37" t="s">
        <v>227</v>
      </c>
      <c r="E21" s="43">
        <v>136</v>
      </c>
      <c r="F21" s="47">
        <v>1</v>
      </c>
      <c r="G21" s="45">
        <v>0</v>
      </c>
      <c r="H21" s="48">
        <v>0</v>
      </c>
      <c r="I21" s="54">
        <v>0</v>
      </c>
      <c r="J21" s="48">
        <v>1</v>
      </c>
      <c r="K21" s="45">
        <v>0</v>
      </c>
      <c r="L21" s="48">
        <v>0</v>
      </c>
      <c r="M21" s="54">
        <v>0</v>
      </c>
      <c r="N21" s="48" t="s">
        <v>260</v>
      </c>
      <c r="O21" s="53"/>
      <c r="P21" s="43"/>
      <c r="Q21" s="59"/>
      <c r="R21" s="59"/>
      <c r="S21" s="59"/>
      <c r="T21" s="17"/>
      <c r="U21" s="17"/>
      <c r="V21" s="17"/>
      <c r="W21" s="17"/>
      <c r="X21" s="83"/>
      <c r="Y21" s="18"/>
    </row>
    <row r="22" spans="1:25" x14ac:dyDescent="0.25">
      <c r="E22" s="49">
        <v>83</v>
      </c>
      <c r="F22" s="44">
        <v>0</v>
      </c>
      <c r="G22" s="48">
        <v>1</v>
      </c>
      <c r="H22" s="45">
        <v>0</v>
      </c>
      <c r="I22" s="55">
        <v>1</v>
      </c>
      <c r="J22" s="45">
        <v>0</v>
      </c>
      <c r="K22" s="48">
        <v>0</v>
      </c>
      <c r="L22" s="45">
        <v>1</v>
      </c>
      <c r="M22" s="55">
        <v>1</v>
      </c>
      <c r="N22" s="45" t="s">
        <v>261</v>
      </c>
      <c r="O22" s="53"/>
      <c r="P22" s="49"/>
      <c r="Q22" s="80"/>
      <c r="R22" s="80"/>
      <c r="S22" s="80"/>
      <c r="T22" s="11"/>
      <c r="U22" s="11"/>
      <c r="V22" s="11"/>
      <c r="W22" s="11"/>
      <c r="X22" s="84"/>
      <c r="Y22" s="12"/>
    </row>
  </sheetData>
  <mergeCells count="2">
    <mergeCell ref="F6:M6"/>
    <mergeCell ref="P6:Y6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8C1A-A19A-41C2-9946-19A16ED60D38}">
  <dimension ref="A1:M27"/>
  <sheetViews>
    <sheetView zoomScale="160" zoomScaleNormal="160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J4" sqref="J4"/>
    </sheetView>
  </sheetViews>
  <sheetFormatPr baseColWidth="10" defaultRowHeight="15" x14ac:dyDescent="0.25"/>
  <cols>
    <col min="1" max="1" width="7.5703125" bestFit="1" customWidth="1"/>
    <col min="2" max="2" width="14.28515625" style="27" bestFit="1" customWidth="1"/>
    <col min="3" max="3" width="9.42578125" style="27" bestFit="1" customWidth="1"/>
    <col min="4" max="4" width="15.42578125" style="27" bestFit="1" customWidth="1"/>
    <col min="5" max="5" width="9.42578125" style="27" bestFit="1" customWidth="1"/>
    <col min="6" max="6" width="11.140625" style="27" bestFit="1" customWidth="1"/>
    <col min="7" max="7" width="15.28515625" style="27" bestFit="1" customWidth="1"/>
    <col min="8" max="8" width="16.5703125" style="27" bestFit="1" customWidth="1"/>
    <col min="9" max="9" width="10.140625" style="27" bestFit="1" customWidth="1"/>
    <col min="10" max="10" width="13.28515625" bestFit="1" customWidth="1"/>
    <col min="11" max="11" width="9.42578125" bestFit="1" customWidth="1"/>
    <col min="12" max="12" width="5.42578125" bestFit="1" customWidth="1"/>
    <col min="13" max="13" width="11.7109375" bestFit="1" customWidth="1"/>
  </cols>
  <sheetData>
    <row r="1" spans="1:13" x14ac:dyDescent="0.25">
      <c r="A1" s="85" t="s">
        <v>264</v>
      </c>
      <c r="B1" s="172" t="s">
        <v>293</v>
      </c>
      <c r="C1" s="172"/>
      <c r="D1" s="172"/>
      <c r="E1" s="173"/>
      <c r="F1" s="172" t="s">
        <v>292</v>
      </c>
      <c r="G1" s="172"/>
      <c r="H1" s="172"/>
      <c r="I1" s="173"/>
      <c r="J1" s="172" t="s">
        <v>298</v>
      </c>
      <c r="K1" s="172"/>
      <c r="L1" s="172"/>
      <c r="M1" s="173"/>
    </row>
    <row r="2" spans="1:13" x14ac:dyDescent="0.25">
      <c r="A2" s="86" t="s">
        <v>290</v>
      </c>
      <c r="B2" s="170" t="s">
        <v>289</v>
      </c>
      <c r="C2" s="170"/>
      <c r="D2" s="170" t="s">
        <v>288</v>
      </c>
      <c r="E2" s="171"/>
      <c r="F2" s="170" t="s">
        <v>289</v>
      </c>
      <c r="G2" s="170"/>
      <c r="H2" s="170" t="s">
        <v>288</v>
      </c>
      <c r="I2" s="171"/>
      <c r="J2" s="170" t="s">
        <v>299</v>
      </c>
      <c r="K2" s="171"/>
      <c r="L2" s="170" t="s">
        <v>310</v>
      </c>
      <c r="M2" s="171"/>
    </row>
    <row r="3" spans="1:13" x14ac:dyDescent="0.25">
      <c r="A3" s="87" t="s">
        <v>287</v>
      </c>
      <c r="B3" s="94" t="s">
        <v>262</v>
      </c>
      <c r="C3" s="95" t="s">
        <v>243</v>
      </c>
      <c r="D3" s="95" t="s">
        <v>262</v>
      </c>
      <c r="E3" s="96" t="s">
        <v>243</v>
      </c>
      <c r="F3" s="94" t="s">
        <v>262</v>
      </c>
      <c r="G3" s="95" t="s">
        <v>243</v>
      </c>
      <c r="H3" s="95" t="s">
        <v>262</v>
      </c>
      <c r="I3" s="96" t="s">
        <v>243</v>
      </c>
      <c r="J3" s="110" t="s">
        <v>301</v>
      </c>
      <c r="K3" s="110" t="s">
        <v>300</v>
      </c>
      <c r="L3" s="110" t="s">
        <v>309</v>
      </c>
      <c r="M3" s="110" t="s">
        <v>308</v>
      </c>
    </row>
    <row r="4" spans="1:13" x14ac:dyDescent="0.25">
      <c r="A4" s="88" t="s">
        <v>205</v>
      </c>
      <c r="B4" s="97" t="s">
        <v>267</v>
      </c>
      <c r="C4" s="98" t="s">
        <v>272</v>
      </c>
      <c r="D4" s="135">
        <v>127255255255</v>
      </c>
      <c r="E4" s="99" t="s">
        <v>273</v>
      </c>
      <c r="F4" s="97" t="s">
        <v>283</v>
      </c>
      <c r="G4" s="100" t="s">
        <v>197</v>
      </c>
      <c r="H4" s="92">
        <v>10255255255</v>
      </c>
      <c r="I4" s="100" t="s">
        <v>197</v>
      </c>
      <c r="J4" s="97" t="s">
        <v>302</v>
      </c>
      <c r="K4" s="100" t="s">
        <v>305</v>
      </c>
      <c r="L4" s="92">
        <v>1</v>
      </c>
      <c r="M4" s="100">
        <f>2^24-2</f>
        <v>16777214</v>
      </c>
    </row>
    <row r="5" spans="1:13" ht="30" x14ac:dyDescent="0.25">
      <c r="A5" s="89" t="s">
        <v>265</v>
      </c>
      <c r="B5" s="101" t="s">
        <v>268</v>
      </c>
      <c r="C5" s="102" t="s">
        <v>274</v>
      </c>
      <c r="D5" s="136">
        <v>191255255255</v>
      </c>
      <c r="E5" s="103" t="s">
        <v>275</v>
      </c>
      <c r="F5" s="101" t="s">
        <v>284</v>
      </c>
      <c r="G5" s="104" t="s">
        <v>294</v>
      </c>
      <c r="H5" s="93" t="s">
        <v>285</v>
      </c>
      <c r="I5" s="109" t="s">
        <v>296</v>
      </c>
      <c r="J5" s="101" t="s">
        <v>303</v>
      </c>
      <c r="K5" s="104" t="s">
        <v>306</v>
      </c>
      <c r="L5" s="93">
        <v>16</v>
      </c>
      <c r="M5" s="109">
        <f>2^16-2</f>
        <v>65534</v>
      </c>
    </row>
    <row r="6" spans="1:13" ht="45" x14ac:dyDescent="0.25">
      <c r="A6" s="88" t="s">
        <v>206</v>
      </c>
      <c r="B6" s="97" t="s">
        <v>269</v>
      </c>
      <c r="C6" s="98" t="s">
        <v>276</v>
      </c>
      <c r="D6" s="135">
        <v>223255255255</v>
      </c>
      <c r="E6" s="99" t="s">
        <v>277</v>
      </c>
      <c r="F6" s="97" t="s">
        <v>286</v>
      </c>
      <c r="G6" s="105" t="s">
        <v>295</v>
      </c>
      <c r="H6" s="92">
        <v>192168255255</v>
      </c>
      <c r="I6" s="105" t="s">
        <v>297</v>
      </c>
      <c r="J6" s="97" t="s">
        <v>304</v>
      </c>
      <c r="K6" s="105" t="s">
        <v>307</v>
      </c>
      <c r="L6" s="92">
        <v>256</v>
      </c>
      <c r="M6" s="105">
        <f>2^8-2</f>
        <v>254</v>
      </c>
    </row>
    <row r="7" spans="1:13" x14ac:dyDescent="0.25">
      <c r="A7" s="89" t="s">
        <v>207</v>
      </c>
      <c r="B7" s="101" t="s">
        <v>270</v>
      </c>
      <c r="C7" s="102" t="s">
        <v>278</v>
      </c>
      <c r="D7" s="136">
        <v>239255255255</v>
      </c>
      <c r="E7" s="103" t="s">
        <v>279</v>
      </c>
      <c r="F7" s="174" t="s">
        <v>16</v>
      </c>
      <c r="G7" s="175"/>
      <c r="H7" s="175"/>
      <c r="I7" s="176"/>
      <c r="J7" s="174"/>
      <c r="K7" s="175"/>
      <c r="L7" s="175"/>
      <c r="M7" s="176"/>
    </row>
    <row r="8" spans="1:13" x14ac:dyDescent="0.25">
      <c r="A8" s="90" t="s">
        <v>266</v>
      </c>
      <c r="B8" s="106" t="s">
        <v>271</v>
      </c>
      <c r="C8" s="107" t="s">
        <v>280</v>
      </c>
      <c r="D8" s="137">
        <v>255255255255</v>
      </c>
      <c r="E8" s="108" t="s">
        <v>281</v>
      </c>
      <c r="F8" s="177" t="s">
        <v>282</v>
      </c>
      <c r="G8" s="178"/>
      <c r="H8" s="178"/>
      <c r="I8" s="179"/>
      <c r="J8" s="177"/>
      <c r="K8" s="178"/>
      <c r="L8" s="178"/>
      <c r="M8" s="179"/>
    </row>
    <row r="9" spans="1:13" x14ac:dyDescent="0.25">
      <c r="A9" s="91" t="s">
        <v>291</v>
      </c>
      <c r="B9" s="166">
        <f>2^32</f>
        <v>4294967296</v>
      </c>
      <c r="C9" s="166"/>
      <c r="D9" s="166"/>
      <c r="E9" s="167"/>
      <c r="F9" s="168"/>
      <c r="G9" s="168"/>
      <c r="H9" s="168"/>
      <c r="I9" s="169"/>
    </row>
    <row r="11" spans="1:13" x14ac:dyDescent="0.25">
      <c r="A11" s="114" t="s">
        <v>311</v>
      </c>
      <c r="B11" s="115" t="s">
        <v>47</v>
      </c>
      <c r="C11" s="115" t="s">
        <v>317</v>
      </c>
      <c r="D11" s="115" t="s">
        <v>318</v>
      </c>
      <c r="E11" s="115" t="s">
        <v>319</v>
      </c>
      <c r="F11" s="138" t="s">
        <v>320</v>
      </c>
      <c r="G11" s="115" t="s">
        <v>47</v>
      </c>
      <c r="H11" s="115" t="s">
        <v>317</v>
      </c>
      <c r="I11" s="115" t="s">
        <v>318</v>
      </c>
      <c r="J11" s="115" t="s">
        <v>319</v>
      </c>
      <c r="K11" s="115" t="s">
        <v>320</v>
      </c>
    </row>
    <row r="12" spans="1:13" x14ac:dyDescent="0.25">
      <c r="A12" s="16" t="s">
        <v>312</v>
      </c>
      <c r="B12" s="116" t="s">
        <v>316</v>
      </c>
      <c r="C12" s="117" t="s">
        <v>324</v>
      </c>
      <c r="D12" s="117" t="s">
        <v>321</v>
      </c>
      <c r="E12" s="117" t="s">
        <v>322</v>
      </c>
      <c r="F12" s="139" t="s">
        <v>323</v>
      </c>
      <c r="G12" s="59" t="s">
        <v>341</v>
      </c>
      <c r="H12" s="69" t="s">
        <v>197</v>
      </c>
      <c r="I12" s="69" t="s">
        <v>342</v>
      </c>
      <c r="J12" s="69" t="s">
        <v>187</v>
      </c>
      <c r="K12" s="127" t="s">
        <v>187</v>
      </c>
    </row>
    <row r="13" spans="1:13" x14ac:dyDescent="0.25">
      <c r="A13" s="76" t="s">
        <v>313</v>
      </c>
      <c r="B13" s="120" t="s">
        <v>302</v>
      </c>
      <c r="C13" s="121" t="s">
        <v>325</v>
      </c>
      <c r="D13" s="121" t="s">
        <v>184</v>
      </c>
      <c r="E13" s="121" t="s">
        <v>184</v>
      </c>
      <c r="F13" s="140" t="s">
        <v>184</v>
      </c>
      <c r="G13" s="61" t="s">
        <v>302</v>
      </c>
      <c r="H13" s="128" t="s">
        <v>187</v>
      </c>
      <c r="I13" s="128" t="s">
        <v>184</v>
      </c>
      <c r="J13" s="128" t="s">
        <v>184</v>
      </c>
      <c r="K13" s="129" t="s">
        <v>184</v>
      </c>
    </row>
    <row r="14" spans="1:13" x14ac:dyDescent="0.25">
      <c r="A14" s="16" t="s">
        <v>315</v>
      </c>
      <c r="B14" s="116" t="s">
        <v>283</v>
      </c>
      <c r="C14" s="117" t="s">
        <v>324</v>
      </c>
      <c r="D14" s="117" t="s">
        <v>184</v>
      </c>
      <c r="E14" s="117" t="s">
        <v>184</v>
      </c>
      <c r="F14" s="139" t="s">
        <v>184</v>
      </c>
      <c r="G14" s="59" t="s">
        <v>283</v>
      </c>
      <c r="H14" s="69" t="s">
        <v>197</v>
      </c>
      <c r="I14" s="69" t="s">
        <v>184</v>
      </c>
      <c r="J14" s="69" t="s">
        <v>184</v>
      </c>
      <c r="K14" s="127" t="s">
        <v>184</v>
      </c>
    </row>
    <row r="15" spans="1:13" x14ac:dyDescent="0.25">
      <c r="A15" s="10" t="s">
        <v>314</v>
      </c>
      <c r="B15" s="130">
        <v>10255255255</v>
      </c>
      <c r="C15" s="131" t="s">
        <v>324</v>
      </c>
      <c r="D15" s="131" t="s">
        <v>187</v>
      </c>
      <c r="E15" s="131" t="s">
        <v>187</v>
      </c>
      <c r="F15" s="141" t="s">
        <v>187</v>
      </c>
      <c r="G15" s="134">
        <v>10255255255</v>
      </c>
      <c r="H15" s="132" t="s">
        <v>197</v>
      </c>
      <c r="I15" s="132" t="s">
        <v>187</v>
      </c>
      <c r="J15" s="132" t="s">
        <v>187</v>
      </c>
      <c r="K15" s="133" t="s">
        <v>187</v>
      </c>
    </row>
    <row r="16" spans="1:13" x14ac:dyDescent="0.25">
      <c r="F16" s="142"/>
    </row>
    <row r="17" spans="1:11" x14ac:dyDescent="0.25">
      <c r="A17" s="114" t="s">
        <v>311</v>
      </c>
      <c r="B17" s="115" t="s">
        <v>47</v>
      </c>
      <c r="C17" s="115" t="s">
        <v>317</v>
      </c>
      <c r="D17" s="115" t="s">
        <v>318</v>
      </c>
      <c r="E17" s="115" t="s">
        <v>319</v>
      </c>
      <c r="F17" s="138" t="s">
        <v>320</v>
      </c>
      <c r="G17" s="115" t="s">
        <v>47</v>
      </c>
      <c r="H17" s="115" t="s">
        <v>317</v>
      </c>
      <c r="I17" s="115" t="s">
        <v>318</v>
      </c>
      <c r="J17" s="115" t="s">
        <v>319</v>
      </c>
      <c r="K17" s="115" t="s">
        <v>320</v>
      </c>
    </row>
    <row r="18" spans="1:11" x14ac:dyDescent="0.25">
      <c r="A18" s="16" t="s">
        <v>312</v>
      </c>
      <c r="B18" s="116" t="s">
        <v>326</v>
      </c>
      <c r="C18" s="117" t="s">
        <v>328</v>
      </c>
      <c r="D18" s="117" t="s">
        <v>329</v>
      </c>
      <c r="E18" s="117" t="s">
        <v>330</v>
      </c>
      <c r="F18" s="139" t="s">
        <v>331</v>
      </c>
      <c r="G18" s="59" t="s">
        <v>343</v>
      </c>
      <c r="H18" s="69">
        <v>10101100</v>
      </c>
      <c r="I18" s="69" t="s">
        <v>346</v>
      </c>
      <c r="J18" s="69" t="s">
        <v>187</v>
      </c>
      <c r="K18" s="127" t="s">
        <v>184</v>
      </c>
    </row>
    <row r="19" spans="1:11" x14ac:dyDescent="0.25">
      <c r="A19" s="76" t="s">
        <v>313</v>
      </c>
      <c r="B19" s="120" t="s">
        <v>303</v>
      </c>
      <c r="C19" s="121" t="s">
        <v>187</v>
      </c>
      <c r="D19" s="121" t="s">
        <v>187</v>
      </c>
      <c r="E19" s="121" t="s">
        <v>184</v>
      </c>
      <c r="F19" s="140" t="s">
        <v>327</v>
      </c>
      <c r="G19" s="61" t="s">
        <v>303</v>
      </c>
      <c r="H19" s="128" t="s">
        <v>347</v>
      </c>
      <c r="I19" s="128" t="s">
        <v>187</v>
      </c>
      <c r="J19" s="128" t="s">
        <v>184</v>
      </c>
      <c r="K19" s="129" t="s">
        <v>184</v>
      </c>
    </row>
    <row r="20" spans="1:11" x14ac:dyDescent="0.25">
      <c r="A20" s="16" t="s">
        <v>315</v>
      </c>
      <c r="B20" s="116" t="s">
        <v>332</v>
      </c>
      <c r="C20" s="117" t="s">
        <v>328</v>
      </c>
      <c r="D20" s="117" t="s">
        <v>329</v>
      </c>
      <c r="E20" s="117" t="s">
        <v>184</v>
      </c>
      <c r="F20" s="139" t="s">
        <v>327</v>
      </c>
      <c r="G20" s="59" t="s">
        <v>344</v>
      </c>
      <c r="H20" s="69">
        <v>10101100</v>
      </c>
      <c r="I20" s="69" t="s">
        <v>346</v>
      </c>
      <c r="J20" s="69" t="s">
        <v>184</v>
      </c>
      <c r="K20" s="127" t="s">
        <v>184</v>
      </c>
    </row>
    <row r="21" spans="1:11" x14ac:dyDescent="0.25">
      <c r="A21" s="10" t="s">
        <v>314</v>
      </c>
      <c r="B21" s="130" t="s">
        <v>333</v>
      </c>
      <c r="C21" s="131" t="s">
        <v>328</v>
      </c>
      <c r="D21" s="131" t="s">
        <v>329</v>
      </c>
      <c r="E21" s="131" t="s">
        <v>187</v>
      </c>
      <c r="F21" s="141" t="s">
        <v>187</v>
      </c>
      <c r="G21" s="80" t="s">
        <v>345</v>
      </c>
      <c r="H21" s="132">
        <v>10101100</v>
      </c>
      <c r="I21" s="132" t="s">
        <v>346</v>
      </c>
      <c r="J21" s="132" t="s">
        <v>187</v>
      </c>
      <c r="K21" s="133" t="s">
        <v>187</v>
      </c>
    </row>
    <row r="22" spans="1:11" x14ac:dyDescent="0.25">
      <c r="F22" s="142"/>
    </row>
    <row r="23" spans="1:11" x14ac:dyDescent="0.25">
      <c r="A23" s="114" t="s">
        <v>311</v>
      </c>
      <c r="B23" s="115" t="s">
        <v>47</v>
      </c>
      <c r="C23" s="115" t="s">
        <v>317</v>
      </c>
      <c r="D23" s="115" t="s">
        <v>318</v>
      </c>
      <c r="E23" s="115" t="s">
        <v>319</v>
      </c>
      <c r="F23" s="138" t="s">
        <v>320</v>
      </c>
      <c r="G23" s="115" t="s">
        <v>47</v>
      </c>
      <c r="H23" s="115" t="s">
        <v>317</v>
      </c>
      <c r="I23" s="115" t="s">
        <v>318</v>
      </c>
      <c r="J23" s="115" t="s">
        <v>319</v>
      </c>
      <c r="K23" s="115" t="s">
        <v>320</v>
      </c>
    </row>
    <row r="24" spans="1:11" x14ac:dyDescent="0.25">
      <c r="A24" s="16" t="s">
        <v>312</v>
      </c>
      <c r="B24" s="116" t="s">
        <v>334</v>
      </c>
      <c r="C24" s="117" t="s">
        <v>335</v>
      </c>
      <c r="D24" s="117" t="s">
        <v>336</v>
      </c>
      <c r="E24" s="117" t="s">
        <v>337</v>
      </c>
      <c r="F24" s="139" t="s">
        <v>338</v>
      </c>
      <c r="G24" s="118">
        <v>192168255254</v>
      </c>
      <c r="H24" s="117" t="s">
        <v>335</v>
      </c>
      <c r="I24" s="117" t="s">
        <v>336</v>
      </c>
      <c r="J24" s="117" t="s">
        <v>187</v>
      </c>
      <c r="K24" s="119" t="s">
        <v>349</v>
      </c>
    </row>
    <row r="25" spans="1:11" x14ac:dyDescent="0.25">
      <c r="A25" s="76" t="s">
        <v>313</v>
      </c>
      <c r="B25" s="120" t="s">
        <v>304</v>
      </c>
      <c r="C25" s="121" t="s">
        <v>187</v>
      </c>
      <c r="D25" s="121" t="s">
        <v>187</v>
      </c>
      <c r="E25" s="121" t="s">
        <v>187</v>
      </c>
      <c r="F25" s="140" t="s">
        <v>184</v>
      </c>
      <c r="G25" s="48" t="s">
        <v>304</v>
      </c>
      <c r="H25" s="121" t="s">
        <v>187</v>
      </c>
      <c r="I25" s="121" t="s">
        <v>187</v>
      </c>
      <c r="J25" s="121" t="s">
        <v>187</v>
      </c>
      <c r="K25" s="122" t="s">
        <v>184</v>
      </c>
    </row>
    <row r="26" spans="1:11" x14ac:dyDescent="0.25">
      <c r="A26" s="13" t="s">
        <v>315</v>
      </c>
      <c r="B26" s="123" t="s">
        <v>339</v>
      </c>
      <c r="C26" s="124" t="s">
        <v>335</v>
      </c>
      <c r="D26" s="124" t="s">
        <v>336</v>
      </c>
      <c r="E26" s="124" t="s">
        <v>337</v>
      </c>
      <c r="F26" s="143" t="s">
        <v>184</v>
      </c>
      <c r="G26" s="125" t="s">
        <v>348</v>
      </c>
      <c r="H26" s="124" t="s">
        <v>335</v>
      </c>
      <c r="I26" s="124" t="s">
        <v>336</v>
      </c>
      <c r="J26" s="124" t="s">
        <v>187</v>
      </c>
      <c r="K26" s="126" t="s">
        <v>184</v>
      </c>
    </row>
    <row r="27" spans="1:11" x14ac:dyDescent="0.25">
      <c r="A27" t="s">
        <v>314</v>
      </c>
      <c r="B27" s="113" t="s">
        <v>340</v>
      </c>
      <c r="C27" s="111" t="s">
        <v>335</v>
      </c>
      <c r="D27" s="111" t="s">
        <v>336</v>
      </c>
      <c r="E27" s="111" t="s">
        <v>337</v>
      </c>
      <c r="F27" s="144" t="s">
        <v>187</v>
      </c>
      <c r="G27" s="112">
        <v>192168255255</v>
      </c>
      <c r="H27" s="111" t="s">
        <v>335</v>
      </c>
      <c r="I27" s="111" t="s">
        <v>336</v>
      </c>
      <c r="J27" s="111" t="s">
        <v>187</v>
      </c>
      <c r="K27" s="111" t="s">
        <v>187</v>
      </c>
    </row>
  </sheetData>
  <mergeCells count="15">
    <mergeCell ref="J1:M1"/>
    <mergeCell ref="J2:K2"/>
    <mergeCell ref="L2:M2"/>
    <mergeCell ref="J7:M7"/>
    <mergeCell ref="J8:M8"/>
    <mergeCell ref="B9:E9"/>
    <mergeCell ref="F9:I9"/>
    <mergeCell ref="B2:C2"/>
    <mergeCell ref="D2:E2"/>
    <mergeCell ref="B1:E1"/>
    <mergeCell ref="F2:G2"/>
    <mergeCell ref="H2:I2"/>
    <mergeCell ref="F1:I1"/>
    <mergeCell ref="F7:I7"/>
    <mergeCell ref="F8:I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5EB1-FF6C-4B6C-B630-875CA3ECA979}">
  <dimension ref="A1:K37"/>
  <sheetViews>
    <sheetView zoomScale="160" zoomScaleNormal="160" workbookViewId="0">
      <pane ySplit="3" topLeftCell="A5" activePane="bottomLeft" state="frozen"/>
      <selection pane="bottomLeft" activeCell="A7" sqref="A7:B7"/>
    </sheetView>
  </sheetViews>
  <sheetFormatPr baseColWidth="10" defaultRowHeight="15" x14ac:dyDescent="0.25"/>
  <cols>
    <col min="1" max="1" width="9.42578125" bestFit="1" customWidth="1"/>
    <col min="2" max="3" width="13.140625" bestFit="1" customWidth="1"/>
    <col min="4" max="5" width="14.28515625" bestFit="1" customWidth="1"/>
    <col min="6" max="6" width="15.28515625" bestFit="1" customWidth="1"/>
    <col min="7" max="7" width="11.7109375" bestFit="1" customWidth="1"/>
  </cols>
  <sheetData>
    <row r="1" spans="1:11" x14ac:dyDescent="0.25">
      <c r="A1" s="180" t="s">
        <v>350</v>
      </c>
      <c r="B1" s="180"/>
      <c r="C1" s="161" t="s">
        <v>351</v>
      </c>
      <c r="D1" s="161"/>
      <c r="E1" s="161"/>
      <c r="F1" s="161"/>
      <c r="G1" s="161"/>
      <c r="H1" s="161"/>
      <c r="I1" s="161"/>
      <c r="J1" s="161"/>
      <c r="K1" s="161"/>
    </row>
    <row r="2" spans="1:11" x14ac:dyDescent="0.25">
      <c r="A2" s="42" t="s">
        <v>361</v>
      </c>
      <c r="B2" s="145" t="s">
        <v>22</v>
      </c>
      <c r="C2" s="145" t="s">
        <v>298</v>
      </c>
      <c r="D2" s="145" t="s">
        <v>300</v>
      </c>
      <c r="E2" s="145" t="s">
        <v>355</v>
      </c>
      <c r="F2" s="145" t="s">
        <v>357</v>
      </c>
      <c r="G2" s="146" t="s">
        <v>358</v>
      </c>
      <c r="H2" s="27"/>
      <c r="I2" s="27"/>
      <c r="J2" s="27"/>
    </row>
    <row r="3" spans="1:11" x14ac:dyDescent="0.25">
      <c r="A3" s="147" t="s">
        <v>352</v>
      </c>
      <c r="B3" s="148" t="s">
        <v>353</v>
      </c>
      <c r="C3" s="148" t="s">
        <v>363</v>
      </c>
      <c r="D3" s="148" t="s">
        <v>359</v>
      </c>
      <c r="E3" s="148" t="s">
        <v>356</v>
      </c>
      <c r="F3" s="148" t="s">
        <v>362</v>
      </c>
      <c r="G3" s="149" t="s">
        <v>360</v>
      </c>
      <c r="H3" s="27"/>
      <c r="I3" s="27"/>
      <c r="J3" s="27"/>
    </row>
    <row r="5" spans="1:11" x14ac:dyDescent="0.25">
      <c r="A5">
        <v>5</v>
      </c>
      <c r="B5">
        <v>3</v>
      </c>
      <c r="C5">
        <f>2^B5</f>
        <v>8</v>
      </c>
      <c r="D5">
        <v>11</v>
      </c>
      <c r="E5">
        <f>256/C5</f>
        <v>32</v>
      </c>
      <c r="F5">
        <f>32-D5</f>
        <v>21</v>
      </c>
      <c r="G5" s="150">
        <f>2^F5-2</f>
        <v>2097150</v>
      </c>
    </row>
    <row r="7" spans="1:11" x14ac:dyDescent="0.25">
      <c r="A7" t="s">
        <v>364</v>
      </c>
      <c r="B7" t="s">
        <v>354</v>
      </c>
      <c r="C7" t="s">
        <v>366</v>
      </c>
      <c r="D7" t="s">
        <v>367</v>
      </c>
      <c r="E7" t="s">
        <v>17</v>
      </c>
      <c r="F7" t="s">
        <v>368</v>
      </c>
      <c r="G7" t="s">
        <v>369</v>
      </c>
    </row>
    <row r="8" spans="1:11" x14ac:dyDescent="0.25">
      <c r="A8" s="151" t="s">
        <v>379</v>
      </c>
      <c r="B8" t="s">
        <v>365</v>
      </c>
      <c r="C8" s="153" t="s">
        <v>390</v>
      </c>
      <c r="D8" s="153" t="s">
        <v>372</v>
      </c>
      <c r="E8" s="153" t="s">
        <v>371</v>
      </c>
      <c r="F8" s="153" t="s">
        <v>398</v>
      </c>
      <c r="G8" s="150">
        <v>2097150</v>
      </c>
    </row>
    <row r="9" spans="1:11" x14ac:dyDescent="0.25">
      <c r="A9" s="151" t="s">
        <v>380</v>
      </c>
      <c r="B9" t="s">
        <v>370</v>
      </c>
      <c r="C9" s="153" t="s">
        <v>391</v>
      </c>
      <c r="D9" s="153" t="s">
        <v>387</v>
      </c>
      <c r="E9" s="153" t="s">
        <v>386</v>
      </c>
      <c r="F9" s="153" t="s">
        <v>398</v>
      </c>
      <c r="G9" s="150">
        <v>2097150</v>
      </c>
    </row>
    <row r="10" spans="1:11" x14ac:dyDescent="0.25">
      <c r="A10" s="151" t="s">
        <v>381</v>
      </c>
      <c r="B10" t="s">
        <v>373</v>
      </c>
      <c r="C10" s="153" t="s">
        <v>392</v>
      </c>
      <c r="D10" s="153" t="s">
        <v>389</v>
      </c>
      <c r="E10" s="153" t="s">
        <v>388</v>
      </c>
      <c r="F10" s="153" t="s">
        <v>398</v>
      </c>
      <c r="G10" s="150">
        <v>2097150</v>
      </c>
    </row>
    <row r="11" spans="1:11" x14ac:dyDescent="0.25">
      <c r="A11" s="151" t="s">
        <v>382</v>
      </c>
      <c r="B11" t="s">
        <v>374</v>
      </c>
      <c r="C11" s="153" t="s">
        <v>393</v>
      </c>
      <c r="D11" s="154">
        <v>10127255255</v>
      </c>
      <c r="E11" s="154">
        <v>10127255255</v>
      </c>
      <c r="F11" s="153" t="s">
        <v>398</v>
      </c>
      <c r="G11" s="150">
        <v>2097150</v>
      </c>
    </row>
    <row r="12" spans="1:11" x14ac:dyDescent="0.25">
      <c r="A12" s="151" t="s">
        <v>383</v>
      </c>
      <c r="B12" t="s">
        <v>375</v>
      </c>
      <c r="C12" s="153" t="s">
        <v>394</v>
      </c>
      <c r="D12" s="154">
        <v>10159255255</v>
      </c>
      <c r="E12" s="154">
        <v>10159255255</v>
      </c>
      <c r="F12" s="153" t="s">
        <v>398</v>
      </c>
      <c r="G12" s="150">
        <v>2097150</v>
      </c>
    </row>
    <row r="13" spans="1:11" x14ac:dyDescent="0.25">
      <c r="A13" s="151" t="s">
        <v>384</v>
      </c>
      <c r="B13" t="s">
        <v>376</v>
      </c>
      <c r="C13" s="153" t="s">
        <v>395</v>
      </c>
      <c r="D13" s="154">
        <v>10191255255</v>
      </c>
      <c r="E13" s="154">
        <v>10191255255</v>
      </c>
      <c r="F13" s="153" t="s">
        <v>398</v>
      </c>
      <c r="G13" s="150">
        <v>2097150</v>
      </c>
    </row>
    <row r="14" spans="1:11" x14ac:dyDescent="0.25">
      <c r="A14" s="151" t="s">
        <v>276</v>
      </c>
      <c r="B14" t="s">
        <v>377</v>
      </c>
      <c r="C14" s="153" t="s">
        <v>396</v>
      </c>
      <c r="D14" s="154">
        <v>10223255255</v>
      </c>
      <c r="E14" s="154">
        <v>10223255255</v>
      </c>
      <c r="F14" s="153" t="s">
        <v>398</v>
      </c>
      <c r="G14" s="150">
        <v>2097150</v>
      </c>
    </row>
    <row r="15" spans="1:11" x14ac:dyDescent="0.25">
      <c r="A15" s="151" t="s">
        <v>385</v>
      </c>
      <c r="B15" t="s">
        <v>378</v>
      </c>
      <c r="C15" s="153" t="s">
        <v>397</v>
      </c>
      <c r="D15" s="154">
        <v>10255255255</v>
      </c>
      <c r="E15" s="154">
        <v>10255255255</v>
      </c>
      <c r="F15" s="153" t="s">
        <v>398</v>
      </c>
      <c r="G15" s="150">
        <v>2097150</v>
      </c>
    </row>
    <row r="16" spans="1:11" x14ac:dyDescent="0.25">
      <c r="G16" s="155"/>
    </row>
    <row r="17" spans="1:7" x14ac:dyDescent="0.25">
      <c r="A17">
        <v>4</v>
      </c>
      <c r="B17">
        <v>2</v>
      </c>
      <c r="C17">
        <v>4</v>
      </c>
      <c r="D17">
        <v>18</v>
      </c>
      <c r="E17">
        <v>64</v>
      </c>
      <c r="F17">
        <v>12</v>
      </c>
      <c r="G17">
        <f>2^12-2</f>
        <v>4094</v>
      </c>
    </row>
    <row r="19" spans="1:7" x14ac:dyDescent="0.25">
      <c r="A19" t="s">
        <v>364</v>
      </c>
      <c r="B19" t="s">
        <v>354</v>
      </c>
      <c r="C19" t="s">
        <v>366</v>
      </c>
      <c r="D19" t="s">
        <v>367</v>
      </c>
      <c r="E19" t="s">
        <v>17</v>
      </c>
      <c r="F19" t="s">
        <v>368</v>
      </c>
      <c r="G19" t="s">
        <v>369</v>
      </c>
    </row>
    <row r="20" spans="1:7" x14ac:dyDescent="0.25">
      <c r="A20" s="151" t="s">
        <v>400</v>
      </c>
      <c r="B20" t="s">
        <v>418</v>
      </c>
      <c r="C20" t="s">
        <v>399</v>
      </c>
      <c r="D20" s="153" t="s">
        <v>407</v>
      </c>
      <c r="E20" s="153" t="s">
        <v>406</v>
      </c>
      <c r="F20" s="153" t="s">
        <v>414</v>
      </c>
      <c r="G20" s="150">
        <v>4094</v>
      </c>
    </row>
    <row r="21" spans="1:7" x14ac:dyDescent="0.25">
      <c r="A21" s="151" t="s">
        <v>401</v>
      </c>
      <c r="B21" t="s">
        <v>419</v>
      </c>
      <c r="C21" t="s">
        <v>403</v>
      </c>
      <c r="D21" s="153" t="s">
        <v>411</v>
      </c>
      <c r="E21" s="153" t="s">
        <v>408</v>
      </c>
      <c r="F21" s="153" t="s">
        <v>415</v>
      </c>
      <c r="G21" s="150">
        <v>4094</v>
      </c>
    </row>
    <row r="22" spans="1:7" x14ac:dyDescent="0.25">
      <c r="A22" s="151" t="s">
        <v>274</v>
      </c>
      <c r="B22" t="s">
        <v>420</v>
      </c>
      <c r="C22" t="s">
        <v>404</v>
      </c>
      <c r="D22" s="153" t="s">
        <v>412</v>
      </c>
      <c r="E22" s="153" t="s">
        <v>409</v>
      </c>
      <c r="F22" s="153" t="s">
        <v>416</v>
      </c>
      <c r="G22" s="150">
        <v>4094</v>
      </c>
    </row>
    <row r="23" spans="1:7" x14ac:dyDescent="0.25">
      <c r="A23" s="151" t="s">
        <v>402</v>
      </c>
      <c r="B23" t="s">
        <v>421</v>
      </c>
      <c r="C23" t="s">
        <v>405</v>
      </c>
      <c r="D23" s="154" t="s">
        <v>413</v>
      </c>
      <c r="E23" s="154" t="s">
        <v>410</v>
      </c>
      <c r="F23" s="153" t="s">
        <v>417</v>
      </c>
      <c r="G23" s="150">
        <v>4094</v>
      </c>
    </row>
    <row r="25" spans="1:7" x14ac:dyDescent="0.25">
      <c r="A25">
        <v>3</v>
      </c>
      <c r="B25">
        <v>2</v>
      </c>
      <c r="C25">
        <v>4</v>
      </c>
      <c r="D25">
        <v>26</v>
      </c>
      <c r="E25">
        <v>64</v>
      </c>
      <c r="F25">
        <v>6</v>
      </c>
      <c r="G25">
        <v>62</v>
      </c>
    </row>
    <row r="27" spans="1:7" x14ac:dyDescent="0.25">
      <c r="A27" t="s">
        <v>364</v>
      </c>
      <c r="B27" t="s">
        <v>354</v>
      </c>
      <c r="C27" t="s">
        <v>366</v>
      </c>
      <c r="D27" t="s">
        <v>367</v>
      </c>
      <c r="E27" t="s">
        <v>17</v>
      </c>
      <c r="F27" t="s">
        <v>368</v>
      </c>
      <c r="G27" t="s">
        <v>369</v>
      </c>
    </row>
    <row r="28" spans="1:7" x14ac:dyDescent="0.25">
      <c r="A28" s="151" t="s">
        <v>400</v>
      </c>
      <c r="B28" t="s">
        <v>441</v>
      </c>
      <c r="C28" t="s">
        <v>422</v>
      </c>
      <c r="D28" s="153" t="s">
        <v>426</v>
      </c>
      <c r="E28" s="153" t="s">
        <v>427</v>
      </c>
      <c r="F28" s="154">
        <v>255255255192</v>
      </c>
      <c r="G28" s="150">
        <v>62</v>
      </c>
    </row>
    <row r="29" spans="1:7" x14ac:dyDescent="0.25">
      <c r="A29" s="151" t="s">
        <v>401</v>
      </c>
      <c r="B29" t="s">
        <v>442</v>
      </c>
      <c r="C29" t="s">
        <v>423</v>
      </c>
      <c r="D29" s="153" t="s">
        <v>436</v>
      </c>
      <c r="E29" s="154" t="s">
        <v>435</v>
      </c>
      <c r="F29" s="154">
        <v>255255255192</v>
      </c>
      <c r="G29" s="150">
        <v>62</v>
      </c>
    </row>
    <row r="30" spans="1:7" x14ac:dyDescent="0.25">
      <c r="A30" s="151" t="s">
        <v>274</v>
      </c>
      <c r="B30" t="s">
        <v>443</v>
      </c>
      <c r="C30" t="s">
        <v>424</v>
      </c>
      <c r="D30" t="s">
        <v>437</v>
      </c>
      <c r="E30" t="s">
        <v>439</v>
      </c>
      <c r="F30" s="154">
        <v>255255255192</v>
      </c>
      <c r="G30" s="150">
        <v>62</v>
      </c>
    </row>
    <row r="31" spans="1:7" x14ac:dyDescent="0.25">
      <c r="A31" s="151" t="s">
        <v>402</v>
      </c>
      <c r="B31" t="s">
        <v>444</v>
      </c>
      <c r="C31" t="s">
        <v>425</v>
      </c>
      <c r="D31" t="s">
        <v>438</v>
      </c>
      <c r="E31" t="s">
        <v>440</v>
      </c>
      <c r="F31" s="154">
        <v>255255255192</v>
      </c>
      <c r="G31" s="150">
        <v>62</v>
      </c>
    </row>
    <row r="33" spans="1:6" x14ac:dyDescent="0.25">
      <c r="A33" t="s">
        <v>311</v>
      </c>
    </row>
    <row r="34" spans="1:6" x14ac:dyDescent="0.25">
      <c r="A34" t="s">
        <v>428</v>
      </c>
      <c r="B34" s="151" t="s">
        <v>335</v>
      </c>
      <c r="C34" s="151" t="s">
        <v>336</v>
      </c>
      <c r="D34" s="151" t="s">
        <v>184</v>
      </c>
      <c r="E34" s="151" t="s">
        <v>432</v>
      </c>
      <c r="F34" s="156" t="s">
        <v>433</v>
      </c>
    </row>
    <row r="35" spans="1:6" x14ac:dyDescent="0.25">
      <c r="A35" t="s">
        <v>429</v>
      </c>
      <c r="B35" s="151" t="s">
        <v>187</v>
      </c>
      <c r="C35" s="151" t="s">
        <v>187</v>
      </c>
      <c r="D35" s="151" t="s">
        <v>187</v>
      </c>
      <c r="E35" s="151" t="s">
        <v>335</v>
      </c>
      <c r="F35" s="152">
        <v>255255255192</v>
      </c>
    </row>
    <row r="36" spans="1:6" x14ac:dyDescent="0.25">
      <c r="A36" t="s">
        <v>430</v>
      </c>
      <c r="B36" s="151" t="s">
        <v>335</v>
      </c>
      <c r="C36" s="151" t="s">
        <v>336</v>
      </c>
      <c r="D36" s="151" t="s">
        <v>184</v>
      </c>
      <c r="E36" s="151" t="s">
        <v>342</v>
      </c>
      <c r="F36" s="151" t="s">
        <v>423</v>
      </c>
    </row>
    <row r="37" spans="1:6" x14ac:dyDescent="0.25">
      <c r="A37" t="s">
        <v>431</v>
      </c>
      <c r="B37" s="151" t="s">
        <v>335</v>
      </c>
      <c r="C37" s="151" t="s">
        <v>336</v>
      </c>
      <c r="D37" s="151" t="s">
        <v>184</v>
      </c>
      <c r="E37" s="151" t="s">
        <v>434</v>
      </c>
      <c r="F37" s="151" t="s">
        <v>435</v>
      </c>
    </row>
  </sheetData>
  <mergeCells count="2">
    <mergeCell ref="A1:B1"/>
    <mergeCell ref="C1:K1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05F7-1048-457F-9AB9-1A7675D27262}">
  <dimension ref="A1:I12"/>
  <sheetViews>
    <sheetView tabSelected="1" zoomScale="145" zoomScaleNormal="145" workbookViewId="0">
      <selection activeCell="B1" sqref="B1:I1"/>
    </sheetView>
  </sheetViews>
  <sheetFormatPr baseColWidth="10" defaultRowHeight="15" x14ac:dyDescent="0.25"/>
  <cols>
    <col min="1" max="1" width="7.28515625" customWidth="1"/>
    <col min="2" max="2" width="11" bestFit="1" customWidth="1"/>
    <col min="3" max="3" width="6.140625" customWidth="1"/>
    <col min="4" max="6" width="10" bestFit="1" customWidth="1"/>
    <col min="7" max="7" width="10.42578125" customWidth="1"/>
    <col min="8" max="8" width="15.42578125" bestFit="1" customWidth="1"/>
  </cols>
  <sheetData>
    <row r="1" spans="1:9" x14ac:dyDescent="0.25">
      <c r="A1" t="s">
        <v>445</v>
      </c>
      <c r="B1" s="161" t="s">
        <v>446</v>
      </c>
      <c r="C1" s="161"/>
      <c r="D1" s="161"/>
      <c r="E1" s="161"/>
      <c r="F1" s="161"/>
      <c r="G1" s="161"/>
      <c r="H1" s="161"/>
      <c r="I1" s="161"/>
    </row>
    <row r="3" spans="1:9" x14ac:dyDescent="0.25">
      <c r="A3" s="42" t="s">
        <v>455</v>
      </c>
      <c r="B3" s="145" t="s">
        <v>448</v>
      </c>
      <c r="C3" s="145" t="s">
        <v>300</v>
      </c>
      <c r="D3" s="145" t="s">
        <v>355</v>
      </c>
      <c r="E3" s="145"/>
      <c r="F3" s="145"/>
      <c r="G3" s="146"/>
    </row>
    <row r="4" spans="1:9" x14ac:dyDescent="0.25">
      <c r="A4" s="147" t="s">
        <v>447</v>
      </c>
      <c r="B4" s="148" t="s">
        <v>449</v>
      </c>
      <c r="C4" s="148" t="s">
        <v>456</v>
      </c>
      <c r="D4" s="148" t="s">
        <v>457</v>
      </c>
      <c r="E4" s="148"/>
      <c r="F4" s="148"/>
      <c r="G4" s="149"/>
    </row>
    <row r="5" spans="1:9" x14ac:dyDescent="0.25">
      <c r="D5" t="s">
        <v>468</v>
      </c>
      <c r="E5" t="s">
        <v>469</v>
      </c>
      <c r="F5" t="s">
        <v>468</v>
      </c>
      <c r="G5" t="s">
        <v>469</v>
      </c>
    </row>
    <row r="6" spans="1:9" x14ac:dyDescent="0.25">
      <c r="A6" t="s">
        <v>450</v>
      </c>
      <c r="B6" t="s">
        <v>369</v>
      </c>
      <c r="C6" t="s">
        <v>300</v>
      </c>
      <c r="D6" t="s">
        <v>458</v>
      </c>
      <c r="E6" t="s">
        <v>366</v>
      </c>
      <c r="F6" t="s">
        <v>367</v>
      </c>
      <c r="G6" t="s">
        <v>17</v>
      </c>
      <c r="H6" t="s">
        <v>459</v>
      </c>
      <c r="I6" t="s">
        <v>481</v>
      </c>
    </row>
    <row r="7" spans="1:9" x14ac:dyDescent="0.25">
      <c r="A7" t="s">
        <v>43</v>
      </c>
      <c r="B7">
        <v>100</v>
      </c>
      <c r="C7">
        <v>25</v>
      </c>
      <c r="D7" t="s">
        <v>283</v>
      </c>
      <c r="E7" t="s">
        <v>460</v>
      </c>
      <c r="F7" t="s">
        <v>463</v>
      </c>
      <c r="G7" t="s">
        <v>464</v>
      </c>
      <c r="H7" s="152">
        <v>255255255128</v>
      </c>
      <c r="I7">
        <v>126</v>
      </c>
    </row>
    <row r="8" spans="1:9" x14ac:dyDescent="0.25">
      <c r="A8" t="s">
        <v>452</v>
      </c>
      <c r="B8">
        <v>80</v>
      </c>
      <c r="C8">
        <v>25</v>
      </c>
      <c r="D8" t="s">
        <v>461</v>
      </c>
      <c r="E8" t="s">
        <v>462</v>
      </c>
      <c r="F8" t="s">
        <v>465</v>
      </c>
      <c r="G8" t="s">
        <v>466</v>
      </c>
      <c r="H8" s="152">
        <v>255255255128</v>
      </c>
      <c r="I8">
        <v>126</v>
      </c>
    </row>
    <row r="9" spans="1:9" x14ac:dyDescent="0.25">
      <c r="A9" t="s">
        <v>451</v>
      </c>
      <c r="B9">
        <v>40</v>
      </c>
      <c r="C9">
        <v>26</v>
      </c>
      <c r="D9" t="s">
        <v>467</v>
      </c>
      <c r="E9" t="s">
        <v>470</v>
      </c>
      <c r="F9" t="s">
        <v>473</v>
      </c>
      <c r="G9" t="s">
        <v>472</v>
      </c>
      <c r="H9" s="152">
        <v>255255255192</v>
      </c>
      <c r="I9">
        <v>62</v>
      </c>
    </row>
    <row r="10" spans="1:9" x14ac:dyDescent="0.25">
      <c r="A10" t="s">
        <v>453</v>
      </c>
      <c r="B10">
        <v>20</v>
      </c>
      <c r="C10">
        <v>27</v>
      </c>
      <c r="D10" t="s">
        <v>471</v>
      </c>
      <c r="E10" t="s">
        <v>471</v>
      </c>
      <c r="F10" t="s">
        <v>480</v>
      </c>
      <c r="G10" t="s">
        <v>476</v>
      </c>
      <c r="H10" s="152">
        <v>255255255224</v>
      </c>
      <c r="I10">
        <v>30</v>
      </c>
    </row>
    <row r="11" spans="1:9" x14ac:dyDescent="0.25">
      <c r="A11" t="s">
        <v>454</v>
      </c>
      <c r="B11">
        <v>10</v>
      </c>
      <c r="C11">
        <v>28</v>
      </c>
      <c r="D11" t="s">
        <v>474</v>
      </c>
      <c r="E11" t="s">
        <v>475</v>
      </c>
      <c r="F11" t="s">
        <v>478</v>
      </c>
      <c r="G11" t="s">
        <v>479</v>
      </c>
      <c r="H11" s="152">
        <v>255255255240</v>
      </c>
      <c r="I11">
        <v>14</v>
      </c>
    </row>
    <row r="12" spans="1:9" x14ac:dyDescent="0.25">
      <c r="D12" t="s">
        <v>477</v>
      </c>
    </row>
  </sheetData>
  <sortState xmlns:xlrd2="http://schemas.microsoft.com/office/spreadsheetml/2017/richdata2" ref="A7:B11">
    <sortCondition descending="1" ref="B7:B11"/>
  </sortState>
  <mergeCells count="1">
    <mergeCell ref="B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Modelos</vt:lpstr>
      <vt:lpstr>Unidades</vt:lpstr>
      <vt:lpstr>Fisica</vt:lpstr>
      <vt:lpstr>Sist.</vt:lpstr>
      <vt:lpstr>IPv4</vt:lpstr>
      <vt:lpstr>classic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2022-10-18T01:03:11Z</dcterms:modified>
</cp:coreProperties>
</file>