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m15\"/>
    </mc:Choice>
  </mc:AlternateContent>
  <xr:revisionPtr revIDLastSave="0" documentId="13_ncr:1_{268F2E7E-A40E-4941-B32F-63119BD0468E}" xr6:coauthVersionLast="47" xr6:coauthVersionMax="47" xr10:uidLastSave="{00000000-0000-0000-0000-000000000000}"/>
  <bookViews>
    <workbookView xWindow="-120" yWindow="-120" windowWidth="20730" windowHeight="11040" activeTab="3" xr2:uid="{6494C37B-3A67-4ADF-9076-806615D835E6}"/>
  </bookViews>
  <sheets>
    <sheet name="Hoja1" sheetId="1" r:id="rId1"/>
    <sheet name="Cobertura" sheetId="4" r:id="rId2"/>
    <sheet name="Sintomas" sheetId="3" r:id="rId3"/>
    <sheet name="Medicos" sheetId="2" r:id="rId4"/>
  </sheets>
  <definedNames>
    <definedName name="_xlnm._FilterDatabase" localSheetId="0" hidden="1">Hoja1!$A$1:$M$35</definedName>
    <definedName name="_xlnm._FilterDatabase" localSheetId="3" hidden="1">Medicos!$B$1:$B$4</definedName>
    <definedName name="encabezados_coberturas">Cobertura!$A$1:$E$1</definedName>
    <definedName name="tabla_coberturas">Cobertura!$A$1:$E$6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24" i="1"/>
  <c r="I17" i="1"/>
  <c r="I28" i="1"/>
  <c r="I35" i="1"/>
  <c r="I7" i="1"/>
  <c r="I34" i="1"/>
  <c r="I5" i="1"/>
  <c r="I9" i="1"/>
  <c r="I14" i="1"/>
  <c r="I12" i="1"/>
  <c r="I15" i="1"/>
  <c r="I32" i="1"/>
  <c r="I20" i="1"/>
  <c r="I33" i="1"/>
  <c r="I13" i="1"/>
  <c r="I4" i="1"/>
  <c r="I16" i="1"/>
  <c r="I23" i="1"/>
  <c r="I29" i="1"/>
  <c r="I8" i="1"/>
  <c r="I10" i="1"/>
  <c r="I2" i="1"/>
  <c r="I21" i="1"/>
  <c r="I26" i="1"/>
  <c r="I22" i="1"/>
  <c r="I30" i="1"/>
  <c r="I6" i="1"/>
  <c r="I18" i="1"/>
  <c r="I27" i="1"/>
  <c r="I19" i="1"/>
  <c r="I25" i="1"/>
  <c r="I31" i="1"/>
  <c r="H11" i="1"/>
  <c r="H24" i="1"/>
  <c r="H17" i="1"/>
  <c r="H28" i="1"/>
  <c r="H35" i="1"/>
  <c r="H7" i="1"/>
  <c r="H34" i="1"/>
  <c r="H5" i="1"/>
  <c r="H9" i="1"/>
  <c r="H14" i="1"/>
  <c r="H12" i="1"/>
  <c r="H15" i="1"/>
  <c r="H32" i="1"/>
  <c r="H20" i="1"/>
  <c r="H33" i="1"/>
  <c r="H13" i="1"/>
  <c r="H4" i="1"/>
  <c r="H16" i="1"/>
  <c r="H23" i="1"/>
  <c r="H29" i="1"/>
  <c r="H8" i="1"/>
  <c r="H10" i="1"/>
  <c r="H2" i="1"/>
  <c r="H21" i="1"/>
  <c r="H26" i="1"/>
  <c r="H22" i="1"/>
  <c r="H30" i="1"/>
  <c r="H6" i="1"/>
  <c r="H18" i="1"/>
  <c r="H27" i="1"/>
  <c r="H19" i="1"/>
  <c r="H25" i="1"/>
  <c r="H31" i="1"/>
  <c r="I3" i="1"/>
  <c r="H3" i="1"/>
  <c r="H3" i="4"/>
  <c r="H4" i="4"/>
  <c r="H5" i="4"/>
  <c r="H2" i="4"/>
</calcChain>
</file>

<file path=xl/sharedStrings.xml><?xml version="1.0" encoding="utf-8"?>
<sst xmlns="http://schemas.openxmlformats.org/spreadsheetml/2006/main" count="284" uniqueCount="72">
  <si>
    <t>PACIENTE</t>
  </si>
  <si>
    <t>FECHA ENTRADA</t>
  </si>
  <si>
    <t>SEXO</t>
  </si>
  <si>
    <t>EDAD</t>
  </si>
  <si>
    <t>SINTOMAS</t>
  </si>
  <si>
    <t>EPS</t>
  </si>
  <si>
    <t>DIAGNOSTICO</t>
  </si>
  <si>
    <t>SALA</t>
  </si>
  <si>
    <t>MEDICO</t>
  </si>
  <si>
    <t>Nº SALA</t>
  </si>
  <si>
    <t>CARLOS</t>
  </si>
  <si>
    <t>M</t>
  </si>
  <si>
    <t>DOLOR DE CABEZA</t>
  </si>
  <si>
    <t>SALUDCCOOP</t>
  </si>
  <si>
    <t>GRIPE</t>
  </si>
  <si>
    <t>URGENCIAS</t>
  </si>
  <si>
    <t>JUAN</t>
  </si>
  <si>
    <t>ANDRES</t>
  </si>
  <si>
    <t>MAREOS</t>
  </si>
  <si>
    <t>COOMEVA</t>
  </si>
  <si>
    <t>COLESTEROL ALTO</t>
  </si>
  <si>
    <t>UCI</t>
  </si>
  <si>
    <t>PEDRO</t>
  </si>
  <si>
    <t>MARIA</t>
  </si>
  <si>
    <t>F</t>
  </si>
  <si>
    <t>TOS</t>
  </si>
  <si>
    <t>SALUDTOTAL</t>
  </si>
  <si>
    <t>GENERAL</t>
  </si>
  <si>
    <t>DIARREA</t>
  </si>
  <si>
    <t>NUEVA EPS</t>
  </si>
  <si>
    <t>PARASITOS</t>
  </si>
  <si>
    <t>ROSA</t>
  </si>
  <si>
    <t>FIEBRE</t>
  </si>
  <si>
    <t>ANA</t>
  </si>
  <si>
    <t>GLORIA</t>
  </si>
  <si>
    <t>JAIRO</t>
  </si>
  <si>
    <t>ONESIMO</t>
  </si>
  <si>
    <t>BERTHA</t>
  </si>
  <si>
    <t>BELKIS</t>
  </si>
  <si>
    <t>DORIS</t>
  </si>
  <si>
    <t>MARIO</t>
  </si>
  <si>
    <t>JAMES</t>
  </si>
  <si>
    <t>DAIRO</t>
  </si>
  <si>
    <t>DEIBER</t>
  </si>
  <si>
    <t>JULIA</t>
  </si>
  <si>
    <t>JORGE</t>
  </si>
  <si>
    <t>MARTHA</t>
  </si>
  <si>
    <t>DIANA</t>
  </si>
  <si>
    <t>NANCY</t>
  </si>
  <si>
    <t>YAMILE</t>
  </si>
  <si>
    <t>SAMIR</t>
  </si>
  <si>
    <t>JHON</t>
  </si>
  <si>
    <t>CINTIA</t>
  </si>
  <si>
    <t>SINDY</t>
  </si>
  <si>
    <t>ANAIS</t>
  </si>
  <si>
    <t>HENRY</t>
  </si>
  <si>
    <t>ALBERTO</t>
  </si>
  <si>
    <t>ALEX</t>
  </si>
  <si>
    <t>FREDY</t>
  </si>
  <si>
    <t>ISABEL</t>
  </si>
  <si>
    <t>GIOVANNY</t>
  </si>
  <si>
    <t>codigo</t>
  </si>
  <si>
    <t>Total</t>
  </si>
  <si>
    <t>COPAGO</t>
  </si>
  <si>
    <t>DESCUENTO</t>
  </si>
  <si>
    <t>CONSULTA</t>
  </si>
  <si>
    <t>OBRA SOCIAL</t>
  </si>
  <si>
    <t>CUOTA</t>
  </si>
  <si>
    <t>COINCIDIR</t>
  </si>
  <si>
    <t>COL</t>
  </si>
  <si>
    <t>MONTO</t>
  </si>
  <si>
    <t>DIAGNOSTICOS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</si>
</sst>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44" fontId="0" fillId="0" borderId="0" xfId="1" applyFont="1"/>
    <xf numFmtId="9" fontId="0" fillId="0" borderId="0" xfId="2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Moneda" xfId="1" builtinId="4"/>
    <cellStyle name="Normal" xfId="0" builtinId="0"/>
    <cellStyle name="Porcentaje" xfId="2" builtinId="5"/>
  </cellStyles>
  <dxfs count="24">
    <dxf>
      <font>
        <b/>
        <i val="0"/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26B-3EEF-446A-A528-1C852E70868D}">
  <dimension ref="A1:M35"/>
  <sheetViews>
    <sheetView zoomScale="115" zoomScaleNormal="115" workbookViewId="0">
      <selection activeCell="G7" sqref="G7"/>
    </sheetView>
  </sheetViews>
  <sheetFormatPr baseColWidth="10" defaultRowHeight="15" x14ac:dyDescent="0.25"/>
  <cols>
    <col min="1" max="1" width="10.7109375" bestFit="1" customWidth="1"/>
    <col min="2" max="2" width="15.5703125" bestFit="1" customWidth="1"/>
    <col min="3" max="3" width="5.5703125" bestFit="1" customWidth="1"/>
    <col min="4" max="4" width="5.85546875" bestFit="1" customWidth="1"/>
    <col min="5" max="5" width="20.7109375" customWidth="1"/>
    <col min="6" max="6" width="17.28515625" bestFit="1" customWidth="1"/>
    <col min="7" max="7" width="13" bestFit="1" customWidth="1"/>
    <col min="8" max="8" width="14.5703125" style="4" bestFit="1" customWidth="1"/>
    <col min="9" max="9" width="13.85546875" bestFit="1" customWidth="1"/>
    <col min="10" max="10" width="17" bestFit="1" customWidth="1"/>
    <col min="11" max="11" width="11.140625" bestFit="1" customWidth="1"/>
    <col min="12" max="13" width="8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65</v>
      </c>
      <c r="F1" t="s">
        <v>4</v>
      </c>
      <c r="G1" t="s">
        <v>5</v>
      </c>
      <c r="H1" s="4" t="s">
        <v>63</v>
      </c>
      <c r="I1" t="s">
        <v>64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56</v>
      </c>
      <c r="B2" s="1">
        <v>40973</v>
      </c>
      <c r="C2" t="s">
        <v>11</v>
      </c>
      <c r="D2">
        <v>42</v>
      </c>
      <c r="E2" s="2">
        <v>38000</v>
      </c>
      <c r="F2" t="s">
        <v>32</v>
      </c>
      <c r="G2" t="s">
        <v>26</v>
      </c>
      <c r="H2" s="4" t="b">
        <f>IFERROR(VLOOKUP(G2,tabla_coberturas,MATCH(H$1,encabezados_coberturas,0),0),"no disponible")</f>
        <v>1</v>
      </c>
      <c r="I2" s="5">
        <f>IFERROR(VLOOKUP($G2,tabla_coberturas,MATCH(I$1,encabezados_coberturas,0),0),"no disponible")</f>
        <v>0.15</v>
      </c>
      <c r="J2" t="s">
        <v>14</v>
      </c>
      <c r="K2" t="s">
        <v>27</v>
      </c>
      <c r="L2" t="s">
        <v>23</v>
      </c>
      <c r="M2">
        <v>104</v>
      </c>
    </row>
    <row r="3" spans="1:13" x14ac:dyDescent="0.25">
      <c r="A3" t="s">
        <v>57</v>
      </c>
      <c r="B3" s="1">
        <v>40913</v>
      </c>
      <c r="C3" t="s">
        <v>11</v>
      </c>
      <c r="D3">
        <v>45</v>
      </c>
      <c r="E3" s="2">
        <v>45000</v>
      </c>
      <c r="F3" t="s">
        <v>12</v>
      </c>
      <c r="G3" t="s">
        <v>29</v>
      </c>
      <c r="H3" s="4" t="b">
        <f>IFERROR(VLOOKUP(G3,tabla_coberturas,MATCH(H$1,encabezados_coberturas,0),0),"no disponible")</f>
        <v>0</v>
      </c>
      <c r="I3" s="5">
        <f>IFERROR(VLOOKUP($G3,tabla_coberturas,MATCH(I$1,encabezados_coberturas,0),0),"no disponible")</f>
        <v>0.3</v>
      </c>
      <c r="J3" t="s">
        <v>14</v>
      </c>
      <c r="K3" t="s">
        <v>15</v>
      </c>
      <c r="L3" t="s">
        <v>16</v>
      </c>
      <c r="M3">
        <v>101</v>
      </c>
    </row>
    <row r="4" spans="1:13" x14ac:dyDescent="0.25">
      <c r="A4" t="s">
        <v>33</v>
      </c>
      <c r="B4" s="1">
        <v>40913</v>
      </c>
      <c r="C4" t="s">
        <v>24</v>
      </c>
      <c r="D4">
        <v>23</v>
      </c>
      <c r="E4" s="2">
        <v>45000</v>
      </c>
      <c r="F4" t="s">
        <v>18</v>
      </c>
      <c r="G4" t="s">
        <v>26</v>
      </c>
      <c r="H4" s="4" t="b">
        <f>IFERROR(VLOOKUP(G4,tabla_coberturas,MATCH(H$1,encabezados_coberturas,0),0),"no disponible")</f>
        <v>1</v>
      </c>
      <c r="I4" s="5">
        <f>IFERROR(VLOOKUP($G4,tabla_coberturas,MATCH(I$1,encabezados_coberturas,0),0),"no disponible")</f>
        <v>0.15</v>
      </c>
      <c r="J4" t="s">
        <v>20</v>
      </c>
      <c r="K4" t="s">
        <v>15</v>
      </c>
      <c r="L4" t="s">
        <v>16</v>
      </c>
      <c r="M4">
        <v>104</v>
      </c>
    </row>
    <row r="5" spans="1:13" x14ac:dyDescent="0.25">
      <c r="A5" t="s">
        <v>54</v>
      </c>
      <c r="B5" s="1">
        <v>40913</v>
      </c>
      <c r="C5" t="s">
        <v>24</v>
      </c>
      <c r="D5">
        <v>42</v>
      </c>
      <c r="E5" s="2">
        <v>25000</v>
      </c>
      <c r="F5" t="s">
        <v>25</v>
      </c>
      <c r="G5" t="s">
        <v>13</v>
      </c>
      <c r="H5" s="4" t="b">
        <f>IFERROR(VLOOKUP(G5,tabla_coberturas,MATCH(H$1,encabezados_coberturas,0),0),"no disponible")</f>
        <v>1</v>
      </c>
      <c r="I5" s="5">
        <f>IFERROR(VLOOKUP($G5,tabla_coberturas,MATCH(I$1,encabezados_coberturas,0),0),"no disponible")</f>
        <v>0.05</v>
      </c>
      <c r="J5" t="s">
        <v>14</v>
      </c>
      <c r="K5" t="s">
        <v>15</v>
      </c>
      <c r="L5" t="s">
        <v>16</v>
      </c>
      <c r="M5">
        <v>102</v>
      </c>
    </row>
    <row r="6" spans="1:13" x14ac:dyDescent="0.25">
      <c r="A6" t="s">
        <v>17</v>
      </c>
      <c r="B6" s="1">
        <v>40944</v>
      </c>
      <c r="C6" t="s">
        <v>11</v>
      </c>
      <c r="D6">
        <v>24</v>
      </c>
      <c r="E6" s="2">
        <v>45000</v>
      </c>
      <c r="F6" t="s">
        <v>18</v>
      </c>
      <c r="G6" t="s">
        <v>19</v>
      </c>
      <c r="H6" s="4" t="b">
        <f>IFERROR(VLOOKUP(G6,tabla_coberturas,MATCH(H$1,encabezados_coberturas,0),0),"no disponible")</f>
        <v>0</v>
      </c>
      <c r="I6" s="5">
        <f>IFERROR(VLOOKUP($G6,tabla_coberturas,MATCH(I$1,encabezados_coberturas,0),0),"no disponible")</f>
        <v>0.2</v>
      </c>
      <c r="J6" t="s">
        <v>20</v>
      </c>
      <c r="K6" t="s">
        <v>21</v>
      </c>
      <c r="L6" t="s">
        <v>22</v>
      </c>
      <c r="M6">
        <v>105</v>
      </c>
    </row>
    <row r="7" spans="1:13" x14ac:dyDescent="0.25">
      <c r="A7" t="s">
        <v>38</v>
      </c>
      <c r="B7" s="1">
        <v>40973</v>
      </c>
      <c r="C7" t="s">
        <v>24</v>
      </c>
      <c r="D7">
        <v>45</v>
      </c>
      <c r="E7" s="2">
        <v>35000</v>
      </c>
      <c r="F7" t="s">
        <v>18</v>
      </c>
      <c r="G7" t="s">
        <v>29</v>
      </c>
      <c r="H7" s="4" t="b">
        <f>IFERROR(VLOOKUP(G7,tabla_coberturas,MATCH(H$1,encabezados_coberturas,0),0),"no disponible")</f>
        <v>0</v>
      </c>
      <c r="I7" s="5">
        <f>IFERROR(VLOOKUP($G7,tabla_coberturas,MATCH(I$1,encabezados_coberturas,0),0),"no disponible")</f>
        <v>0.3</v>
      </c>
      <c r="J7" t="s">
        <v>20</v>
      </c>
      <c r="K7" t="s">
        <v>27</v>
      </c>
      <c r="L7" t="s">
        <v>23</v>
      </c>
      <c r="M7">
        <v>101</v>
      </c>
    </row>
    <row r="8" spans="1:13" x14ac:dyDescent="0.25">
      <c r="A8" t="s">
        <v>37</v>
      </c>
      <c r="B8" s="1">
        <v>40944</v>
      </c>
      <c r="C8" t="s">
        <v>24</v>
      </c>
      <c r="D8">
        <v>31</v>
      </c>
      <c r="E8" s="2">
        <v>35000</v>
      </c>
      <c r="F8" t="s">
        <v>12</v>
      </c>
      <c r="G8" t="s">
        <v>26</v>
      </c>
      <c r="H8" s="4" t="b">
        <f>IFERROR(VLOOKUP(G8,tabla_coberturas,MATCH(H$1,encabezados_coberturas,0),0),"no disponible")</f>
        <v>1</v>
      </c>
      <c r="I8" s="5">
        <f>IFERROR(VLOOKUP($G8,tabla_coberturas,MATCH(I$1,encabezados_coberturas,0),0),"no disponible")</f>
        <v>0.15</v>
      </c>
      <c r="J8" t="s">
        <v>14</v>
      </c>
      <c r="K8" t="s">
        <v>21</v>
      </c>
      <c r="L8" t="s">
        <v>22</v>
      </c>
      <c r="M8">
        <v>104</v>
      </c>
    </row>
    <row r="9" spans="1:13" x14ac:dyDescent="0.25">
      <c r="A9" t="s">
        <v>10</v>
      </c>
      <c r="B9" s="1">
        <v>40913</v>
      </c>
      <c r="C9" t="s">
        <v>11</v>
      </c>
      <c r="D9">
        <v>25</v>
      </c>
      <c r="E9" s="2">
        <v>25000</v>
      </c>
      <c r="F9" t="s">
        <v>12</v>
      </c>
      <c r="G9" t="s">
        <v>13</v>
      </c>
      <c r="H9" s="4" t="b">
        <f>IFERROR(VLOOKUP(G9,tabla_coberturas,MATCH(H$1,encabezados_coberturas,0),0),"no disponible")</f>
        <v>1</v>
      </c>
      <c r="I9" s="5">
        <f>IFERROR(VLOOKUP($G9,tabla_coberturas,MATCH(I$1,encabezados_coberturas,0),0),"no disponible")</f>
        <v>0.05</v>
      </c>
      <c r="J9" t="s">
        <v>14</v>
      </c>
      <c r="K9" t="s">
        <v>15</v>
      </c>
      <c r="L9" t="s">
        <v>16</v>
      </c>
      <c r="M9">
        <v>102</v>
      </c>
    </row>
    <row r="10" spans="1:13" x14ac:dyDescent="0.25">
      <c r="A10" t="s">
        <v>52</v>
      </c>
      <c r="B10" s="1">
        <v>40944</v>
      </c>
      <c r="C10" t="s">
        <v>24</v>
      </c>
      <c r="D10">
        <v>31</v>
      </c>
      <c r="E10" s="2">
        <v>35000</v>
      </c>
      <c r="F10" t="s">
        <v>12</v>
      </c>
      <c r="G10" t="s">
        <v>26</v>
      </c>
      <c r="H10" s="4" t="b">
        <f>IFERROR(VLOOKUP(G10,tabla_coberturas,MATCH(H$1,encabezados_coberturas,0),0),"no disponible")</f>
        <v>1</v>
      </c>
      <c r="I10" s="5">
        <f>IFERROR(VLOOKUP($G10,tabla_coberturas,MATCH(I$1,encabezados_coberturas,0),0),"no disponible")</f>
        <v>0.15</v>
      </c>
      <c r="J10" t="s">
        <v>14</v>
      </c>
      <c r="K10" t="s">
        <v>21</v>
      </c>
      <c r="L10" t="s">
        <v>22</v>
      </c>
      <c r="M10">
        <v>104</v>
      </c>
    </row>
    <row r="11" spans="1:13" x14ac:dyDescent="0.25">
      <c r="A11" t="s">
        <v>42</v>
      </c>
      <c r="B11" s="1">
        <v>40913</v>
      </c>
      <c r="C11" t="s">
        <v>11</v>
      </c>
      <c r="D11">
        <v>45</v>
      </c>
      <c r="E11" s="2">
        <v>45000</v>
      </c>
      <c r="F11" t="s">
        <v>12</v>
      </c>
      <c r="G11" t="s">
        <v>29</v>
      </c>
      <c r="H11" s="4" t="b">
        <f>IFERROR(VLOOKUP(G11,tabla_coberturas,MATCH(H$1,encabezados_coberturas,0),0),"no disponible")</f>
        <v>0</v>
      </c>
      <c r="I11" s="5">
        <f>IFERROR(VLOOKUP($G11,tabla_coberturas,MATCH(I$1,encabezados_coberturas,0),0),"no disponible")</f>
        <v>0.3</v>
      </c>
      <c r="J11" t="s">
        <v>14</v>
      </c>
      <c r="K11" t="s">
        <v>15</v>
      </c>
      <c r="L11" t="s">
        <v>16</v>
      </c>
      <c r="M11">
        <v>101</v>
      </c>
    </row>
    <row r="12" spans="1:13" x14ac:dyDescent="0.25">
      <c r="A12" t="s">
        <v>43</v>
      </c>
      <c r="B12" s="1">
        <v>40944</v>
      </c>
      <c r="C12" t="s">
        <v>11</v>
      </c>
      <c r="D12">
        <v>35</v>
      </c>
      <c r="E12" s="2">
        <v>75000</v>
      </c>
      <c r="F12" t="s">
        <v>18</v>
      </c>
      <c r="G12" t="s">
        <v>13</v>
      </c>
      <c r="H12" s="4" t="b">
        <f>IFERROR(VLOOKUP(G12,tabla_coberturas,MATCH(H$1,encabezados_coberturas,0),0),"no disponible")</f>
        <v>1</v>
      </c>
      <c r="I12" s="5">
        <f>IFERROR(VLOOKUP($G12,tabla_coberturas,MATCH(I$1,encabezados_coberturas,0),0),"no disponible")</f>
        <v>0.05</v>
      </c>
      <c r="J12" t="s">
        <v>20</v>
      </c>
      <c r="K12" t="s">
        <v>21</v>
      </c>
      <c r="L12" t="s">
        <v>22</v>
      </c>
      <c r="M12">
        <v>102</v>
      </c>
    </row>
    <row r="13" spans="1:13" x14ac:dyDescent="0.25">
      <c r="A13" t="s">
        <v>47</v>
      </c>
      <c r="B13" s="1">
        <v>40973</v>
      </c>
      <c r="C13" t="s">
        <v>24</v>
      </c>
      <c r="D13">
        <v>28</v>
      </c>
      <c r="E13" s="2">
        <v>25000</v>
      </c>
      <c r="F13" t="s">
        <v>32</v>
      </c>
      <c r="G13" t="s">
        <v>13</v>
      </c>
      <c r="H13" s="4" t="b">
        <f>IFERROR(VLOOKUP(G13,tabla_coberturas,MATCH(H$1,encabezados_coberturas,0),0),"no disponible")</f>
        <v>1</v>
      </c>
      <c r="I13" s="5">
        <f>IFERROR(VLOOKUP($G13,tabla_coberturas,MATCH(I$1,encabezados_coberturas,0),0),"no disponible")</f>
        <v>0.05</v>
      </c>
      <c r="J13" t="s">
        <v>20</v>
      </c>
      <c r="K13" t="s">
        <v>27</v>
      </c>
      <c r="L13" t="s">
        <v>23</v>
      </c>
      <c r="M13">
        <v>103</v>
      </c>
    </row>
    <row r="14" spans="1:13" x14ac:dyDescent="0.25">
      <c r="A14" t="s">
        <v>39</v>
      </c>
      <c r="B14" s="1">
        <v>40913</v>
      </c>
      <c r="C14" t="s">
        <v>24</v>
      </c>
      <c r="D14">
        <v>42</v>
      </c>
      <c r="E14" s="2">
        <v>25000</v>
      </c>
      <c r="F14" t="s">
        <v>25</v>
      </c>
      <c r="G14" t="s">
        <v>13</v>
      </c>
      <c r="H14" s="4" t="b">
        <f>IFERROR(VLOOKUP(G14,tabla_coberturas,MATCH(H$1,encabezados_coberturas,0),0),"no disponible")</f>
        <v>1</v>
      </c>
      <c r="I14" s="5">
        <f>IFERROR(VLOOKUP($G14,tabla_coberturas,MATCH(I$1,encabezados_coberturas,0),0),"no disponible")</f>
        <v>0.05</v>
      </c>
      <c r="J14" t="s">
        <v>14</v>
      </c>
      <c r="K14" t="s">
        <v>15</v>
      </c>
      <c r="L14" t="s">
        <v>16</v>
      </c>
      <c r="M14">
        <v>102</v>
      </c>
    </row>
    <row r="15" spans="1:13" x14ac:dyDescent="0.25">
      <c r="A15" t="s">
        <v>58</v>
      </c>
      <c r="B15" s="1">
        <v>40944</v>
      </c>
      <c r="C15" t="s">
        <v>11</v>
      </c>
      <c r="D15">
        <v>35</v>
      </c>
      <c r="E15" s="2">
        <v>75000</v>
      </c>
      <c r="F15" t="s">
        <v>18</v>
      </c>
      <c r="G15" t="s">
        <v>13</v>
      </c>
      <c r="H15" s="4" t="b">
        <f>IFERROR(VLOOKUP(G15,tabla_coberturas,MATCH(H$1,encabezados_coberturas,0),0),"no disponible")</f>
        <v>1</v>
      </c>
      <c r="I15" s="5">
        <f>IFERROR(VLOOKUP($G15,tabla_coberturas,MATCH(I$1,encabezados_coberturas,0),0),"no disponible")</f>
        <v>0.05</v>
      </c>
      <c r="J15" t="s">
        <v>20</v>
      </c>
      <c r="K15" t="s">
        <v>21</v>
      </c>
      <c r="L15" t="s">
        <v>22</v>
      </c>
      <c r="M15">
        <v>102</v>
      </c>
    </row>
    <row r="16" spans="1:13" x14ac:dyDescent="0.25">
      <c r="A16" t="s">
        <v>60</v>
      </c>
      <c r="B16" s="1">
        <v>40913</v>
      </c>
      <c r="C16" t="s">
        <v>11</v>
      </c>
      <c r="D16">
        <v>25</v>
      </c>
      <c r="E16" s="2">
        <v>45000</v>
      </c>
      <c r="F16" t="s">
        <v>28</v>
      </c>
      <c r="G16" t="s">
        <v>26</v>
      </c>
      <c r="H16" s="4" t="b">
        <f>IFERROR(VLOOKUP(G16,tabla_coberturas,MATCH(H$1,encabezados_coberturas,0),0),"no disponible")</f>
        <v>1</v>
      </c>
      <c r="I16" s="5">
        <f>IFERROR(VLOOKUP($G16,tabla_coberturas,MATCH(I$1,encabezados_coberturas,0),0),"no disponible")</f>
        <v>0.15</v>
      </c>
      <c r="J16" t="s">
        <v>30</v>
      </c>
      <c r="K16" t="s">
        <v>15</v>
      </c>
      <c r="L16" t="s">
        <v>16</v>
      </c>
      <c r="M16">
        <v>104</v>
      </c>
    </row>
    <row r="17" spans="1:13" x14ac:dyDescent="0.25">
      <c r="A17" t="s">
        <v>34</v>
      </c>
      <c r="B17" s="1">
        <v>40944</v>
      </c>
      <c r="C17" t="s">
        <v>24</v>
      </c>
      <c r="D17">
        <v>25</v>
      </c>
      <c r="E17" s="2">
        <v>75000</v>
      </c>
      <c r="F17" t="s">
        <v>25</v>
      </c>
      <c r="G17" t="s">
        <v>29</v>
      </c>
      <c r="H17" s="4" t="b">
        <f>IFERROR(VLOOKUP(G17,tabla_coberturas,MATCH(H$1,encabezados_coberturas,0),0),"no disponible")</f>
        <v>0</v>
      </c>
      <c r="I17" s="5">
        <f>IFERROR(VLOOKUP($G17,tabla_coberturas,MATCH(I$1,encabezados_coberturas,0),0),"no disponible")</f>
        <v>0.3</v>
      </c>
      <c r="J17" t="s">
        <v>14</v>
      </c>
      <c r="K17" t="s">
        <v>21</v>
      </c>
      <c r="L17" t="s">
        <v>22</v>
      </c>
      <c r="M17">
        <v>101</v>
      </c>
    </row>
    <row r="18" spans="1:13" x14ac:dyDescent="0.25">
      <c r="A18" t="s">
        <v>55</v>
      </c>
      <c r="B18" s="1">
        <v>40944</v>
      </c>
      <c r="C18" t="s">
        <v>11</v>
      </c>
      <c r="D18">
        <v>35</v>
      </c>
      <c r="E18" s="2">
        <v>45000</v>
      </c>
      <c r="F18" t="s">
        <v>28</v>
      </c>
      <c r="G18" t="s">
        <v>19</v>
      </c>
      <c r="H18" s="4" t="b">
        <f>IFERROR(VLOOKUP(G18,tabla_coberturas,MATCH(H$1,encabezados_coberturas,0),0),"no disponible")</f>
        <v>0</v>
      </c>
      <c r="I18" s="5">
        <f>IFERROR(VLOOKUP($G18,tabla_coberturas,MATCH(I$1,encabezados_coberturas,0),0),"no disponible")</f>
        <v>0.2</v>
      </c>
      <c r="J18" t="s">
        <v>30</v>
      </c>
      <c r="K18" t="s">
        <v>21</v>
      </c>
      <c r="L18" t="s">
        <v>22</v>
      </c>
      <c r="M18">
        <v>105</v>
      </c>
    </row>
    <row r="19" spans="1:13" x14ac:dyDescent="0.25">
      <c r="A19" t="s">
        <v>59</v>
      </c>
      <c r="B19" s="1">
        <v>40973</v>
      </c>
      <c r="C19" t="s">
        <v>24</v>
      </c>
      <c r="D19">
        <v>36</v>
      </c>
      <c r="E19" s="2">
        <v>35000</v>
      </c>
      <c r="F19" t="s">
        <v>25</v>
      </c>
      <c r="G19" t="s">
        <v>19</v>
      </c>
      <c r="H19" s="4" t="b">
        <f>IFERROR(VLOOKUP(G19,tabla_coberturas,MATCH(H$1,encabezados_coberturas,0),0),"no disponible")</f>
        <v>0</v>
      </c>
      <c r="I19" s="5">
        <f>IFERROR(VLOOKUP($G19,tabla_coberturas,MATCH(I$1,encabezados_coberturas,0),0),"no disponible")</f>
        <v>0.2</v>
      </c>
      <c r="J19" t="s">
        <v>14</v>
      </c>
      <c r="K19" t="s">
        <v>27</v>
      </c>
      <c r="L19" t="s">
        <v>23</v>
      </c>
      <c r="M19">
        <v>105</v>
      </c>
    </row>
    <row r="20" spans="1:13" x14ac:dyDescent="0.25">
      <c r="A20" t="s">
        <v>35</v>
      </c>
      <c r="B20" s="1">
        <v>40973</v>
      </c>
      <c r="C20" t="s">
        <v>11</v>
      </c>
      <c r="D20">
        <v>28</v>
      </c>
      <c r="E20" s="2">
        <v>35000</v>
      </c>
      <c r="F20" t="s">
        <v>28</v>
      </c>
      <c r="G20" t="s">
        <v>13</v>
      </c>
      <c r="H20" s="4" t="b">
        <f>IFERROR(VLOOKUP(G20,tabla_coberturas,MATCH(H$1,encabezados_coberturas,0),0),"no disponible")</f>
        <v>1</v>
      </c>
      <c r="I20" s="5">
        <f>IFERROR(VLOOKUP($G20,tabla_coberturas,MATCH(I$1,encabezados_coberturas,0),0),"no disponible")</f>
        <v>0.05</v>
      </c>
      <c r="J20" t="s">
        <v>30</v>
      </c>
      <c r="K20" t="s">
        <v>27</v>
      </c>
      <c r="L20" t="s">
        <v>23</v>
      </c>
      <c r="M20">
        <v>102</v>
      </c>
    </row>
    <row r="21" spans="1:13" x14ac:dyDescent="0.25">
      <c r="A21" t="s">
        <v>41</v>
      </c>
      <c r="B21" s="1">
        <v>40973</v>
      </c>
      <c r="C21" t="s">
        <v>11</v>
      </c>
      <c r="D21">
        <v>42</v>
      </c>
      <c r="E21" s="2">
        <v>38000</v>
      </c>
      <c r="F21" t="s">
        <v>32</v>
      </c>
      <c r="G21" t="s">
        <v>26</v>
      </c>
      <c r="H21" s="4" t="b">
        <f>IFERROR(VLOOKUP(G21,tabla_coberturas,MATCH(H$1,encabezados_coberturas,0),0),"no disponible")</f>
        <v>1</v>
      </c>
      <c r="I21" s="5">
        <f>IFERROR(VLOOKUP($G21,tabla_coberturas,MATCH(I$1,encabezados_coberturas,0),0),"no disponible")</f>
        <v>0.15</v>
      </c>
      <c r="J21" t="s">
        <v>14</v>
      </c>
      <c r="K21" t="s">
        <v>27</v>
      </c>
      <c r="L21" t="s">
        <v>23</v>
      </c>
      <c r="M21">
        <v>104</v>
      </c>
    </row>
    <row r="22" spans="1:13" x14ac:dyDescent="0.25">
      <c r="A22" t="s">
        <v>51</v>
      </c>
      <c r="B22" s="1">
        <v>40913</v>
      </c>
      <c r="C22" t="s">
        <v>11</v>
      </c>
      <c r="D22">
        <v>29</v>
      </c>
      <c r="E22" s="2">
        <v>45000</v>
      </c>
      <c r="F22" t="s">
        <v>32</v>
      </c>
      <c r="G22" t="s">
        <v>19</v>
      </c>
      <c r="H22" s="4" t="b">
        <f>IFERROR(VLOOKUP(G22,tabla_coberturas,MATCH(H$1,encabezados_coberturas,0),0),"no disponible")</f>
        <v>0</v>
      </c>
      <c r="I22" s="5">
        <f>IFERROR(VLOOKUP($G22,tabla_coberturas,MATCH(I$1,encabezados_coberturas,0),0),"no disponible")</f>
        <v>0.2</v>
      </c>
      <c r="J22" t="s">
        <v>14</v>
      </c>
      <c r="K22" t="s">
        <v>15</v>
      </c>
      <c r="L22" t="s">
        <v>16</v>
      </c>
      <c r="M22">
        <v>105</v>
      </c>
    </row>
    <row r="23" spans="1:13" x14ac:dyDescent="0.25">
      <c r="A23" t="s">
        <v>45</v>
      </c>
      <c r="B23" s="1">
        <v>40913</v>
      </c>
      <c r="C23" t="s">
        <v>11</v>
      </c>
      <c r="D23">
        <v>56</v>
      </c>
      <c r="E23" s="2">
        <v>45000</v>
      </c>
      <c r="F23" t="s">
        <v>28</v>
      </c>
      <c r="G23" t="s">
        <v>26</v>
      </c>
      <c r="H23" s="4" t="b">
        <f>IFERROR(VLOOKUP(G23,tabla_coberturas,MATCH(H$1,encabezados_coberturas,0),0),"no disponible")</f>
        <v>1</v>
      </c>
      <c r="I23" s="5">
        <f>IFERROR(VLOOKUP($G23,tabla_coberturas,MATCH(I$1,encabezados_coberturas,0),0),"no disponible")</f>
        <v>0.15</v>
      </c>
      <c r="J23" t="s">
        <v>30</v>
      </c>
      <c r="K23" t="s">
        <v>15</v>
      </c>
      <c r="L23" t="s">
        <v>16</v>
      </c>
      <c r="M23">
        <v>104</v>
      </c>
    </row>
    <row r="24" spans="1:13" x14ac:dyDescent="0.25">
      <c r="A24" t="s">
        <v>16</v>
      </c>
      <c r="B24" s="1">
        <v>40913</v>
      </c>
      <c r="C24" t="s">
        <v>11</v>
      </c>
      <c r="D24">
        <v>31</v>
      </c>
      <c r="E24" s="2">
        <v>25000</v>
      </c>
      <c r="F24" t="s">
        <v>28</v>
      </c>
      <c r="G24" t="s">
        <v>29</v>
      </c>
      <c r="H24" s="4" t="b">
        <f>IFERROR(VLOOKUP(G24,tabla_coberturas,MATCH(H$1,encabezados_coberturas,0),0),"no disponible")</f>
        <v>0</v>
      </c>
      <c r="I24" s="5">
        <f>IFERROR(VLOOKUP($G24,tabla_coberturas,MATCH(I$1,encabezados_coberturas,0),0),"no disponible")</f>
        <v>0.3</v>
      </c>
      <c r="J24" t="s">
        <v>30</v>
      </c>
      <c r="K24" t="s">
        <v>15</v>
      </c>
      <c r="L24" t="s">
        <v>16</v>
      </c>
      <c r="M24">
        <v>101</v>
      </c>
    </row>
    <row r="25" spans="1:13" x14ac:dyDescent="0.25">
      <c r="A25" t="s">
        <v>44</v>
      </c>
      <c r="B25" s="1">
        <v>40973</v>
      </c>
      <c r="C25" t="s">
        <v>24</v>
      </c>
      <c r="D25">
        <v>36</v>
      </c>
      <c r="E25" s="2">
        <v>35000</v>
      </c>
      <c r="F25" t="s">
        <v>25</v>
      </c>
      <c r="G25" t="s">
        <v>19</v>
      </c>
      <c r="H25" s="4" t="b">
        <f>IFERROR(VLOOKUP(G25,tabla_coberturas,MATCH(H$1,encabezados_coberturas,0),0),"no disponible")</f>
        <v>0</v>
      </c>
      <c r="I25" s="5">
        <f>IFERROR(VLOOKUP($G25,tabla_coberturas,MATCH(I$1,encabezados_coberturas,0),0),"no disponible")</f>
        <v>0.2</v>
      </c>
      <c r="J25" t="s">
        <v>14</v>
      </c>
      <c r="K25" t="s">
        <v>27</v>
      </c>
      <c r="L25" t="s">
        <v>23</v>
      </c>
      <c r="M25">
        <v>105</v>
      </c>
    </row>
    <row r="26" spans="1:13" x14ac:dyDescent="0.25">
      <c r="A26" t="s">
        <v>23</v>
      </c>
      <c r="B26" s="1">
        <v>40973</v>
      </c>
      <c r="C26" t="s">
        <v>24</v>
      </c>
      <c r="D26">
        <v>28</v>
      </c>
      <c r="E26" s="2">
        <v>35000</v>
      </c>
      <c r="F26" t="s">
        <v>25</v>
      </c>
      <c r="G26" t="s">
        <v>26</v>
      </c>
      <c r="H26" s="4" t="b">
        <f>IFERROR(VLOOKUP(G26,tabla_coberturas,MATCH(H$1,encabezados_coberturas,0),0),"no disponible")</f>
        <v>1</v>
      </c>
      <c r="I26" s="5">
        <f>IFERROR(VLOOKUP($G26,tabla_coberturas,MATCH(I$1,encabezados_coberturas,0),0),"no disponible")</f>
        <v>0.15</v>
      </c>
      <c r="J26" t="s">
        <v>14</v>
      </c>
      <c r="K26" t="s">
        <v>27</v>
      </c>
      <c r="L26" t="s">
        <v>23</v>
      </c>
      <c r="M26">
        <v>104</v>
      </c>
    </row>
    <row r="27" spans="1:13" x14ac:dyDescent="0.25">
      <c r="A27" t="s">
        <v>40</v>
      </c>
      <c r="B27" s="1">
        <v>40944</v>
      </c>
      <c r="C27" t="s">
        <v>11</v>
      </c>
      <c r="D27">
        <v>80</v>
      </c>
      <c r="E27" s="2">
        <v>45000</v>
      </c>
      <c r="F27" t="s">
        <v>28</v>
      </c>
      <c r="G27" t="s">
        <v>19</v>
      </c>
      <c r="H27" s="4" t="b">
        <f>IFERROR(VLOOKUP(G27,tabla_coberturas,MATCH(H$1,encabezados_coberturas,0),0),"no disponible")</f>
        <v>0</v>
      </c>
      <c r="I27" s="5">
        <f>IFERROR(VLOOKUP($G27,tabla_coberturas,MATCH(I$1,encabezados_coberturas,0),0),"no disponible")</f>
        <v>0.2</v>
      </c>
      <c r="J27" t="s">
        <v>30</v>
      </c>
      <c r="K27" t="s">
        <v>21</v>
      </c>
      <c r="L27" t="s">
        <v>22</v>
      </c>
      <c r="M27">
        <v>105</v>
      </c>
    </row>
    <row r="28" spans="1:13" x14ac:dyDescent="0.25">
      <c r="A28" t="s">
        <v>46</v>
      </c>
      <c r="B28" s="1">
        <v>40944</v>
      </c>
      <c r="C28" t="s">
        <v>24</v>
      </c>
      <c r="D28">
        <v>27</v>
      </c>
      <c r="E28" s="2">
        <v>35000</v>
      </c>
      <c r="F28" t="s">
        <v>32</v>
      </c>
      <c r="G28" t="s">
        <v>29</v>
      </c>
      <c r="H28" s="4" t="b">
        <f>IFERROR(VLOOKUP(G28,tabla_coberturas,MATCH(H$1,encabezados_coberturas,0),0),"no disponible")</f>
        <v>0</v>
      </c>
      <c r="I28" s="5">
        <f>IFERROR(VLOOKUP($G28,tabla_coberturas,MATCH(I$1,encabezados_coberturas,0),0),"no disponible")</f>
        <v>0.3</v>
      </c>
      <c r="J28" t="s">
        <v>14</v>
      </c>
      <c r="K28" t="s">
        <v>21</v>
      </c>
      <c r="L28" t="s">
        <v>22</v>
      </c>
      <c r="M28">
        <v>101</v>
      </c>
    </row>
    <row r="29" spans="1:13" x14ac:dyDescent="0.25">
      <c r="A29" t="s">
        <v>48</v>
      </c>
      <c r="B29" s="1">
        <v>40913</v>
      </c>
      <c r="C29" t="s">
        <v>24</v>
      </c>
      <c r="D29">
        <v>23</v>
      </c>
      <c r="E29" s="2">
        <v>45000</v>
      </c>
      <c r="F29" t="s">
        <v>18</v>
      </c>
      <c r="G29" t="s">
        <v>26</v>
      </c>
      <c r="H29" s="4" t="b">
        <f>IFERROR(VLOOKUP(G29,tabla_coberturas,MATCH(H$1,encabezados_coberturas,0),0),"no disponible")</f>
        <v>1</v>
      </c>
      <c r="I29" s="5">
        <f>IFERROR(VLOOKUP($G29,tabla_coberturas,MATCH(I$1,encabezados_coberturas,0),0),"no disponible")</f>
        <v>0.15</v>
      </c>
      <c r="J29" t="s">
        <v>20</v>
      </c>
      <c r="K29" t="s">
        <v>15</v>
      </c>
      <c r="L29" t="s">
        <v>16</v>
      </c>
      <c r="M29">
        <v>104</v>
      </c>
    </row>
    <row r="30" spans="1:13" x14ac:dyDescent="0.25">
      <c r="A30" t="s">
        <v>36</v>
      </c>
      <c r="B30" s="1">
        <v>40913</v>
      </c>
      <c r="C30" t="s">
        <v>11</v>
      </c>
      <c r="D30">
        <v>29</v>
      </c>
      <c r="E30" s="2">
        <v>45000</v>
      </c>
      <c r="F30" t="s">
        <v>32</v>
      </c>
      <c r="G30" t="s">
        <v>19</v>
      </c>
      <c r="H30" s="4" t="b">
        <f>IFERROR(VLOOKUP(G30,tabla_coberturas,MATCH(H$1,encabezados_coberturas,0),0),"no disponible")</f>
        <v>0</v>
      </c>
      <c r="I30" s="5">
        <f>IFERROR(VLOOKUP($G30,tabla_coberturas,MATCH(I$1,encabezados_coberturas,0),0),"no disponible")</f>
        <v>0.2</v>
      </c>
      <c r="J30" t="s">
        <v>14</v>
      </c>
      <c r="K30" t="s">
        <v>15</v>
      </c>
      <c r="L30" t="s">
        <v>16</v>
      </c>
      <c r="M30">
        <v>105</v>
      </c>
    </row>
    <row r="31" spans="1:13" x14ac:dyDescent="0.25">
      <c r="A31" t="s">
        <v>22</v>
      </c>
      <c r="B31" s="1">
        <v>40973</v>
      </c>
      <c r="C31" t="s">
        <v>11</v>
      </c>
      <c r="D31">
        <v>45</v>
      </c>
      <c r="E31" s="2">
        <v>38000</v>
      </c>
      <c r="F31" t="s">
        <v>12</v>
      </c>
      <c r="G31" t="s">
        <v>19</v>
      </c>
      <c r="H31" s="4" t="b">
        <f>IFERROR(VLOOKUP(G31,tabla_coberturas,MATCH(H$1,encabezados_coberturas,0),0),"no disponible")</f>
        <v>0</v>
      </c>
      <c r="I31" s="5">
        <f>IFERROR(VLOOKUP($G31,tabla_coberturas,MATCH(I$1,encabezados_coberturas,0),0),"no disponible")</f>
        <v>0.2</v>
      </c>
      <c r="J31" t="s">
        <v>14</v>
      </c>
      <c r="K31" t="s">
        <v>27</v>
      </c>
      <c r="L31" t="s">
        <v>23</v>
      </c>
      <c r="M31">
        <v>105</v>
      </c>
    </row>
    <row r="32" spans="1:13" x14ac:dyDescent="0.25">
      <c r="A32" t="s">
        <v>31</v>
      </c>
      <c r="B32" s="1">
        <v>40944</v>
      </c>
      <c r="C32" t="s">
        <v>24</v>
      </c>
      <c r="D32">
        <v>64</v>
      </c>
      <c r="E32" s="2">
        <v>45000</v>
      </c>
      <c r="F32" t="s">
        <v>32</v>
      </c>
      <c r="G32" t="s">
        <v>13</v>
      </c>
      <c r="H32" s="4" t="b">
        <f>IFERROR(VLOOKUP(G32,tabla_coberturas,MATCH(H$1,encabezados_coberturas,0),0),"no disponible")</f>
        <v>1</v>
      </c>
      <c r="I32" s="5">
        <f>IFERROR(VLOOKUP($G32,tabla_coberturas,MATCH(I$1,encabezados_coberturas,0),0),"no disponible")</f>
        <v>0.05</v>
      </c>
      <c r="J32" t="s">
        <v>14</v>
      </c>
      <c r="K32" t="s">
        <v>21</v>
      </c>
      <c r="L32" t="s">
        <v>22</v>
      </c>
      <c r="M32">
        <v>102</v>
      </c>
    </row>
    <row r="33" spans="1:13" x14ac:dyDescent="0.25">
      <c r="A33" t="s">
        <v>50</v>
      </c>
      <c r="B33" s="1">
        <v>40973</v>
      </c>
      <c r="C33" t="s">
        <v>11</v>
      </c>
      <c r="D33">
        <v>28</v>
      </c>
      <c r="E33" s="2">
        <v>35000</v>
      </c>
      <c r="F33" t="s">
        <v>28</v>
      </c>
      <c r="G33" t="s">
        <v>13</v>
      </c>
      <c r="H33" s="4" t="b">
        <f>IFERROR(VLOOKUP(G33,tabla_coberturas,MATCH(H$1,encabezados_coberturas,0),0),"no disponible")</f>
        <v>1</v>
      </c>
      <c r="I33" s="5">
        <f>IFERROR(VLOOKUP($G33,tabla_coberturas,MATCH(I$1,encabezados_coberturas,0),0),"no disponible")</f>
        <v>0.05</v>
      </c>
      <c r="J33" t="s">
        <v>30</v>
      </c>
      <c r="K33" t="s">
        <v>27</v>
      </c>
      <c r="L33" t="s">
        <v>23</v>
      </c>
      <c r="M33">
        <v>102</v>
      </c>
    </row>
    <row r="34" spans="1:13" x14ac:dyDescent="0.25">
      <c r="A34" t="s">
        <v>53</v>
      </c>
      <c r="B34" s="1">
        <v>40973</v>
      </c>
      <c r="C34" t="s">
        <v>24</v>
      </c>
      <c r="D34">
        <v>70</v>
      </c>
      <c r="E34" s="2">
        <v>35000</v>
      </c>
      <c r="F34" t="s">
        <v>18</v>
      </c>
      <c r="G34" t="s">
        <v>29</v>
      </c>
      <c r="H34" s="4" t="b">
        <f>IFERROR(VLOOKUP(G34,tabla_coberturas,MATCH(H$1,encabezados_coberturas,0),0),"no disponible")</f>
        <v>0</v>
      </c>
      <c r="I34" s="5">
        <f>IFERROR(VLOOKUP($G34,tabla_coberturas,MATCH(I$1,encabezados_coberturas,0),0),"no disponible")</f>
        <v>0.3</v>
      </c>
      <c r="J34" t="s">
        <v>20</v>
      </c>
      <c r="K34" t="s">
        <v>27</v>
      </c>
      <c r="L34" t="s">
        <v>23</v>
      </c>
      <c r="M34">
        <v>101</v>
      </c>
    </row>
    <row r="35" spans="1:13" x14ac:dyDescent="0.25">
      <c r="A35" t="s">
        <v>49</v>
      </c>
      <c r="B35" s="1">
        <v>40944</v>
      </c>
      <c r="C35" t="s">
        <v>24</v>
      </c>
      <c r="D35">
        <v>25</v>
      </c>
      <c r="E35" s="2">
        <v>75000</v>
      </c>
      <c r="F35" t="s">
        <v>25</v>
      </c>
      <c r="G35" t="s">
        <v>29</v>
      </c>
      <c r="H35" s="4" t="b">
        <f>IFERROR(VLOOKUP(G35,tabla_coberturas,MATCH(H$1,encabezados_coberturas,0),0),"no disponible")</f>
        <v>0</v>
      </c>
      <c r="I35" s="5">
        <f>IFERROR(VLOOKUP($G35,tabla_coberturas,MATCH(I$1,encabezados_coberturas,0),0),"no disponible")</f>
        <v>0.3</v>
      </c>
      <c r="J35" t="s">
        <v>14</v>
      </c>
      <c r="K35" t="s">
        <v>21</v>
      </c>
      <c r="L35" t="s">
        <v>22</v>
      </c>
      <c r="M35">
        <v>101</v>
      </c>
    </row>
  </sheetData>
  <autoFilter ref="A1:M35" xr:uid="{C483026B-3EEF-446A-A528-1C852E70868D}">
    <sortState xmlns:xlrd2="http://schemas.microsoft.com/office/spreadsheetml/2017/richdata2" ref="A2:M35">
      <sortCondition ref="A1:A35"/>
    </sortState>
  </autoFilter>
  <sortState xmlns:xlrd2="http://schemas.microsoft.com/office/spreadsheetml/2017/richdata2" ref="A2:M36">
    <sortCondition ref="B2:B36"/>
    <sortCondition ref="A2:A36"/>
    <sortCondition ref="D2:D36"/>
    <sortCondition ref="C2:C36"/>
    <sortCondition ref="F2:F36"/>
    <sortCondition ref="J2:J36"/>
    <sortCondition ref="K2:K36"/>
  </sortState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{27133E02-381F-4134-9EBE-BC796C0E1AFB}</x14:id>
        </ext>
      </extLst>
    </cfRule>
  </conditionalFormatting>
  <conditionalFormatting sqref="A1:M1048576">
    <cfRule type="containsText" dxfId="9" priority="7" operator="containsText" text="VERDADERO">
      <formula>NOT(ISERROR(SEARCH("VERDADERO",A1)))</formula>
    </cfRule>
    <cfRule type="containsText" dxfId="8" priority="6" operator="containsText" text="FALSO">
      <formula>NOT(ISERROR(SEARCH("FALSO",A1)))</formula>
    </cfRule>
    <cfRule type="expression" dxfId="7" priority="4">
      <formula>$L1="JUAN"</formula>
    </cfRule>
    <cfRule type="expression" dxfId="6" priority="3">
      <formula>$L1="PEDRO"</formula>
    </cfRule>
    <cfRule type="expression" dxfId="5" priority="2">
      <formula>$L1="MARIA"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33E02-381F-4134-9EBE-BC796C0E1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iconSet" priority="8" id="{E813FD29-FE27-485D-A9E9-DECB35DF9CD9}">
            <x14:iconSet custom="1">
              <x14:cfvo type="percent">
                <xm:f>0</xm:f>
              </x14:cfvo>
              <x14:cfvo type="num">
                <xm:f>0.1</xm:f>
              </x14:cfvo>
              <x14:cfvo type="num">
                <xm:f>0.2</xm:f>
              </x14:cfvo>
              <x14:cfIcon iconSet="3Symbols" iconId="0"/>
              <x14:cfIcon iconSet="3Symbols" iconId="1"/>
              <x14:cfIcon iconSet="3Symbols" iconId="2"/>
            </x14:iconSet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AF9D-6C29-42A2-B5F5-2F9B1BD5EBA3}">
  <dimension ref="A1:H6"/>
  <sheetViews>
    <sheetView zoomScale="145" zoomScaleNormal="145" workbookViewId="0">
      <selection activeCell="D7" sqref="D7"/>
    </sheetView>
  </sheetViews>
  <sheetFormatPr baseColWidth="10" defaultRowHeight="15" x14ac:dyDescent="0.25"/>
  <cols>
    <col min="1" max="1" width="13" bestFit="1" customWidth="1"/>
    <col min="2" max="2" width="11.85546875" bestFit="1" customWidth="1"/>
    <col min="3" max="3" width="12.28515625" bestFit="1" customWidth="1"/>
    <col min="4" max="4" width="11.5703125" bestFit="1" customWidth="1"/>
    <col min="5" max="5" width="11.140625" bestFit="1" customWidth="1"/>
    <col min="7" max="7" width="12.7109375" bestFit="1" customWidth="1"/>
    <col min="8" max="8" width="4.42578125" bestFit="1" customWidth="1"/>
  </cols>
  <sheetData>
    <row r="1" spans="1:8" x14ac:dyDescent="0.25">
      <c r="A1" t="s">
        <v>66</v>
      </c>
      <c r="B1" t="s">
        <v>63</v>
      </c>
      <c r="C1" t="s">
        <v>67</v>
      </c>
      <c r="D1" t="s">
        <v>64</v>
      </c>
      <c r="E1" t="s">
        <v>70</v>
      </c>
      <c r="G1" t="s">
        <v>68</v>
      </c>
      <c r="H1" t="s">
        <v>69</v>
      </c>
    </row>
    <row r="2" spans="1:8" x14ac:dyDescent="0.25">
      <c r="A2" t="s">
        <v>13</v>
      </c>
      <c r="B2" t="b">
        <v>1</v>
      </c>
      <c r="C2" s="4">
        <v>17500</v>
      </c>
      <c r="D2" s="3">
        <v>0.05</v>
      </c>
      <c r="E2" s="4">
        <v>5000</v>
      </c>
      <c r="G2" t="s">
        <v>66</v>
      </c>
      <c r="H2">
        <f>MATCH(G2,$A$1:$E$1,)</f>
        <v>1</v>
      </c>
    </row>
    <row r="3" spans="1:8" x14ac:dyDescent="0.25">
      <c r="A3" t="s">
        <v>29</v>
      </c>
      <c r="B3" t="b">
        <v>0</v>
      </c>
      <c r="C3" s="4">
        <v>20540</v>
      </c>
      <c r="D3" s="3">
        <v>0.3</v>
      </c>
      <c r="E3" s="4">
        <v>0</v>
      </c>
      <c r="G3" t="s">
        <v>67</v>
      </c>
      <c r="H3">
        <f t="shared" ref="H3:H5" si="0">MATCH(G3,$A$1:$E$1,)</f>
        <v>3</v>
      </c>
    </row>
    <row r="4" spans="1:8" x14ac:dyDescent="0.25">
      <c r="A4" t="s">
        <v>26</v>
      </c>
      <c r="B4" t="b">
        <v>1</v>
      </c>
      <c r="C4" s="4">
        <v>12850</v>
      </c>
      <c r="D4" s="3">
        <v>0.15</v>
      </c>
      <c r="E4" s="4">
        <v>4000</v>
      </c>
      <c r="G4" t="s">
        <v>64</v>
      </c>
      <c r="H4">
        <f t="shared" si="0"/>
        <v>4</v>
      </c>
    </row>
    <row r="5" spans="1:8" x14ac:dyDescent="0.25">
      <c r="A5" t="s">
        <v>19</v>
      </c>
      <c r="B5" t="b">
        <v>0</v>
      </c>
      <c r="C5" s="4">
        <v>23990</v>
      </c>
      <c r="D5" s="3">
        <v>0.2</v>
      </c>
      <c r="E5" s="4">
        <v>0</v>
      </c>
      <c r="G5" t="s">
        <v>63</v>
      </c>
      <c r="H5">
        <f t="shared" si="0"/>
        <v>2</v>
      </c>
    </row>
    <row r="6" spans="1:8" x14ac:dyDescent="0.25">
      <c r="A6" t="s">
        <v>13</v>
      </c>
      <c r="B6" t="b">
        <v>0</v>
      </c>
      <c r="C6" s="4">
        <v>18000</v>
      </c>
      <c r="D6" s="3">
        <v>0.25</v>
      </c>
      <c r="E6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6C0E-8FC3-40DE-BCA2-AC4258D87B11}">
  <dimension ref="A1:C6"/>
  <sheetViews>
    <sheetView zoomScale="175" zoomScaleNormal="175" workbookViewId="0">
      <selection activeCell="C2" sqref="C2"/>
    </sheetView>
  </sheetViews>
  <sheetFormatPr baseColWidth="10" defaultRowHeight="15" x14ac:dyDescent="0.25"/>
  <cols>
    <col min="1" max="1" width="17.28515625" bestFit="1" customWidth="1"/>
    <col min="2" max="2" width="3" customWidth="1"/>
    <col min="3" max="3" width="2.7109375" customWidth="1"/>
  </cols>
  <sheetData>
    <row r="1" spans="1:3" x14ac:dyDescent="0.25">
      <c r="A1" t="s">
        <v>4</v>
      </c>
      <c r="B1" t="s">
        <v>11</v>
      </c>
      <c r="C1" t="s">
        <v>24</v>
      </c>
    </row>
    <row r="2" spans="1:3" x14ac:dyDescent="0.25">
      <c r="A2" t="s">
        <v>12</v>
      </c>
    </row>
    <row r="3" spans="1:3" x14ac:dyDescent="0.25">
      <c r="A3" t="s">
        <v>28</v>
      </c>
    </row>
    <row r="4" spans="1:3" x14ac:dyDescent="0.25">
      <c r="A4" t="s">
        <v>18</v>
      </c>
    </row>
    <row r="5" spans="1:3" x14ac:dyDescent="0.25">
      <c r="A5" t="s">
        <v>32</v>
      </c>
    </row>
    <row r="6" spans="1:3" x14ac:dyDescent="0.25">
      <c r="A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F5-93B2-4BDA-B8D9-E01073B9804A}">
  <dimension ref="A1:F4"/>
  <sheetViews>
    <sheetView tabSelected="1" zoomScale="160" zoomScaleNormal="160" workbookViewId="0">
      <selection activeCell="C1" sqref="C1"/>
    </sheetView>
  </sheetViews>
  <sheetFormatPr baseColWidth="10" defaultRowHeight="15" x14ac:dyDescent="0.25"/>
  <cols>
    <col min="1" max="1" width="6.85546875" bestFit="1" customWidth="1"/>
    <col min="2" max="2" width="10.42578125" bestFit="1" customWidth="1"/>
    <col min="3" max="3" width="14.42578125" bestFit="1" customWidth="1"/>
    <col min="4" max="4" width="3.42578125" customWidth="1"/>
    <col min="5" max="5" width="3.7109375" customWidth="1"/>
  </cols>
  <sheetData>
    <row r="1" spans="1:6" x14ac:dyDescent="0.25">
      <c r="A1" t="s">
        <v>61</v>
      </c>
      <c r="B1" t="s">
        <v>8</v>
      </c>
      <c r="C1" t="s">
        <v>71</v>
      </c>
      <c r="D1" t="s">
        <v>11</v>
      </c>
      <c r="E1" t="s">
        <v>24</v>
      </c>
      <c r="F1" t="s">
        <v>62</v>
      </c>
    </row>
    <row r="2" spans="1:6" x14ac:dyDescent="0.25">
      <c r="A2" s="6">
        <v>1</v>
      </c>
      <c r="B2" s="6" t="s">
        <v>16</v>
      </c>
      <c r="C2" s="6"/>
      <c r="D2" s="6"/>
      <c r="E2" s="6"/>
      <c r="F2" s="6"/>
    </row>
    <row r="3" spans="1:6" x14ac:dyDescent="0.25">
      <c r="A3" s="7">
        <v>2</v>
      </c>
      <c r="B3" s="7" t="s">
        <v>22</v>
      </c>
      <c r="C3" s="7"/>
      <c r="D3" s="7"/>
      <c r="E3" s="7"/>
      <c r="F3" s="7"/>
    </row>
    <row r="4" spans="1:6" x14ac:dyDescent="0.25">
      <c r="A4" s="8">
        <v>3</v>
      </c>
      <c r="B4" s="8" t="s">
        <v>23</v>
      </c>
      <c r="C4" s="8"/>
      <c r="D4" s="8"/>
      <c r="E4" s="8"/>
      <c r="F4" s="8"/>
    </row>
  </sheetData>
  <autoFilter ref="B1:B4" xr:uid="{DD5FB2F5-93B2-4BDA-B8D9-E01073B980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Cobertura</vt:lpstr>
      <vt:lpstr>Sintomas</vt:lpstr>
      <vt:lpstr>Medicos</vt:lpstr>
      <vt:lpstr>encabezados_coberturas</vt:lpstr>
      <vt:lpstr>tabla_coberturas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2023-01-24T17:59:51Z</dcterms:created>
  <dcterms:modified xsi:type="dcterms:W3CDTF">2023-01-31T19:36:09Z</dcterms:modified>
</cp:coreProperties>
</file>