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lj20\docs\"/>
    </mc:Choice>
  </mc:AlternateContent>
  <xr:revisionPtr revIDLastSave="0" documentId="13_ncr:1_{8C56176D-96B9-44D2-BE6B-B641B37D2038}" xr6:coauthVersionLast="47" xr6:coauthVersionMax="47" xr10:uidLastSave="{00000000-0000-0000-0000-000000000000}"/>
  <bookViews>
    <workbookView xWindow="-120" yWindow="-120" windowWidth="20640" windowHeight="11160" activeTab="4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" i="4" l="1"/>
  <c r="AP4" i="4"/>
  <c r="AP3" i="4"/>
  <c r="AE8" i="4"/>
  <c r="O2" i="8"/>
  <c r="P2" i="8" s="1"/>
  <c r="I2" i="7"/>
  <c r="J2" i="7" s="1"/>
  <c r="K2" i="7" s="1"/>
  <c r="O12" i="8"/>
  <c r="Q12" i="8" s="1"/>
  <c r="O11" i="8"/>
  <c r="P11" i="8" s="1"/>
  <c r="O10" i="8"/>
  <c r="P10" i="8" s="1"/>
  <c r="O13" i="8"/>
  <c r="Q13" i="8" s="1"/>
  <c r="O9" i="8"/>
  <c r="Q9" i="8" s="1"/>
  <c r="O5" i="8"/>
  <c r="P5" i="8" s="1"/>
  <c r="O6" i="8"/>
  <c r="P6" i="8" s="1"/>
  <c r="O7" i="8"/>
  <c r="Q7" i="8" s="1"/>
  <c r="O8" i="8"/>
  <c r="Q8" i="8" s="1"/>
  <c r="O4" i="8"/>
  <c r="Q4" i="8" s="1"/>
  <c r="I4" i="7"/>
  <c r="J4" i="7"/>
  <c r="K4" i="7" s="1"/>
  <c r="I8" i="7"/>
  <c r="J8" i="7"/>
  <c r="K8" i="7" s="1"/>
  <c r="I44" i="7"/>
  <c r="J44" i="7" s="1"/>
  <c r="K44" i="7" s="1"/>
  <c r="I36" i="7"/>
  <c r="J36" i="7" s="1"/>
  <c r="K36" i="7" s="1"/>
  <c r="I28" i="7"/>
  <c r="J28" i="7" s="1"/>
  <c r="K28" i="7" s="1"/>
  <c r="I16" i="7"/>
  <c r="J16" i="7" s="1"/>
  <c r="K16" i="7" s="1"/>
  <c r="I20" i="7"/>
  <c r="J20" i="7" s="1"/>
  <c r="K20" i="7" s="1"/>
  <c r="N1" i="5"/>
  <c r="Q5" i="8" l="1"/>
  <c r="Q10" i="8"/>
  <c r="Q11" i="8"/>
  <c r="P13" i="8"/>
  <c r="P9" i="8"/>
  <c r="P12" i="8"/>
  <c r="Q2" i="8"/>
  <c r="Q6" i="8"/>
  <c r="P8" i="8"/>
  <c r="P7" i="8"/>
  <c r="P4" i="8"/>
  <c r="B1" i="6"/>
  <c r="M6" i="5"/>
  <c r="M5" i="5"/>
  <c r="M4" i="5"/>
  <c r="A14" i="4"/>
</calcChain>
</file>

<file path=xl/sharedStrings.xml><?xml version="1.0" encoding="utf-8"?>
<sst xmlns="http://schemas.openxmlformats.org/spreadsheetml/2006/main" count="1100" uniqueCount="729">
  <si>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</si>
  <si>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</si>
  <si>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</si>
  <si>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</si>
  <si>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</si>
  <si>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</si>
  <si>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</si>
  <si>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</si>
  <si>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</si>
  <si>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</si>
  <si>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</si>
  <si>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</si>
  <si>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</si>
  <si>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</si>
  <si>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</si>
  <si>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</si>
  <si>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</si>
  <si>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</si>
  <si>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</si>
  <si>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</si>
  <si>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</si>
  <si>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</si>
  <si>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</si>
  <si>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</si>
  <si>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</si>
  <si>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</si>
  <si>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</si>
  <si>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</si>
  <si>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</si>
  <si>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</si>
  <si>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</si>
  <si>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</si>
  <si>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</si>
  <si>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</si>
  <si>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</si>
  <si>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</si>
  <si>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</si>
  <si>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</si>
  <si>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</si>
  <si>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</si>
  <si>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</si>
  <si>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</si>
  <si>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</si>
  <si>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</si>
  <si>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</si>
  <si>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</si>
  <si>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</si>
  <si>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</si>
  <si>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</si>
  <si>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</si>
  <si>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</si>
  <si>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</si>
  <si>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</si>
  <si>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</si>
  <si>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</si>
  <si>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</si>
  <si>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</si>
  <si>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</si>
  <si>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</si>
  <si>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</si>
  <si>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</si>
  <si>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</si>
  <si>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</si>
  <si>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</si>
  <si>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</si>
  <si>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</si>
  <si>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</si>
  <si>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</si>
  <si>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</si>
  <si>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</si>
  <si>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</si>
  <si>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</si>
  <si>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</si>
  <si>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</si>
  <si>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</si>
  <si>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</si>
  <si>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</si>
  <si>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</si>
  <si>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</si>
  <si>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</si>
  <si>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</si>
  <si>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</si>
  <si>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</si>
  <si>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</si>
  <si>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</si>
  <si>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</si>
  <si>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</si>
  <si>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</si>
  <si>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</si>
  <si>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</si>
  <si>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</si>
  <si>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</si>
  <si>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</si>
  <si>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</si>
  <si>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</si>
  <si>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</si>
  <si>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</si>
  <si>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</si>
  <si>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</si>
  <si>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</si>
  <si>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</si>
  <si>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</si>
  <si>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</si>
  <si>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</si>
  <si>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</si>
  <si>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</si>
  <si>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</si>
  <si>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</si>
  <si>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</si>
  <si>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</si>
  <si>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</si>
  <si>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</si>
  <si>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</si>
  <si>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</si>
  <si>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</si>
  <si>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</si>
  <si>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</si>
  <si>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</si>
  <si>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</si>
  <si>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</si>
  <si>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</si>
  <si>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</si>
  <si>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</si>
  <si>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</si>
  <si>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</si>
  <si>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</si>
  <si>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</si>
  <si>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</si>
  <si>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</si>
  <si>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</si>
  <si>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</si>
  <si>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</si>
  <si>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</si>
  <si>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</si>
  <si>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</si>
  <si>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</si>
  <si>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</si>
  <si>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</si>
  <si>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</si>
  <si>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</si>
  <si>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</si>
  <si>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</si>
  <si>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</si>
  <si>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</si>
  <si>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</si>
  <si>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</si>
  <si>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</si>
  <si>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</si>
  <si>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</si>
  <si>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</si>
  <si>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</si>
  <si>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</si>
  <si>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</si>
  <si>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</si>
  <si>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</si>
  <si>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</si>
  <si>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</si>
  <si>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</si>
  <si>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</si>
  <si>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</si>
  <si>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</si>
  <si>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</si>
  <si>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</si>
  <si>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</si>
  <si>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</si>
  <si>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</si>
  <si>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</si>
  <si>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</si>
  <si>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</si>
  <si>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</si>
  <si>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</si>
  <si>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</si>
  <si>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</si>
  <si>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</si>
  <si>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</si>
  <si>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</si>
  <si>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</si>
  <si>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</si>
  <si>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</si>
  <si>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</si>
  <si>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</si>
  <si>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</si>
  <si>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</si>
  <si>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</si>
  <si>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</si>
  <si>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</si>
  <si>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</si>
  <si>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</si>
  <si>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</si>
  <si>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</si>
  <si>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</si>
  <si>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</si>
  <si>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</si>
  <si>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</si>
  <si>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</si>
  <si>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</si>
  <si>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</si>
  <si>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</si>
  <si>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</si>
  <si>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</si>
  <si>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</si>
  <si>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</si>
  <si>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</si>
  <si>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</si>
  <si>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</si>
  <si>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</si>
  <si>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</si>
  <si>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</si>
  <si>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</si>
  <si>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</si>
  <si>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</si>
  <si>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</si>
  <si>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</si>
  <si>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</si>
  <si>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</si>
  <si>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</si>
  <si>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</si>
  <si>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</si>
  <si>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</si>
  <si>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</si>
  <si>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</si>
  <si>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</si>
  <si>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</si>
  <si>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</si>
  <si>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</si>
  <si>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</si>
  <si>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</si>
  <si>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</si>
  <si>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</si>
  <si>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</si>
  <si>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</si>
  <si>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</si>
  <si>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</si>
  <si>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</si>
  <si>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</si>
  <si>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</si>
  <si>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</si>
  <si>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</si>
  <si>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</si>
  <si>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</si>
  <si>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</si>
  <si>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</si>
  <si>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</si>
  <si>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</si>
  <si>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</si>
  <si>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</si>
  <si>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</si>
  <si>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</si>
  <si>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</si>
  <si>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</si>
  <si>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</si>
  <si>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</si>
  <si>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</si>
  <si>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</si>
  <si>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</si>
  <si>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</si>
  <si>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</si>
  <si>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</si>
  <si>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</si>
  <si>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</si>
  <si>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</si>
  <si>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</si>
  <si>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</si>
  <si>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</si>
  <si>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</si>
  <si>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</si>
  <si>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</si>
  <si>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</si>
  <si>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</si>
  <si>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</si>
  <si>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</si>
  <si>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</si>
  <si>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</si>
  <si>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</si>
  <si>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</si>
  <si>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</si>
  <si>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</si>
  <si>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</si>
  <si>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</si>
  <si>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</si>
  <si>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</si>
  <si>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</si>
  <si>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</si>
  <si>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</si>
  <si>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</si>
  <si>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</si>
  <si>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</si>
  <si>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</si>
  <si>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</si>
  <si>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</si>
  <si>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</si>
  <si>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</si>
  <si>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</si>
  <si>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</si>
  <si>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</si>
  <si>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</si>
  <si>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</si>
  <si>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</si>
  <si>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</si>
  <si>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</si>
  <si>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</si>
  <si>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</si>
  <si>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</si>
  <si>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</si>
  <si>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</si>
  <si>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</si>
  <si>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</si>
  <si>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</si>
  <si>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</si>
  <si>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</si>
  <si>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</si>
  <si>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</si>
  <si>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</si>
  <si>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</si>
  <si>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</si>
  <si>
    <t>RED</t>
  </si>
  <si>
    <t>MASK</t>
  </si>
  <si>
    <t>10101010</t>
  </si>
  <si>
    <t>11101010</t>
  </si>
  <si>
    <t>10001010</t>
  </si>
  <si>
    <t>SUBNETTING</t>
  </si>
  <si>
    <t>2^n &gt;= subnets</t>
  </si>
  <si>
    <t>hosts</t>
  </si>
  <si>
    <t>bits</t>
  </si>
  <si>
    <t>IP INI</t>
  </si>
  <si>
    <t>IP FIN</t>
  </si>
  <si>
    <t>255.192.0.0</t>
  </si>
  <si>
    <t>BIN</t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</si>
  <si>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</si>
  <si>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256 / subnets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</si>
  <si>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</si>
  <si>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</t>
    </r>
  </si>
  <si>
    <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</si>
  <si>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000000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</si>
  <si>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</si>
  <si>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</si>
  <si>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</si>
  <si>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</si>
  <si>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</si>
  <si>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</si>
  <si>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</si>
  <si>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</si>
  <si>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</si>
  <si>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</si>
  <si>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</si>
  <si>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</si>
  <si>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</si>
  <si>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</si>
  <si>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</si>
  <si>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</si>
  <si>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</si>
  <si>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</si>
  <si>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</si>
  <si>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</si>
  <si>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</si>
  <si>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</si>
  <si>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</si>
  <si>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</si>
  <si>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</si>
  <si>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</si>
  <si>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</si>
  <si>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</si>
  <si>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</si>
  <si>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</si>
  <si>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</si>
  <si>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</si>
  <si>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</si>
  <si>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</si>
  <si>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</si>
  <si>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</si>
  <si>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</si>
  <si>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</si>
  <si>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</si>
  <si>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</si>
  <si>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</si>
  <si>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</si>
  <si>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</si>
  <si>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</si>
  <si>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</si>
  <si>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</si>
  <si>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</si>
  <si>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</si>
  <si>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</si>
  <si>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</si>
  <si>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</si>
  <si>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</si>
  <si>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</si>
  <si>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</si>
  <si>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</si>
  <si>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255.255.224.0</t>
  </si>
  <si>
    <t>01000000</t>
  </si>
  <si>
    <t>10000000</t>
  </si>
  <si>
    <t>VARIABLE LENGTH SUBNET MASK</t>
  </si>
  <si>
    <t>10.71.255.255</t>
  </si>
  <si>
    <t>10.79.255.255</t>
  </si>
  <si>
    <t>10.87.255.255</t>
  </si>
  <si>
    <t>10.95.255.255</t>
  </si>
  <si>
    <t>10.103.255.255</t>
  </si>
  <si>
    <t>10.111.255.255</t>
  </si>
  <si>
    <t>10.119.255.255</t>
  </si>
  <si>
    <t>10.127.255.255</t>
  </si>
  <si>
    <t>10.135.255.255</t>
  </si>
  <si>
    <t>10.143.255.255</t>
  </si>
  <si>
    <t>10.151.255.255</t>
  </si>
  <si>
    <t>10.159.255.255</t>
  </si>
  <si>
    <t>10.167.255.255</t>
  </si>
  <si>
    <t>10.175.255.255</t>
  </si>
  <si>
    <t>10.183.255.255</t>
  </si>
  <si>
    <t>10.191.255.255</t>
  </si>
  <si>
    <t>10.199.255.255</t>
  </si>
  <si>
    <t>10.207.255.255</t>
  </si>
  <si>
    <t>10.215.255.255</t>
  </si>
  <si>
    <t>10.223.255.255</t>
  </si>
  <si>
    <t>10.231.255.255</t>
  </si>
  <si>
    <t>10.239.255.255</t>
  </si>
  <si>
    <t>10.247.255.255</t>
  </si>
  <si>
    <t>10.103.255.254</t>
  </si>
  <si>
    <t>10.111.255.254</t>
  </si>
  <si>
    <t>10.119.255.254</t>
  </si>
  <si>
    <t>10.127.255.254</t>
  </si>
  <si>
    <t>10.135.255.254</t>
  </si>
  <si>
    <t>10.143.255.254</t>
  </si>
  <si>
    <t>10.151.255.254</t>
  </si>
  <si>
    <t>10.159.255.254</t>
  </si>
  <si>
    <t>10.167.255.254</t>
  </si>
  <si>
    <t>10.175.255.254</t>
  </si>
  <si>
    <t>10.183.255.254</t>
  </si>
  <si>
    <t>10.191.255.254</t>
  </si>
  <si>
    <t>10.199.255.254</t>
  </si>
  <si>
    <t>10.207.255.254</t>
  </si>
  <si>
    <t>10.215.255.254</t>
  </si>
  <si>
    <t>10.223.255.254</t>
  </si>
  <si>
    <t>10.231.255.254</t>
  </si>
  <si>
    <t>10.239.255.254</t>
  </si>
  <si>
    <t>10.247.255.254</t>
  </si>
  <si>
    <t>10.255.255.254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</si>
  <si>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</si>
  <si>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</si>
  <si>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</si>
  <si>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00001</t>
    </r>
    <r>
      <rPr>
        <sz val="11"/>
        <color theme="1"/>
        <rFont val="Calibri"/>
        <family val="2"/>
        <scheme val="minor"/>
      </rPr>
      <t>000</t>
    </r>
  </si>
  <si>
    <t>255.248.0.0</t>
  </si>
  <si>
    <t>a</t>
  </si>
  <si>
    <t>c</t>
  </si>
  <si>
    <t>d</t>
  </si>
  <si>
    <t>e</t>
  </si>
  <si>
    <t>2^h - 2 &gt;= hosts</t>
  </si>
  <si>
    <t>cidr</t>
  </si>
  <si>
    <r>
      <t>10.0.0.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</si>
  <si>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</si>
  <si>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t>10.0.0.</t>
    </r>
    <r>
      <rPr>
        <sz val="11"/>
        <color rgb="FFFF0000"/>
        <rFont val="Calibri"/>
        <family val="2"/>
        <scheme val="minor"/>
      </rPr>
      <t>128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</si>
  <si>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</si>
  <si>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192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</si>
  <si>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</si>
  <si>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</si>
  <si>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</si>
  <si>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</si>
  <si>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10.0.1.</t>
    </r>
    <r>
      <rPr>
        <sz val="11"/>
        <color rgb="FFFF0000"/>
        <rFont val="Calibri"/>
        <family val="2"/>
        <scheme val="minor"/>
      </rPr>
      <t>0</t>
    </r>
  </si>
  <si>
    <r>
      <t>10.0.1.</t>
    </r>
    <r>
      <rPr>
        <sz val="11"/>
        <color rgb="FFFF0000"/>
        <rFont val="Calibri"/>
        <family val="2"/>
        <scheme val="minor"/>
      </rPr>
      <t>32</t>
    </r>
  </si>
  <si>
    <r>
      <t>10.0.1.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</si>
  <si>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</si>
  <si>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10.0.1.48</t>
  </si>
  <si>
    <r>
      <t>10.0.1.</t>
    </r>
    <r>
      <rPr>
        <sz val="11"/>
        <color rgb="FFFF0000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</si>
  <si>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t>10.0.0.64</t>
  </si>
  <si>
    <t>10.0.0.192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</si>
  <si>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</si>
  <si>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1000000</t>
    </r>
  </si>
  <si>
    <t>10.0.0.224</t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</si>
  <si>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</si>
  <si>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t>10.0.0.240</t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</si>
  <si>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110000</t>
    </r>
  </si>
  <si>
    <t>Calculo que permite crear subredes tomando bits de la porcion de hosts</t>
  </si>
  <si>
    <t>Calculo Bits</t>
  </si>
  <si>
    <t>Salto de Red</t>
  </si>
  <si>
    <t>Cant. Hosts</t>
  </si>
  <si>
    <r>
      <rPr>
        <sz val="11"/>
        <color rgb="FFFF0000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</si>
  <si>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</si>
  <si>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</si>
  <si>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</si>
  <si>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</si>
  <si>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</si>
  <si>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</si>
  <si>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</si>
  <si>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</si>
  <si>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</si>
  <si>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</si>
  <si>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</si>
  <si>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</si>
  <si>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</si>
  <si>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</si>
  <si>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</si>
  <si>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</si>
  <si>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</si>
  <si>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</si>
  <si>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</si>
  <si>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</si>
  <si>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</si>
  <si>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</si>
  <si>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</si>
  <si>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</si>
  <si>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</si>
  <si>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</si>
  <si>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</si>
  <si>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</si>
  <si>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</si>
  <si>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</si>
  <si>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</si>
  <si>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</si>
  <si>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</si>
  <si>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</si>
  <si>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</si>
  <si>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</si>
  <si>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</si>
  <si>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</si>
  <si>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</si>
  <si>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</si>
  <si>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</si>
  <si>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</si>
  <si>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</si>
  <si>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</si>
  <si>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</si>
  <si>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</si>
  <si>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</si>
  <si>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</si>
  <si>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</si>
  <si>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</si>
  <si>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</si>
  <si>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</si>
  <si>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</si>
  <si>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</si>
  <si>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</si>
  <si>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</si>
  <si>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.0.0</t>
    </r>
  </si>
  <si>
    <r>
      <t>192.168.30.</t>
    </r>
    <r>
      <rPr>
        <sz val="11"/>
        <color rgb="FFFF0000"/>
        <rFont val="Calibri"/>
        <family val="2"/>
        <scheme val="minor"/>
      </rPr>
      <t>0</t>
    </r>
  </si>
  <si>
    <r>
      <t>192.168.30.</t>
    </r>
    <r>
      <rPr>
        <sz val="11"/>
        <color rgb="FFFF0000"/>
        <rFont val="Calibri"/>
        <family val="2"/>
        <scheme val="minor"/>
      </rPr>
      <t>64</t>
    </r>
  </si>
  <si>
    <r>
      <t>192.168.30.</t>
    </r>
    <r>
      <rPr>
        <sz val="11"/>
        <color rgb="FFFF0000"/>
        <rFont val="Calibri"/>
        <family val="2"/>
        <scheme val="minor"/>
      </rPr>
      <t>128</t>
    </r>
  </si>
  <si>
    <r>
      <t>192.168.30.</t>
    </r>
    <r>
      <rPr>
        <sz val="11"/>
        <color rgb="FFFF0000"/>
        <rFont val="Calibri"/>
        <family val="2"/>
        <scheme val="minor"/>
      </rPr>
      <t>192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</si>
  <si>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</si>
  <si>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</si>
  <si>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</si>
  <si>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</si>
  <si>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</si>
  <si>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</si>
  <si>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</si>
  <si>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</si>
  <si>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</si>
  <si>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</si>
  <si>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</si>
  <si>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</si>
  <si>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</si>
  <si>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</si>
  <si>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</si>
  <si>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</si>
  <si>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</si>
  <si>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</si>
  <si>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</si>
  <si>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</si>
  <si>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</si>
  <si>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</si>
  <si>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</si>
  <si>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</si>
  <si>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</si>
  <si>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</si>
  <si>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</si>
  <si>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</si>
  <si>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</si>
  <si>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</si>
  <si>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192.168.30.</t>
    </r>
    <r>
      <rPr>
        <sz val="11"/>
        <color rgb="FFFF0000"/>
        <rFont val="Calibri"/>
        <family val="2"/>
        <scheme val="minor"/>
      </rPr>
      <t>1</t>
    </r>
  </si>
  <si>
    <r>
      <t>192.168.30.</t>
    </r>
    <r>
      <rPr>
        <sz val="11"/>
        <color rgb="FFFF0000"/>
        <rFont val="Calibri"/>
        <family val="2"/>
        <scheme val="minor"/>
      </rPr>
      <t>65</t>
    </r>
  </si>
  <si>
    <r>
      <t>192.168.30.</t>
    </r>
    <r>
      <rPr>
        <sz val="11"/>
        <color rgb="FFFF0000"/>
        <rFont val="Calibri"/>
        <family val="2"/>
        <scheme val="minor"/>
      </rPr>
      <t>129</t>
    </r>
  </si>
  <si>
    <r>
      <t>192.168.30.</t>
    </r>
    <r>
      <rPr>
        <sz val="11"/>
        <color rgb="FFFF0000"/>
        <rFont val="Calibri"/>
        <family val="2"/>
        <scheme val="minor"/>
      </rPr>
      <t>193</t>
    </r>
  </si>
  <si>
    <t>REQ</t>
  </si>
  <si>
    <t>BIT</t>
  </si>
  <si>
    <t>clase</t>
  </si>
  <si>
    <t>cant</t>
  </si>
  <si>
    <t>VLSM (Variable Length Subnet Mask)</t>
  </si>
  <si>
    <t>Calculo donde se ajusta la mascara de subred en funcion a la cant. de hosts</t>
  </si>
  <si>
    <t>2^h - 2</t>
  </si>
  <si>
    <t>32 - h</t>
  </si>
  <si>
    <t>Mascara</t>
  </si>
  <si>
    <t>2^n</t>
  </si>
  <si>
    <t>DTO</t>
  </si>
  <si>
    <t>hop</t>
  </si>
  <si>
    <t>NXT</t>
  </si>
  <si>
    <r>
      <t>255.255.255.</t>
    </r>
    <r>
      <rPr>
        <sz val="11"/>
        <color rgb="FFFF0000"/>
        <rFont val="Calibri"/>
        <family val="2"/>
        <scheme val="minor"/>
      </rPr>
      <t>128</t>
    </r>
  </si>
  <si>
    <r>
      <t>255.255.255.</t>
    </r>
    <r>
      <rPr>
        <sz val="11"/>
        <color rgb="FFFF0000"/>
        <rFont val="Calibri"/>
        <family val="2"/>
        <scheme val="minor"/>
      </rPr>
      <t>192</t>
    </r>
  </si>
  <si>
    <r>
      <t>255.255.255.</t>
    </r>
    <r>
      <rPr>
        <sz val="11"/>
        <color rgb="FFFF0000"/>
        <rFont val="Calibri"/>
        <family val="2"/>
        <scheme val="minor"/>
      </rPr>
      <t>224</t>
    </r>
  </si>
  <si>
    <r>
      <t>255.255.255.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</si>
  <si>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127</t>
    </r>
  </si>
  <si>
    <r>
      <t>10.0.0.</t>
    </r>
    <r>
      <rPr>
        <sz val="11"/>
        <color rgb="FFFF0000"/>
        <rFont val="Calibri"/>
        <family val="2"/>
        <scheme val="minor"/>
      </rPr>
      <t>191</t>
    </r>
  </si>
  <si>
    <r>
      <t>10.0.0.</t>
    </r>
    <r>
      <rPr>
        <sz val="11"/>
        <color rgb="FFFF0000"/>
        <rFont val="Calibri"/>
        <family val="2"/>
        <scheme val="minor"/>
      </rPr>
      <t>255</t>
    </r>
  </si>
  <si>
    <r>
      <t>10.0.1.</t>
    </r>
    <r>
      <rPr>
        <sz val="11"/>
        <color rgb="FFFF0000"/>
        <rFont val="Calibri"/>
        <family val="2"/>
        <scheme val="minor"/>
      </rPr>
      <t>31</t>
    </r>
  </si>
  <si>
    <r>
      <t>10.0.1.</t>
    </r>
    <r>
      <rPr>
        <sz val="11"/>
        <color rgb="FFFF0000"/>
        <rFont val="Calibri"/>
        <family val="2"/>
        <scheme val="minor"/>
      </rPr>
      <t>47</t>
    </r>
  </si>
  <si>
    <r>
      <t>10.0.0.</t>
    </r>
    <r>
      <rPr>
        <sz val="11"/>
        <color rgb="FFFF0000"/>
        <rFont val="Calibri"/>
        <family val="2"/>
        <scheme val="minor"/>
      </rPr>
      <t>126</t>
    </r>
  </si>
  <si>
    <r>
      <t>10.0.0.</t>
    </r>
    <r>
      <rPr>
        <sz val="11"/>
        <color rgb="FFFF0000"/>
        <rFont val="Calibri"/>
        <family val="2"/>
        <scheme val="minor"/>
      </rPr>
      <t>190</t>
    </r>
  </si>
  <si>
    <r>
      <t>10.0.0.</t>
    </r>
    <r>
      <rPr>
        <sz val="11"/>
        <color rgb="FFFF0000"/>
        <rFont val="Calibri"/>
        <family val="2"/>
        <scheme val="minor"/>
      </rPr>
      <t>254</t>
    </r>
  </si>
  <si>
    <r>
      <t>10.0.1.</t>
    </r>
    <r>
      <rPr>
        <sz val="11"/>
        <color rgb="FFFF0000"/>
        <rFont val="Calibri"/>
        <family val="2"/>
        <scheme val="minor"/>
      </rPr>
      <t>30</t>
    </r>
  </si>
  <si>
    <r>
      <t>10.0.1.</t>
    </r>
    <r>
      <rPr>
        <sz val="11"/>
        <color rgb="FFFF0000"/>
        <rFont val="Calibri"/>
        <family val="2"/>
        <scheme val="minor"/>
      </rPr>
      <t>46</t>
    </r>
  </si>
  <si>
    <r>
      <t>10.0.0.</t>
    </r>
    <r>
      <rPr>
        <sz val="11"/>
        <color rgb="FFFF0000"/>
        <rFont val="Calibri"/>
        <family val="2"/>
        <scheme val="minor"/>
      </rPr>
      <t>63</t>
    </r>
  </si>
  <si>
    <r>
      <t>10.0.0.</t>
    </r>
    <r>
      <rPr>
        <sz val="11"/>
        <color rgb="FFFF0000"/>
        <rFont val="Calibri"/>
        <family val="2"/>
        <scheme val="minor"/>
      </rPr>
      <t>62</t>
    </r>
  </si>
  <si>
    <r>
      <t>10.0.0.</t>
    </r>
    <r>
      <rPr>
        <sz val="11"/>
        <color rgb="FFFF0000"/>
        <rFont val="Calibri"/>
        <family val="2"/>
        <scheme val="minor"/>
      </rPr>
      <t>64</t>
    </r>
  </si>
  <si>
    <r>
      <t>10.0.0.</t>
    </r>
    <r>
      <rPr>
        <sz val="11"/>
        <color rgb="FFFF0000"/>
        <rFont val="Calibri"/>
        <family val="2"/>
        <scheme val="minor"/>
      </rPr>
      <t>65</t>
    </r>
  </si>
  <si>
    <r>
      <t>10.0.0.</t>
    </r>
    <r>
      <rPr>
        <sz val="11"/>
        <color rgb="FFFF0000"/>
        <rFont val="Calibri"/>
        <family val="2"/>
        <scheme val="minor"/>
      </rPr>
      <t>193</t>
    </r>
  </si>
  <si>
    <r>
      <t>10.0.0.</t>
    </r>
    <r>
      <rPr>
        <sz val="11"/>
        <color rgb="FFFF0000"/>
        <rFont val="Calibri"/>
        <family val="2"/>
        <scheme val="minor"/>
      </rPr>
      <t>223</t>
    </r>
  </si>
  <si>
    <r>
      <t>10.0.0.</t>
    </r>
    <r>
      <rPr>
        <sz val="11"/>
        <color rgb="FFFF0000"/>
        <rFont val="Calibri"/>
        <family val="2"/>
        <scheme val="minor"/>
      </rPr>
      <t>222</t>
    </r>
  </si>
  <si>
    <r>
      <t>10.0.0.</t>
    </r>
    <r>
      <rPr>
        <sz val="11"/>
        <color rgb="FFFF0000"/>
        <rFont val="Calibri"/>
        <family val="2"/>
        <scheme val="minor"/>
      </rPr>
      <t>224</t>
    </r>
  </si>
  <si>
    <r>
      <t>10.0.0.</t>
    </r>
    <r>
      <rPr>
        <sz val="11"/>
        <color rgb="FFFF0000"/>
        <rFont val="Calibri"/>
        <family val="2"/>
        <scheme val="minor"/>
      </rPr>
      <t>225</t>
    </r>
  </si>
  <si>
    <r>
      <t>10.0.0.</t>
    </r>
    <r>
      <rPr>
        <sz val="11"/>
        <color rgb="FFFF0000"/>
        <rFont val="Calibri"/>
        <family val="2"/>
        <scheme val="minor"/>
      </rPr>
      <t>238</t>
    </r>
  </si>
  <si>
    <r>
      <t>10.0.0.</t>
    </r>
    <r>
      <rPr>
        <sz val="11"/>
        <color rgb="FFFF0000"/>
        <rFont val="Calibri"/>
        <family val="2"/>
        <scheme val="minor"/>
      </rPr>
      <t>239</t>
    </r>
  </si>
  <si>
    <r>
      <t>10.0.0.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</si>
  <si>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241</t>
    </r>
  </si>
  <si>
    <t>ord</t>
  </si>
  <si>
    <t>desc</t>
  </si>
  <si>
    <t>descendente</t>
  </si>
  <si>
    <t>sin ordenar</t>
  </si>
  <si>
    <t>O</t>
  </si>
  <si>
    <t>red</t>
  </si>
  <si>
    <r>
      <t>192.168.30.</t>
    </r>
    <r>
      <rPr>
        <sz val="11"/>
        <color rgb="FFFF0000"/>
        <rFont val="Calibri"/>
        <family val="2"/>
        <scheme val="minor"/>
      </rPr>
      <t>126</t>
    </r>
  </si>
  <si>
    <r>
      <t>192.168.30.</t>
    </r>
    <r>
      <rPr>
        <sz val="11"/>
        <color rgb="FFFF0000"/>
        <rFont val="Calibri"/>
        <family val="2"/>
        <scheme val="minor"/>
      </rPr>
      <t>190</t>
    </r>
  </si>
  <si>
    <r>
      <t>192.168.30.</t>
    </r>
    <r>
      <rPr>
        <sz val="11"/>
        <color rgb="FFFF0000"/>
        <rFont val="Calibri"/>
        <family val="2"/>
        <scheme val="minor"/>
      </rPr>
      <t>254</t>
    </r>
  </si>
  <si>
    <r>
      <t>192.168.30.</t>
    </r>
    <r>
      <rPr>
        <sz val="11"/>
        <color rgb="FFFF0000"/>
        <rFont val="Calibri"/>
        <family val="2"/>
        <scheme val="minor"/>
      </rPr>
      <t>62</t>
    </r>
  </si>
  <si>
    <r>
      <t>192.168.30.</t>
    </r>
    <r>
      <rPr>
        <sz val="11"/>
        <color rgb="FFFF0000"/>
        <rFont val="Calibri"/>
        <family val="2"/>
        <scheme val="minor"/>
      </rPr>
      <t>63</t>
    </r>
  </si>
  <si>
    <r>
      <t>192.168.30.</t>
    </r>
    <r>
      <rPr>
        <sz val="11"/>
        <color rgb="FFFF0000"/>
        <rFont val="Calibri"/>
        <family val="2"/>
        <scheme val="minor"/>
      </rPr>
      <t>127</t>
    </r>
  </si>
  <si>
    <r>
      <t>192.168.30.</t>
    </r>
    <r>
      <rPr>
        <sz val="11"/>
        <color rgb="FFFF0000"/>
        <rFont val="Calibri"/>
        <family val="2"/>
        <scheme val="minor"/>
      </rPr>
      <t>191</t>
    </r>
  </si>
  <si>
    <r>
      <t>192.168.30.</t>
    </r>
    <r>
      <rPr>
        <sz val="11"/>
        <color rgb="FFFF0000"/>
        <rFont val="Calibri"/>
        <family val="2"/>
        <scheme val="minor"/>
      </rPr>
      <t>255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</si>
  <si>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</si>
  <si>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</si>
  <si>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</si>
  <si>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</si>
  <si>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</si>
  <si>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</si>
  <si>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</si>
  <si>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</si>
  <si>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</si>
  <si>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</si>
  <si>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</si>
  <si>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</si>
  <si>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</si>
  <si>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</si>
  <si>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</si>
  <si>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</si>
  <si>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</si>
  <si>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</si>
  <si>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</si>
  <si>
    <t>registrados</t>
  </si>
  <si>
    <t>conocidos</t>
  </si>
  <si>
    <t>dinamicos</t>
  </si>
  <si>
    <t>Tipo</t>
  </si>
  <si>
    <t>INI</t>
  </si>
  <si>
    <t>reservados por la IANA</t>
  </si>
  <si>
    <t>puedes usarlos libremente</t>
  </si>
  <si>
    <t>orientado a la conexión</t>
  </si>
  <si>
    <t>sin conexión</t>
  </si>
  <si>
    <t>reenvia datos perdidos</t>
  </si>
  <si>
    <t>baja sobrecarga</t>
  </si>
  <si>
    <t>tipo</t>
  </si>
  <si>
    <t>aplicación</t>
  </si>
  <si>
    <t>TCP</t>
  </si>
  <si>
    <t>UDP</t>
  </si>
  <si>
    <t>Protocolo</t>
  </si>
  <si>
    <t>recepcion</t>
  </si>
  <si>
    <t>acuses de recibo (ACK)</t>
  </si>
  <si>
    <t>no reenvia datos (corrupto)</t>
  </si>
  <si>
    <t>Puertos</t>
  </si>
  <si>
    <t>Implementacion</t>
  </si>
  <si>
    <t>reservados para aplicaciones</t>
  </si>
  <si>
    <t>protocolos</t>
  </si>
  <si>
    <t>Segmento</t>
  </si>
  <si>
    <t>Datagrama</t>
  </si>
  <si>
    <t>unidad</t>
  </si>
  <si>
    <t>20 bytes</t>
  </si>
  <si>
    <t>8 bytes</t>
  </si>
  <si>
    <t>sentido</t>
  </si>
  <si>
    <t>cabecera</t>
  </si>
  <si>
    <t>confiable (lento)</t>
  </si>
  <si>
    <t>rapido (no fidedigno)</t>
  </si>
  <si>
    <t>significado</t>
  </si>
  <si>
    <t>Transport Control Protocol</t>
  </si>
  <si>
    <t>User Datagram Protocol</t>
  </si>
  <si>
    <t>verificacion</t>
  </si>
  <si>
    <t>Entrega en el orden enviado</t>
  </si>
  <si>
    <t>Entrega en el orden recibido</t>
  </si>
  <si>
    <t>http, ftp, pop, imap, smtp</t>
  </si>
  <si>
    <t>dhcp, dns, snmp, tftp</t>
  </si>
  <si>
    <t>binario</t>
  </si>
  <si>
    <t>2^7</t>
  </si>
  <si>
    <t>2^6</t>
  </si>
  <si>
    <t>2^5</t>
  </si>
  <si>
    <t>2^4</t>
  </si>
  <si>
    <t>and</t>
  </si>
  <si>
    <t>ip</t>
  </si>
  <si>
    <t>sm</t>
  </si>
  <si>
    <t>net</t>
  </si>
  <si>
    <t>bc</t>
  </si>
  <si>
    <t>0A</t>
  </si>
  <si>
    <t>F2</t>
  </si>
  <si>
    <t>4C</t>
  </si>
  <si>
    <t>valor</t>
  </si>
  <si>
    <t>dec</t>
  </si>
  <si>
    <t>hex</t>
  </si>
  <si>
    <t>bin</t>
  </si>
  <si>
    <t>0x0C</t>
  </si>
  <si>
    <t>0xA9</t>
  </si>
  <si>
    <t>0xAC</t>
  </si>
  <si>
    <t>0xAA</t>
  </si>
  <si>
    <t>num</t>
  </si>
  <si>
    <t>ipv4</t>
  </si>
  <si>
    <t>publicas</t>
  </si>
  <si>
    <t>privadas</t>
  </si>
  <si>
    <t>inicio</t>
  </si>
  <si>
    <t>fin</t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</si>
  <si>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</si>
  <si>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</si>
  <si>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</si>
  <si>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</si>
  <si>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</si>
  <si>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</si>
  <si>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172.16.0.0</t>
  </si>
  <si>
    <t>172.31.255.255</t>
  </si>
  <si>
    <t>10101100.
00010000</t>
  </si>
  <si>
    <t>10101100.
00011111</t>
  </si>
  <si>
    <t>192.168.0.0</t>
  </si>
  <si>
    <t>11000000.
10101000.
00000000</t>
  </si>
  <si>
    <t>11000000.
10101000.
11111111</t>
  </si>
  <si>
    <t>mask</t>
  </si>
  <si>
    <t>reservado</t>
  </si>
  <si>
    <t>APIPA</t>
  </si>
  <si>
    <t>239.0.0.0</t>
  </si>
  <si>
    <t>192.0.2.0</t>
  </si>
  <si>
    <t>test-net-1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</si>
</sst>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 style="medium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8" tint="-0.249977111117893"/>
      </left>
      <right/>
      <top style="thin">
        <color theme="4" tint="0.39997558519241921"/>
      </top>
      <bottom style="medium">
        <color theme="8" tint="-0.249977111117893"/>
      </bottom>
      <diagonal/>
    </border>
    <border>
      <left/>
      <right/>
      <top style="thin">
        <color theme="4" tint="0.39997558519241921"/>
      </top>
      <bottom style="medium">
        <color theme="8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8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8" tint="-0.249977111117893"/>
      </bottom>
      <diagonal/>
    </border>
    <border>
      <left style="thin">
        <color theme="4" tint="0.39997558519241921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9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10" borderId="18" xfId="2" applyNumberFormat="1" applyFont="1" applyFill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center" vertical="center"/>
    </xf>
    <xf numFmtId="0" fontId="0" fillId="10" borderId="30" xfId="0" applyFont="1" applyFill="1" applyBorder="1" applyAlignment="1">
      <alignment horizontal="center" vertical="center"/>
    </xf>
    <xf numFmtId="49" fontId="3" fillId="9" borderId="78" xfId="0" applyNumberFormat="1" applyFont="1" applyFill="1" applyBorder="1" applyAlignment="1">
      <alignment horizontal="center" vertical="center"/>
    </xf>
    <xf numFmtId="0" fontId="3" fillId="9" borderId="79" xfId="0" applyFont="1" applyFill="1" applyBorder="1" applyAlignment="1">
      <alignment horizontal="center" vertical="center"/>
    </xf>
    <xf numFmtId="164" fontId="3" fillId="9" borderId="79" xfId="2" applyNumberFormat="1" applyFont="1" applyFill="1" applyBorder="1" applyAlignment="1">
      <alignment horizontal="center" vertical="center"/>
    </xf>
    <xf numFmtId="164" fontId="3" fillId="9" borderId="80" xfId="2" applyNumberFormat="1" applyFont="1" applyFill="1" applyBorder="1" applyAlignment="1">
      <alignment horizontal="center" vertical="center"/>
    </xf>
    <xf numFmtId="49" fontId="0" fillId="0" borderId="81" xfId="0" applyNumberFormat="1" applyFont="1" applyBorder="1" applyAlignment="1">
      <alignment horizontal="center" vertical="center"/>
    </xf>
    <xf numFmtId="49" fontId="0" fillId="10" borderId="81" xfId="0" applyNumberFormat="1" applyFont="1" applyFill="1" applyBorder="1" applyAlignment="1">
      <alignment horizontal="center" vertical="center"/>
    </xf>
    <xf numFmtId="49" fontId="0" fillId="0" borderId="83" xfId="0" applyNumberFormat="1" applyFont="1" applyBorder="1" applyAlignment="1">
      <alignment horizontal="center" vertical="center"/>
    </xf>
    <xf numFmtId="49" fontId="0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49" fontId="0" fillId="10" borderId="78" xfId="0" applyNumberFormat="1" applyFont="1" applyFill="1" applyBorder="1" applyAlignment="1">
      <alignment horizontal="center" vertical="center"/>
    </xf>
    <xf numFmtId="0" fontId="0" fillId="10" borderId="79" xfId="0" applyFont="1" applyFill="1" applyBorder="1" applyAlignment="1">
      <alignment horizontal="center" vertical="center"/>
    </xf>
    <xf numFmtId="0" fontId="0" fillId="10" borderId="90" xfId="0" applyFont="1" applyFill="1" applyBorder="1" applyAlignment="1">
      <alignment horizontal="center" vertical="center"/>
    </xf>
    <xf numFmtId="164" fontId="0" fillId="10" borderId="90" xfId="2" applyNumberFormat="1" applyFont="1" applyFill="1" applyBorder="1" applyAlignment="1">
      <alignment horizontal="center" vertical="center"/>
    </xf>
    <xf numFmtId="164" fontId="0" fillId="0" borderId="86" xfId="2" applyNumberFormat="1" applyFont="1" applyBorder="1" applyAlignment="1">
      <alignment horizontal="center" vertical="center"/>
    </xf>
    <xf numFmtId="0" fontId="0" fillId="10" borderId="29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10" borderId="79" xfId="0" applyNumberFormat="1" applyFont="1" applyFill="1" applyBorder="1" applyAlignment="1">
      <alignment horizontal="center" vertical="center"/>
    </xf>
    <xf numFmtId="49" fontId="0" fillId="0" borderId="89" xfId="0" applyNumberFormat="1" applyFont="1" applyBorder="1" applyAlignment="1">
      <alignment horizontal="center" vertical="center"/>
    </xf>
    <xf numFmtId="49" fontId="0" fillId="10" borderId="94" xfId="0" applyNumberFormat="1" applyFont="1" applyFill="1" applyBorder="1" applyAlignment="1">
      <alignment horizontal="center" vertical="center"/>
    </xf>
    <xf numFmtId="0" fontId="0" fillId="10" borderId="95" xfId="0" applyFont="1" applyFill="1" applyBorder="1" applyAlignment="1">
      <alignment horizontal="center" vertical="center"/>
    </xf>
    <xf numFmtId="49" fontId="0" fillId="38" borderId="78" xfId="0" applyNumberFormat="1" applyFont="1" applyFill="1" applyBorder="1" applyAlignment="1">
      <alignment horizontal="center" vertical="center"/>
    </xf>
    <xf numFmtId="0" fontId="0" fillId="38" borderId="79" xfId="0" applyFont="1" applyFill="1" applyBorder="1" applyAlignment="1">
      <alignment horizontal="center" vertical="center"/>
    </xf>
    <xf numFmtId="49" fontId="0" fillId="38" borderId="81" xfId="0" applyNumberFormat="1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49" fontId="0" fillId="38" borderId="94" xfId="0" applyNumberFormat="1" applyFont="1" applyFill="1" applyBorder="1" applyAlignment="1">
      <alignment horizontal="center" vertical="center"/>
    </xf>
    <xf numFmtId="0" fontId="0" fillId="38" borderId="95" xfId="0" applyFont="1" applyFill="1" applyBorder="1" applyAlignment="1">
      <alignment horizontal="center" vertical="center"/>
    </xf>
    <xf numFmtId="49" fontId="0" fillId="27" borderId="81" xfId="0" applyNumberFormat="1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49" fontId="0" fillId="27" borderId="89" xfId="0" applyNumberFormat="1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0" borderId="30" xfId="0" applyFont="1" applyFill="1" applyBorder="1" applyAlignment="1">
      <alignment horizontal="center" vertical="center" textRotation="90"/>
    </xf>
    <xf numFmtId="49" fontId="0" fillId="10" borderId="95" xfId="0" applyNumberFormat="1" applyFont="1" applyFill="1" applyBorder="1" applyAlignment="1">
      <alignment horizontal="center" vertical="center"/>
    </xf>
    <xf numFmtId="49" fontId="0" fillId="38" borderId="79" xfId="0" applyNumberFormat="1" applyFont="1" applyFill="1" applyBorder="1" applyAlignment="1">
      <alignment horizontal="center" vertical="center"/>
    </xf>
    <xf numFmtId="49" fontId="0" fillId="27" borderId="17" xfId="0" applyNumberFormat="1" applyFont="1" applyFill="1" applyBorder="1" applyAlignment="1">
      <alignment horizontal="center" vertical="center"/>
    </xf>
    <xf numFmtId="49" fontId="0" fillId="38" borderId="17" xfId="0" applyNumberFormat="1" applyFont="1" applyFill="1" applyBorder="1" applyAlignment="1">
      <alignment horizontal="center" vertical="center"/>
    </xf>
    <xf numFmtId="49" fontId="0" fillId="27" borderId="0" xfId="0" applyNumberFormat="1" applyFont="1" applyFill="1" applyBorder="1" applyAlignment="1">
      <alignment horizontal="center" vertical="center"/>
    </xf>
    <xf numFmtId="49" fontId="0" fillId="38" borderId="95" xfId="0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49" fontId="0" fillId="38" borderId="0" xfId="0" applyNumberFormat="1" applyFont="1" applyFill="1" applyBorder="1" applyAlignment="1">
      <alignment horizontal="center" vertical="center"/>
    </xf>
    <xf numFmtId="1" fontId="0" fillId="10" borderId="2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left" indent="1"/>
    </xf>
    <xf numFmtId="0" fontId="3" fillId="9" borderId="27" xfId="0" applyFont="1" applyFill="1" applyBorder="1" applyAlignment="1">
      <alignment horizontal="left" indent="1"/>
    </xf>
    <xf numFmtId="0" fontId="0" fillId="21" borderId="99" xfId="0" applyFont="1" applyFill="1" applyBorder="1" applyAlignment="1">
      <alignment horizontal="left"/>
    </xf>
    <xf numFmtId="0" fontId="0" fillId="10" borderId="97" xfId="0" applyFont="1" applyFill="1" applyBorder="1" applyAlignment="1">
      <alignment horizontal="left"/>
    </xf>
    <xf numFmtId="0" fontId="0" fillId="21" borderId="97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/>
    </xf>
    <xf numFmtId="0" fontId="0" fillId="10" borderId="100" xfId="0" applyFont="1" applyFill="1" applyBorder="1" applyAlignment="1">
      <alignment horizontal="left"/>
    </xf>
    <xf numFmtId="0" fontId="0" fillId="21" borderId="100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 vertical="center"/>
    </xf>
    <xf numFmtId="0" fontId="0" fillId="21" borderId="99" xfId="0" applyFont="1" applyFill="1" applyBorder="1" applyAlignment="1">
      <alignment horizontal="left" vertical="center"/>
    </xf>
    <xf numFmtId="0" fontId="0" fillId="10" borderId="100" xfId="0" applyFont="1" applyFill="1" applyBorder="1" applyAlignment="1">
      <alignment horizontal="left" vertical="center"/>
    </xf>
    <xf numFmtId="0" fontId="0" fillId="10" borderId="97" xfId="0" applyFont="1" applyFill="1" applyBorder="1" applyAlignment="1">
      <alignment horizontal="left" vertical="center"/>
    </xf>
    <xf numFmtId="0" fontId="0" fillId="21" borderId="100" xfId="0" applyFont="1" applyFill="1" applyBorder="1" applyAlignment="1">
      <alignment horizontal="left" vertical="center"/>
    </xf>
    <xf numFmtId="0" fontId="0" fillId="21" borderId="97" xfId="0" applyFont="1" applyFill="1" applyBorder="1" applyAlignment="1">
      <alignment horizontal="left" vertical="center"/>
    </xf>
    <xf numFmtId="0" fontId="0" fillId="0" borderId="101" xfId="0" applyBorder="1"/>
    <xf numFmtId="0" fontId="0" fillId="0" borderId="102" xfId="0" applyBorder="1"/>
    <xf numFmtId="0" fontId="0" fillId="0" borderId="102" xfId="0" applyBorder="1" applyAlignment="1">
      <alignment horizontal="right"/>
    </xf>
    <xf numFmtId="0" fontId="0" fillId="0" borderId="104" xfId="0" applyBorder="1"/>
    <xf numFmtId="0" fontId="0" fillId="0" borderId="105" xfId="0" applyBorder="1"/>
    <xf numFmtId="0" fontId="0" fillId="0" borderId="105" xfId="0" applyBorder="1" applyAlignment="1">
      <alignment horizontal="right"/>
    </xf>
    <xf numFmtId="0" fontId="0" fillId="0" borderId="107" xfId="0" applyBorder="1"/>
    <xf numFmtId="0" fontId="0" fillId="0" borderId="0" xfId="0" quotePrefix="1"/>
    <xf numFmtId="0" fontId="0" fillId="0" borderId="103" xfId="0" applyBorder="1"/>
    <xf numFmtId="0" fontId="0" fillId="0" borderId="106" xfId="0" applyBorder="1"/>
    <xf numFmtId="0" fontId="0" fillId="0" borderId="108" xfId="0" applyBorder="1"/>
    <xf numFmtId="0" fontId="0" fillId="0" borderId="109" xfId="0" applyBorder="1" applyAlignment="1">
      <alignment horizontal="right"/>
    </xf>
    <xf numFmtId="0" fontId="0" fillId="0" borderId="110" xfId="0" applyBorder="1" applyAlignment="1">
      <alignment horizontal="right"/>
    </xf>
    <xf numFmtId="0" fontId="0" fillId="0" borderId="111" xfId="0" applyBorder="1" applyAlignment="1">
      <alignment horizontal="right"/>
    </xf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0" fillId="0" borderId="109" xfId="0" applyBorder="1"/>
    <xf numFmtId="0" fontId="0" fillId="0" borderId="103" xfId="0" applyFill="1" applyBorder="1"/>
    <xf numFmtId="0" fontId="0" fillId="0" borderId="112" xfId="0" applyBorder="1"/>
    <xf numFmtId="0" fontId="0" fillId="0" borderId="108" xfId="0" applyFill="1" applyBorder="1"/>
    <xf numFmtId="0" fontId="0" fillId="0" borderId="110" xfId="0" applyBorder="1"/>
    <xf numFmtId="0" fontId="0" fillId="0" borderId="106" xfId="0" applyFill="1" applyBorder="1"/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164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10" borderId="29" xfId="0" applyNumberFormat="1" applyFont="1" applyFill="1" applyBorder="1" applyAlignment="1">
      <alignment horizontal="left" vertical="center" wrapText="1" indent="1"/>
    </xf>
    <xf numFmtId="49" fontId="0" fillId="10" borderId="30" xfId="0" applyNumberFormat="1" applyFont="1" applyFill="1" applyBorder="1" applyAlignment="1">
      <alignment horizontal="left" vertical="center" wrapText="1" indent="1"/>
    </xf>
    <xf numFmtId="49" fontId="0" fillId="10" borderId="31" xfId="0" applyNumberFormat="1" applyFont="1" applyFill="1" applyBorder="1" applyAlignment="1">
      <alignment horizontal="left" vertical="center" wrapText="1" indent="1"/>
    </xf>
    <xf numFmtId="49" fontId="3" fillId="9" borderId="77" xfId="0" applyNumberFormat="1" applyFont="1" applyFill="1" applyBorder="1" applyAlignment="1">
      <alignment horizontal="center" vertical="center"/>
    </xf>
    <xf numFmtId="0" fontId="0" fillId="37" borderId="92" xfId="0" applyFont="1" applyFill="1" applyBorder="1" applyAlignment="1">
      <alignment horizontal="center" vertical="center"/>
    </xf>
    <xf numFmtId="0" fontId="0" fillId="37" borderId="82" xfId="0" applyFont="1" applyFill="1" applyBorder="1" applyAlignment="1">
      <alignment horizontal="center" vertical="center"/>
    </xf>
    <xf numFmtId="0" fontId="0" fillId="37" borderId="88" xfId="0" applyFont="1" applyFill="1" applyBorder="1" applyAlignment="1">
      <alignment horizontal="center" vertical="center"/>
    </xf>
    <xf numFmtId="0" fontId="0" fillId="37" borderId="91" xfId="0" applyFont="1" applyFill="1" applyBorder="1" applyAlignment="1">
      <alignment horizontal="center" vertical="center"/>
    </xf>
    <xf numFmtId="0" fontId="0" fillId="37" borderId="76" xfId="0" applyFont="1" applyFill="1" applyBorder="1" applyAlignment="1">
      <alignment horizontal="center" vertical="center"/>
    </xf>
    <xf numFmtId="0" fontId="0" fillId="37" borderId="87" xfId="0" applyFont="1" applyFill="1" applyBorder="1" applyAlignment="1">
      <alignment horizontal="center" vertical="center"/>
    </xf>
    <xf numFmtId="0" fontId="0" fillId="10" borderId="91" xfId="0" applyFont="1" applyFill="1" applyBorder="1" applyAlignment="1">
      <alignment horizontal="center" vertical="center"/>
    </xf>
    <xf numFmtId="0" fontId="0" fillId="10" borderId="76" xfId="0" applyFont="1" applyFill="1" applyBorder="1" applyAlignment="1">
      <alignment horizontal="center" vertical="center"/>
    </xf>
    <xf numFmtId="0" fontId="0" fillId="10" borderId="87" xfId="0" applyFont="1" applyFill="1" applyBorder="1" applyAlignment="1">
      <alignment horizontal="center" vertical="center"/>
    </xf>
    <xf numFmtId="0" fontId="0" fillId="10" borderId="92" xfId="0" applyFont="1" applyFill="1" applyBorder="1" applyAlignment="1">
      <alignment horizontal="center" vertical="center"/>
    </xf>
    <xf numFmtId="0" fontId="0" fillId="10" borderId="82" xfId="0" applyFont="1" applyFill="1" applyBorder="1" applyAlignment="1">
      <alignment horizontal="center" vertical="center"/>
    </xf>
    <xf numFmtId="0" fontId="0" fillId="10" borderId="88" xfId="0" applyFont="1" applyFill="1" applyBorder="1" applyAlignment="1">
      <alignment horizontal="center" vertical="center"/>
    </xf>
    <xf numFmtId="0" fontId="0" fillId="40" borderId="80" xfId="0" applyFont="1" applyFill="1" applyBorder="1" applyAlignment="1">
      <alignment horizontal="center" vertical="center" textRotation="90"/>
    </xf>
    <xf numFmtId="0" fontId="0" fillId="40" borderId="93" xfId="0" applyFont="1" applyFill="1" applyBorder="1" applyAlignment="1">
      <alignment horizontal="center" vertical="center" textRotation="90"/>
    </xf>
    <xf numFmtId="0" fontId="0" fillId="40" borderId="96" xfId="0" applyFont="1" applyFill="1" applyBorder="1" applyAlignment="1">
      <alignment horizontal="center" vertical="center" textRotation="90"/>
    </xf>
    <xf numFmtId="0" fontId="0" fillId="39" borderId="80" xfId="0" applyFont="1" applyFill="1" applyBorder="1" applyAlignment="1">
      <alignment horizontal="center" vertical="center" textRotation="90"/>
    </xf>
    <xf numFmtId="0" fontId="0" fillId="39" borderId="93" xfId="0" applyFont="1" applyFill="1" applyBorder="1" applyAlignment="1">
      <alignment horizontal="center" vertical="center" textRotation="90"/>
    </xf>
    <xf numFmtId="0" fontId="0" fillId="39" borderId="96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="130" zoomScaleNormal="130" workbookViewId="0">
      <selection activeCell="D8" sqref="D8:D9"/>
    </sheetView>
  </sheetViews>
  <sheetFormatPr baseColWidth="10" defaultRowHeight="15" x14ac:dyDescent="0.25"/>
  <cols>
    <col min="1" max="1" width="19.42578125" bestFit="1" customWidth="1"/>
    <col min="2" max="2" width="11.140625" customWidth="1"/>
    <col min="3" max="3" width="22.85546875" customWidth="1"/>
    <col min="4" max="4" width="26.42578125" customWidth="1"/>
  </cols>
  <sheetData>
    <row r="1" spans="1:4" ht="21" customHeight="1" thickBot="1" x14ac:dyDescent="0.3">
      <c r="A1" s="4" t="s">
        <v>1</v>
      </c>
      <c r="B1" s="1" t="s">
        <v>24</v>
      </c>
      <c r="C1" s="4" t="s">
        <v>0</v>
      </c>
      <c r="D1" s="5" t="s">
        <v>26</v>
      </c>
    </row>
    <row r="2" spans="1:4" ht="21" customHeight="1" x14ac:dyDescent="0.25">
      <c r="A2" s="278" t="s">
        <v>2</v>
      </c>
      <c r="B2" s="336" t="s">
        <v>15</v>
      </c>
      <c r="C2" s="331" t="s">
        <v>9</v>
      </c>
      <c r="D2" s="339" t="s">
        <v>23</v>
      </c>
    </row>
    <row r="3" spans="1:4" ht="21" customHeight="1" thickBot="1" x14ac:dyDescent="0.3">
      <c r="A3" s="279" t="s">
        <v>3</v>
      </c>
      <c r="B3" s="337"/>
      <c r="C3" s="332"/>
      <c r="D3" s="339"/>
    </row>
    <row r="4" spans="1:4" ht="21" customHeight="1" thickBot="1" x14ac:dyDescent="0.3">
      <c r="A4" s="280" t="s">
        <v>4</v>
      </c>
      <c r="B4" s="338"/>
      <c r="C4" s="333"/>
      <c r="D4" s="339"/>
    </row>
    <row r="5" spans="1:4" ht="21" customHeight="1" x14ac:dyDescent="0.25">
      <c r="A5" s="281" t="s">
        <v>5</v>
      </c>
      <c r="B5" s="285" t="s">
        <v>16</v>
      </c>
      <c r="C5" s="2" t="s">
        <v>10</v>
      </c>
      <c r="D5" s="276" t="s">
        <v>22</v>
      </c>
    </row>
    <row r="6" spans="1:4" ht="21" customHeight="1" x14ac:dyDescent="0.25">
      <c r="A6" s="282" t="s">
        <v>6</v>
      </c>
      <c r="B6" s="286" t="s">
        <v>17</v>
      </c>
      <c r="C6" s="3" t="s">
        <v>11</v>
      </c>
      <c r="D6" s="276" t="s">
        <v>21</v>
      </c>
    </row>
    <row r="7" spans="1:4" ht="21" customHeight="1" x14ac:dyDescent="0.25">
      <c r="A7" s="283" t="s">
        <v>7</v>
      </c>
      <c r="B7" s="287" t="s">
        <v>18</v>
      </c>
      <c r="C7" s="334" t="s">
        <v>12</v>
      </c>
      <c r="D7" s="276" t="s">
        <v>27</v>
      </c>
    </row>
    <row r="8" spans="1:4" ht="21" customHeight="1" thickBot="1" x14ac:dyDescent="0.3">
      <c r="A8" s="284" t="s">
        <v>8</v>
      </c>
      <c r="B8" s="288" t="s">
        <v>19</v>
      </c>
      <c r="C8" s="335"/>
      <c r="D8" s="339" t="s">
        <v>20</v>
      </c>
    </row>
    <row r="9" spans="1:4" ht="21" customHeight="1" thickBot="1" x14ac:dyDescent="0.3">
      <c r="A9" s="277" t="s">
        <v>13</v>
      </c>
      <c r="B9" s="277" t="s">
        <v>25</v>
      </c>
      <c r="C9" s="277" t="s">
        <v>14</v>
      </c>
      <c r="D9" s="340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topLeftCell="A6" zoomScale="160" zoomScaleNormal="160" workbookViewId="0">
      <selection activeCell="B13" sqref="B13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341" t="s">
        <v>28</v>
      </c>
      <c r="B2" s="342"/>
      <c r="C2" s="14" t="s">
        <v>42</v>
      </c>
      <c r="E2" s="341" t="s">
        <v>29</v>
      </c>
      <c r="F2" s="342"/>
      <c r="G2" s="14" t="s">
        <v>42</v>
      </c>
      <c r="I2" s="341" t="s">
        <v>30</v>
      </c>
      <c r="J2" s="342"/>
      <c r="K2" s="14" t="s">
        <v>42</v>
      </c>
    </row>
    <row r="3" spans="1:11" x14ac:dyDescent="0.25">
      <c r="A3" s="26" t="s">
        <v>212</v>
      </c>
      <c r="B3" s="27" t="s">
        <v>31</v>
      </c>
      <c r="C3" s="17" t="s">
        <v>32</v>
      </c>
      <c r="E3" s="15" t="s">
        <v>74</v>
      </c>
      <c r="F3" s="16" t="s">
        <v>79</v>
      </c>
      <c r="G3" s="17" t="s">
        <v>32</v>
      </c>
      <c r="I3" s="15" t="s">
        <v>80</v>
      </c>
      <c r="J3" s="16" t="s">
        <v>50</v>
      </c>
      <c r="K3" s="17" t="s">
        <v>32</v>
      </c>
    </row>
    <row r="4" spans="1:11" x14ac:dyDescent="0.25">
      <c r="A4" s="6" t="s">
        <v>73</v>
      </c>
      <c r="B4" s="7" t="s">
        <v>197</v>
      </c>
      <c r="C4" s="10" t="s">
        <v>33</v>
      </c>
      <c r="E4" s="18" t="s">
        <v>43</v>
      </c>
      <c r="F4" s="19" t="s">
        <v>78</v>
      </c>
      <c r="G4" s="10" t="s">
        <v>33</v>
      </c>
      <c r="I4" s="18" t="s">
        <v>51</v>
      </c>
      <c r="J4" s="19" t="s">
        <v>82</v>
      </c>
      <c r="K4" s="10" t="s">
        <v>33</v>
      </c>
    </row>
    <row r="5" spans="1:11" x14ac:dyDescent="0.25">
      <c r="A5" s="26" t="s">
        <v>209</v>
      </c>
      <c r="B5" s="27" t="s">
        <v>208</v>
      </c>
      <c r="C5" s="17" t="s">
        <v>34</v>
      </c>
      <c r="E5" s="15" t="s">
        <v>44</v>
      </c>
      <c r="F5" s="16" t="s">
        <v>77</v>
      </c>
      <c r="G5" s="17" t="s">
        <v>34</v>
      </c>
      <c r="I5" s="15" t="s">
        <v>47</v>
      </c>
      <c r="J5" s="16" t="s">
        <v>83</v>
      </c>
      <c r="K5" s="17" t="s">
        <v>34</v>
      </c>
    </row>
    <row r="6" spans="1:11" x14ac:dyDescent="0.25">
      <c r="A6" s="6" t="s">
        <v>210</v>
      </c>
      <c r="B6" s="7" t="s">
        <v>198</v>
      </c>
      <c r="C6" s="10" t="s">
        <v>35</v>
      </c>
      <c r="E6" s="18" t="s">
        <v>45</v>
      </c>
      <c r="F6" s="19" t="s">
        <v>76</v>
      </c>
      <c r="G6" s="10" t="s">
        <v>35</v>
      </c>
      <c r="I6" s="18" t="s">
        <v>48</v>
      </c>
      <c r="J6" s="19" t="s">
        <v>84</v>
      </c>
      <c r="K6" s="10" t="s">
        <v>35</v>
      </c>
    </row>
    <row r="7" spans="1:11" x14ac:dyDescent="0.25">
      <c r="A7" s="26" t="s">
        <v>211</v>
      </c>
      <c r="B7" s="27" t="s">
        <v>199</v>
      </c>
      <c r="C7" s="17" t="s">
        <v>36</v>
      </c>
      <c r="E7" s="12" t="s">
        <v>46</v>
      </c>
      <c r="F7" s="13" t="s">
        <v>75</v>
      </c>
      <c r="G7" s="20" t="s">
        <v>36</v>
      </c>
      <c r="I7" s="12" t="s">
        <v>49</v>
      </c>
      <c r="J7" s="13" t="s">
        <v>85</v>
      </c>
      <c r="K7" s="20" t="s">
        <v>36</v>
      </c>
    </row>
    <row r="8" spans="1:11" x14ac:dyDescent="0.25">
      <c r="A8" s="6" t="s">
        <v>213</v>
      </c>
      <c r="B8" s="7" t="s">
        <v>200</v>
      </c>
      <c r="C8" s="10" t="s">
        <v>37</v>
      </c>
    </row>
    <row r="9" spans="1:11" x14ac:dyDescent="0.25">
      <c r="A9" s="26" t="s">
        <v>214</v>
      </c>
      <c r="B9" s="27" t="s">
        <v>201</v>
      </c>
      <c r="C9" s="17" t="s">
        <v>38</v>
      </c>
      <c r="E9" s="22" t="s">
        <v>66</v>
      </c>
      <c r="F9" s="349" t="s">
        <v>67</v>
      </c>
      <c r="G9" s="349"/>
      <c r="I9" s="349" t="s">
        <v>81</v>
      </c>
      <c r="J9" s="349"/>
      <c r="K9" s="349"/>
    </row>
    <row r="10" spans="1:11" x14ac:dyDescent="0.25">
      <c r="A10" s="6" t="s">
        <v>215</v>
      </c>
      <c r="B10" s="7" t="s">
        <v>202</v>
      </c>
      <c r="C10" s="10" t="s">
        <v>39</v>
      </c>
      <c r="D10" s="23"/>
      <c r="E10" s="24" t="s">
        <v>68</v>
      </c>
      <c r="F10" s="344" t="s">
        <v>70</v>
      </c>
      <c r="G10" s="345"/>
      <c r="I10" s="343" t="s">
        <v>63</v>
      </c>
      <c r="J10" s="344"/>
      <c r="K10" s="345"/>
    </row>
    <row r="11" spans="1:11" x14ac:dyDescent="0.25">
      <c r="A11" s="26" t="s">
        <v>216</v>
      </c>
      <c r="B11" s="27" t="s">
        <v>203</v>
      </c>
      <c r="C11" s="17" t="s">
        <v>40</v>
      </c>
      <c r="E11" s="25" t="s">
        <v>69</v>
      </c>
      <c r="F11" s="350" t="s">
        <v>52</v>
      </c>
      <c r="G11" s="351"/>
      <c r="I11" s="346" t="s">
        <v>64</v>
      </c>
      <c r="J11" s="347"/>
      <c r="K11" s="348"/>
    </row>
    <row r="12" spans="1:11" x14ac:dyDescent="0.25">
      <c r="A12" s="8" t="s">
        <v>217</v>
      </c>
      <c r="B12" s="9" t="s">
        <v>204</v>
      </c>
      <c r="C12" s="11" t="s">
        <v>41</v>
      </c>
      <c r="E12" s="24" t="s">
        <v>71</v>
      </c>
      <c r="F12" s="344" t="s">
        <v>72</v>
      </c>
      <c r="G12" s="345"/>
      <c r="I12" s="343" t="s">
        <v>65</v>
      </c>
      <c r="J12" s="344"/>
      <c r="K12" s="345"/>
    </row>
    <row r="13" spans="1:11" x14ac:dyDescent="0.25">
      <c r="A13" s="26" t="s">
        <v>195</v>
      </c>
      <c r="B13" s="27" t="s">
        <v>205</v>
      </c>
      <c r="C13" s="17" t="s">
        <v>192</v>
      </c>
    </row>
    <row r="14" spans="1:11" x14ac:dyDescent="0.25">
      <c r="A14" s="8" t="s">
        <v>218</v>
      </c>
      <c r="B14" s="9" t="s">
        <v>196</v>
      </c>
      <c r="C14" s="11" t="s">
        <v>193</v>
      </c>
    </row>
    <row r="15" spans="1:11" x14ac:dyDescent="0.25">
      <c r="A15" s="184" t="s">
        <v>206</v>
      </c>
      <c r="B15" s="185" t="s">
        <v>207</v>
      </c>
      <c r="C15" s="186" t="s">
        <v>194</v>
      </c>
    </row>
    <row r="17" spans="1:11" x14ac:dyDescent="0.25">
      <c r="A17" s="360" t="s">
        <v>282</v>
      </c>
      <c r="B17" s="187" t="s">
        <v>272</v>
      </c>
      <c r="C17" s="363" t="s">
        <v>273</v>
      </c>
      <c r="D17" s="363"/>
      <c r="E17" s="363"/>
      <c r="F17" s="363"/>
      <c r="G17" s="363"/>
      <c r="H17" s="363"/>
      <c r="I17" s="363"/>
      <c r="J17" s="363"/>
      <c r="K17" s="364"/>
    </row>
    <row r="18" spans="1:11" ht="15" customHeight="1" x14ac:dyDescent="0.25">
      <c r="A18" s="361"/>
      <c r="B18" s="188" t="s">
        <v>274</v>
      </c>
      <c r="C18" s="352" t="s">
        <v>275</v>
      </c>
      <c r="D18" s="352"/>
      <c r="E18" s="352"/>
      <c r="F18" s="352"/>
      <c r="G18" s="352"/>
      <c r="H18" s="352"/>
      <c r="I18" s="352"/>
      <c r="J18" s="352"/>
      <c r="K18" s="353"/>
    </row>
    <row r="19" spans="1:11" x14ac:dyDescent="0.25">
      <c r="A19" s="361"/>
      <c r="B19" s="189" t="s">
        <v>276</v>
      </c>
      <c r="C19" s="354" t="s">
        <v>277</v>
      </c>
      <c r="D19" s="354"/>
      <c r="E19" s="354"/>
      <c r="F19" s="354"/>
      <c r="G19" s="354"/>
      <c r="H19" s="354"/>
      <c r="I19" s="354"/>
      <c r="J19" s="354"/>
      <c r="K19" s="355"/>
    </row>
    <row r="20" spans="1:11" x14ac:dyDescent="0.25">
      <c r="A20" s="361"/>
      <c r="B20" s="190" t="s">
        <v>278</v>
      </c>
      <c r="C20" s="356" t="s">
        <v>279</v>
      </c>
      <c r="D20" s="356"/>
      <c r="E20" s="356"/>
      <c r="F20" s="356"/>
      <c r="G20" s="356"/>
      <c r="H20" s="356"/>
      <c r="I20" s="356"/>
      <c r="J20" s="356"/>
      <c r="K20" s="357"/>
    </row>
    <row r="21" spans="1:11" ht="15" customHeight="1" x14ac:dyDescent="0.25">
      <c r="A21" s="362"/>
      <c r="B21" s="191" t="s">
        <v>280</v>
      </c>
      <c r="C21" s="358" t="s">
        <v>281</v>
      </c>
      <c r="D21" s="358"/>
      <c r="E21" s="358"/>
      <c r="F21" s="358"/>
      <c r="G21" s="358"/>
      <c r="H21" s="358"/>
      <c r="I21" s="358"/>
      <c r="J21" s="358"/>
      <c r="K21" s="359"/>
    </row>
  </sheetData>
  <mergeCells count="17">
    <mergeCell ref="C18:K18"/>
    <mergeCell ref="C19:K19"/>
    <mergeCell ref="C20:K20"/>
    <mergeCell ref="C21:K21"/>
    <mergeCell ref="A17:A21"/>
    <mergeCell ref="C17:K17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="115" zoomScaleNormal="115" workbookViewId="0">
      <selection activeCell="G3" sqref="G3:G10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7" width="27.7109375" style="21" customWidth="1"/>
    <col min="8" max="8" width="29.140625" style="21" bestFit="1" customWidth="1"/>
    <col min="9" max="9" width="28.7109375" style="21" customWidth="1"/>
  </cols>
  <sheetData>
    <row r="1" spans="1:9" ht="15.75" thickBot="1" x14ac:dyDescent="0.3">
      <c r="B1" s="365" t="s">
        <v>105</v>
      </c>
      <c r="C1" s="365"/>
      <c r="D1" s="365"/>
      <c r="F1" s="365" t="s">
        <v>104</v>
      </c>
      <c r="G1" s="365"/>
      <c r="H1" s="365"/>
    </row>
    <row r="2" spans="1:9" ht="15.75" thickBot="1" x14ac:dyDescent="0.3">
      <c r="B2" s="36" t="s">
        <v>95</v>
      </c>
      <c r="D2" s="36" t="s">
        <v>96</v>
      </c>
      <c r="F2" s="135" t="s">
        <v>101</v>
      </c>
      <c r="G2" s="178" t="s">
        <v>102</v>
      </c>
      <c r="H2" s="178" t="s">
        <v>100</v>
      </c>
    </row>
    <row r="3" spans="1:9" ht="15" customHeight="1" x14ac:dyDescent="0.25">
      <c r="A3">
        <v>1</v>
      </c>
      <c r="B3" s="164" t="s">
        <v>53</v>
      </c>
      <c r="D3" s="166" t="s">
        <v>53</v>
      </c>
      <c r="F3" s="374" t="s">
        <v>94</v>
      </c>
      <c r="G3" s="376" t="s">
        <v>93</v>
      </c>
      <c r="H3" s="172" t="s">
        <v>59</v>
      </c>
    </row>
    <row r="4" spans="1:9" x14ac:dyDescent="0.25">
      <c r="A4">
        <v>2</v>
      </c>
      <c r="B4" s="165" t="s">
        <v>53</v>
      </c>
      <c r="D4" s="169" t="s">
        <v>53</v>
      </c>
      <c r="F4" s="374"/>
      <c r="G4" s="377"/>
      <c r="H4" s="173" t="s">
        <v>60</v>
      </c>
    </row>
    <row r="5" spans="1:9" x14ac:dyDescent="0.25">
      <c r="A5">
        <v>3</v>
      </c>
      <c r="B5" s="166" t="s">
        <v>54</v>
      </c>
      <c r="D5" s="164" t="s">
        <v>54</v>
      </c>
      <c r="F5" s="374"/>
      <c r="G5" s="377"/>
      <c r="H5" s="174" t="s">
        <v>61</v>
      </c>
    </row>
    <row r="6" spans="1:9" ht="15.75" thickBot="1" x14ac:dyDescent="0.3">
      <c r="A6">
        <v>4</v>
      </c>
      <c r="B6" s="167" t="s">
        <v>55</v>
      </c>
      <c r="D6" s="167" t="s">
        <v>55</v>
      </c>
      <c r="F6" s="374"/>
      <c r="G6" s="377"/>
      <c r="H6" s="179" t="s">
        <v>62</v>
      </c>
    </row>
    <row r="7" spans="1:9" ht="15.75" thickBot="1" x14ac:dyDescent="0.3">
      <c r="A7">
        <v>5</v>
      </c>
      <c r="B7" s="168" t="s">
        <v>55</v>
      </c>
      <c r="D7" s="168" t="s">
        <v>55</v>
      </c>
      <c r="F7" s="374"/>
      <c r="G7" s="377"/>
      <c r="H7" s="178" t="s">
        <v>99</v>
      </c>
    </row>
    <row r="8" spans="1:9" x14ac:dyDescent="0.25">
      <c r="A8">
        <v>6</v>
      </c>
      <c r="B8" s="169" t="s">
        <v>54</v>
      </c>
      <c r="D8" s="165" t="s">
        <v>54</v>
      </c>
      <c r="F8" s="374"/>
      <c r="G8" s="377"/>
      <c r="H8" s="175" t="s">
        <v>103</v>
      </c>
    </row>
    <row r="9" spans="1:9" x14ac:dyDescent="0.25">
      <c r="A9">
        <v>7</v>
      </c>
      <c r="B9" s="170" t="s">
        <v>55</v>
      </c>
      <c r="D9" s="170" t="s">
        <v>55</v>
      </c>
      <c r="F9" s="374"/>
      <c r="G9" s="377"/>
      <c r="H9" s="176" t="s">
        <v>97</v>
      </c>
    </row>
    <row r="10" spans="1:9" ht="15.75" thickBot="1" x14ac:dyDescent="0.3">
      <c r="A10">
        <v>8</v>
      </c>
      <c r="B10" s="171" t="s">
        <v>55</v>
      </c>
      <c r="D10" s="171" t="s">
        <v>55</v>
      </c>
      <c r="F10" s="375"/>
      <c r="G10" s="378"/>
      <c r="H10" s="177" t="s">
        <v>98</v>
      </c>
    </row>
    <row r="11" spans="1:9" ht="15.75" thickBot="1" x14ac:dyDescent="0.3"/>
    <row r="12" spans="1:9" ht="15.75" thickBot="1" x14ac:dyDescent="0.3">
      <c r="B12" s="369" t="s">
        <v>92</v>
      </c>
      <c r="C12" s="370"/>
      <c r="D12" s="370"/>
      <c r="E12" s="370"/>
      <c r="F12" s="371"/>
      <c r="G12" s="180" t="s">
        <v>56</v>
      </c>
    </row>
    <row r="13" spans="1:9" s="28" customFormat="1" ht="30" customHeight="1" x14ac:dyDescent="0.25">
      <c r="B13" s="181" t="s">
        <v>90</v>
      </c>
      <c r="C13" s="379" t="s">
        <v>89</v>
      </c>
      <c r="D13" s="379"/>
      <c r="E13" s="379"/>
      <c r="F13" s="380"/>
      <c r="G13" s="366" t="s">
        <v>219</v>
      </c>
      <c r="I13" s="29"/>
    </row>
    <row r="14" spans="1:9" s="28" customFormat="1" ht="30" customHeight="1" x14ac:dyDescent="0.25">
      <c r="B14" s="182" t="s">
        <v>57</v>
      </c>
      <c r="C14" s="381" t="s">
        <v>86</v>
      </c>
      <c r="D14" s="381"/>
      <c r="E14" s="381"/>
      <c r="F14" s="382"/>
      <c r="G14" s="367"/>
      <c r="I14" s="29"/>
    </row>
    <row r="15" spans="1:9" s="28" customFormat="1" ht="30" customHeight="1" x14ac:dyDescent="0.25">
      <c r="B15" s="181" t="s">
        <v>58</v>
      </c>
      <c r="C15" s="379" t="s">
        <v>87</v>
      </c>
      <c r="D15" s="379"/>
      <c r="E15" s="379"/>
      <c r="F15" s="380"/>
      <c r="G15" s="367"/>
      <c r="I15" s="29"/>
    </row>
    <row r="16" spans="1:9" s="28" customFormat="1" ht="30" customHeight="1" thickBot="1" x14ac:dyDescent="0.3">
      <c r="B16" s="183" t="s">
        <v>91</v>
      </c>
      <c r="C16" s="372" t="s">
        <v>88</v>
      </c>
      <c r="D16" s="372"/>
      <c r="E16" s="372"/>
      <c r="F16" s="373"/>
      <c r="G16" s="368"/>
      <c r="I16" s="29"/>
    </row>
    <row r="17" spans="7:7" x14ac:dyDescent="0.25">
      <c r="G17" s="30"/>
    </row>
    <row r="18" spans="7:7" x14ac:dyDescent="0.25">
      <c r="G18" s="30"/>
    </row>
    <row r="19" spans="7:7" x14ac:dyDescent="0.25">
      <c r="G19" s="30"/>
    </row>
    <row r="20" spans="7:7" x14ac:dyDescent="0.25">
      <c r="G20" s="30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R61"/>
  <sheetViews>
    <sheetView zoomScale="145" zoomScaleNormal="145" workbookViewId="0">
      <pane xSplit="4" topLeftCell="AK1" activePane="topRight" state="frozen"/>
      <selection pane="topRight" activeCell="AQ5" sqref="AQ5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31" customWidth="1"/>
    <col min="15" max="15" width="3" style="31" bestFit="1" customWidth="1"/>
    <col min="16" max="16" width="3.42578125" style="32" bestFit="1" customWidth="1"/>
    <col min="17" max="17" width="4" bestFit="1" customWidth="1"/>
    <col min="18" max="18" width="4.140625" bestFit="1" customWidth="1"/>
    <col min="19" max="25" width="4.28515625" customWidth="1"/>
    <col min="26" max="26" width="5.42578125" bestFit="1" customWidth="1"/>
    <col min="27" max="27" width="5" bestFit="1" customWidth="1"/>
    <col min="28" max="28" width="4.140625" bestFit="1" customWidth="1"/>
    <col min="31" max="31" width="13" customWidth="1"/>
    <col min="32" max="32" width="13.140625" customWidth="1"/>
    <col min="33" max="33" width="11.85546875" customWidth="1"/>
    <col min="34" max="34" width="15.42578125" bestFit="1" customWidth="1"/>
    <col min="35" max="35" width="10.140625" bestFit="1" customWidth="1"/>
    <col min="36" max="36" width="11.140625" bestFit="1" customWidth="1"/>
    <col min="37" max="37" width="10.140625" bestFit="1" customWidth="1"/>
    <col min="38" max="38" width="15.42578125" bestFit="1" customWidth="1"/>
    <col min="39" max="39" width="4.28515625" bestFit="1" customWidth="1"/>
    <col min="40" max="40" width="13.28515625" bestFit="1" customWidth="1"/>
    <col min="41" max="41" width="4" bestFit="1" customWidth="1"/>
    <col min="42" max="42" width="11.7109375" bestFit="1" customWidth="1"/>
    <col min="43" max="43" width="12.28515625" bestFit="1" customWidth="1"/>
  </cols>
  <sheetData>
    <row r="1" spans="1:44" ht="15.75" thickBot="1" x14ac:dyDescent="0.3">
      <c r="A1" s="387" t="s">
        <v>220</v>
      </c>
      <c r="B1" s="388"/>
      <c r="C1" s="388"/>
      <c r="D1" s="388"/>
      <c r="F1" s="387" t="s">
        <v>222</v>
      </c>
      <c r="G1" s="388"/>
      <c r="H1" s="388"/>
      <c r="I1" s="388"/>
      <c r="J1" s="388"/>
      <c r="K1" s="388"/>
      <c r="L1" s="388"/>
      <c r="M1" s="388"/>
      <c r="N1" s="388"/>
      <c r="O1" s="388"/>
      <c r="P1" s="389"/>
      <c r="R1" s="387" t="s">
        <v>223</v>
      </c>
      <c r="S1" s="388"/>
      <c r="T1" s="388"/>
      <c r="U1" s="388"/>
      <c r="V1" s="388"/>
      <c r="W1" s="388"/>
      <c r="X1" s="388"/>
      <c r="Y1" s="388"/>
      <c r="Z1" s="388"/>
      <c r="AA1" s="389"/>
      <c r="AD1" t="s">
        <v>705</v>
      </c>
      <c r="AE1" s="385" t="s">
        <v>706</v>
      </c>
      <c r="AF1" s="385"/>
      <c r="AG1" s="385"/>
      <c r="AH1" s="385"/>
      <c r="AI1" s="385" t="s">
        <v>707</v>
      </c>
      <c r="AJ1" s="385"/>
      <c r="AK1" s="385"/>
      <c r="AL1" s="385"/>
    </row>
    <row r="2" spans="1:44" ht="15.75" thickBot="1" x14ac:dyDescent="0.3">
      <c r="A2" s="394" t="s">
        <v>119</v>
      </c>
      <c r="B2" s="393"/>
      <c r="C2" s="393"/>
      <c r="D2" s="393"/>
      <c r="F2" s="390" t="s">
        <v>130</v>
      </c>
      <c r="G2" s="392"/>
      <c r="H2" s="392"/>
      <c r="I2" s="392"/>
      <c r="J2" s="392"/>
      <c r="K2" s="392"/>
      <c r="L2" s="392"/>
      <c r="M2" s="391"/>
      <c r="N2" s="91" t="s">
        <v>106</v>
      </c>
      <c r="O2" s="390" t="s">
        <v>107</v>
      </c>
      <c r="P2" s="391"/>
      <c r="R2" s="390" t="s">
        <v>130</v>
      </c>
      <c r="S2" s="392"/>
      <c r="T2" s="392"/>
      <c r="U2" s="392"/>
      <c r="V2" s="392"/>
      <c r="W2" s="392"/>
      <c r="X2" s="392"/>
      <c r="Y2" s="391"/>
      <c r="Z2" s="390" t="s">
        <v>107</v>
      </c>
      <c r="AA2" s="391"/>
      <c r="AE2" s="385" t="s">
        <v>708</v>
      </c>
      <c r="AF2" s="385"/>
      <c r="AG2" s="385" t="s">
        <v>709</v>
      </c>
      <c r="AH2" s="385"/>
      <c r="AI2" s="386" t="s">
        <v>708</v>
      </c>
      <c r="AJ2" s="386"/>
      <c r="AK2" s="385" t="s">
        <v>709</v>
      </c>
      <c r="AL2" s="385"/>
      <c r="AM2" t="s">
        <v>446</v>
      </c>
      <c r="AN2" t="s">
        <v>723</v>
      </c>
      <c r="AO2" t="s">
        <v>691</v>
      </c>
      <c r="AP2" t="s">
        <v>322</v>
      </c>
      <c r="AQ2" t="s">
        <v>724</v>
      </c>
    </row>
    <row r="3" spans="1:44" ht="15.75" thickBot="1" x14ac:dyDescent="0.3">
      <c r="A3" s="38" t="s">
        <v>33</v>
      </c>
      <c r="B3" s="35" t="s">
        <v>117</v>
      </c>
      <c r="C3" s="38" t="s">
        <v>118</v>
      </c>
      <c r="D3" s="35" t="s">
        <v>32</v>
      </c>
      <c r="F3" s="55">
        <v>1</v>
      </c>
      <c r="G3" s="56">
        <v>0</v>
      </c>
      <c r="H3" s="43">
        <v>1</v>
      </c>
      <c r="I3" s="57">
        <v>0</v>
      </c>
      <c r="J3" s="55">
        <v>1</v>
      </c>
      <c r="K3" s="56">
        <v>1</v>
      </c>
      <c r="L3" s="43">
        <v>0</v>
      </c>
      <c r="M3" s="57">
        <v>0</v>
      </c>
      <c r="N3" s="192">
        <v>172</v>
      </c>
      <c r="O3" s="65" t="s">
        <v>116</v>
      </c>
      <c r="P3" s="66" t="s">
        <v>160</v>
      </c>
      <c r="R3" s="74">
        <v>172</v>
      </c>
      <c r="S3" s="44">
        <v>2</v>
      </c>
      <c r="T3" s="45"/>
      <c r="U3" s="44"/>
      <c r="V3" s="45"/>
      <c r="W3" s="44"/>
      <c r="X3" s="45"/>
      <c r="Y3" s="81"/>
      <c r="Z3" s="74">
        <v>172</v>
      </c>
      <c r="AA3" s="75">
        <v>16</v>
      </c>
      <c r="AD3" t="s">
        <v>108</v>
      </c>
      <c r="AE3" s="34" t="s">
        <v>448</v>
      </c>
      <c r="AF3" t="s">
        <v>131</v>
      </c>
      <c r="AG3" s="34" t="s">
        <v>711</v>
      </c>
      <c r="AH3" s="223">
        <v>127255255255</v>
      </c>
      <c r="AI3" s="326" t="s">
        <v>147</v>
      </c>
      <c r="AJ3" s="217" t="s">
        <v>146</v>
      </c>
      <c r="AK3" s="326" t="s">
        <v>147</v>
      </c>
      <c r="AL3" s="327">
        <v>10255255255</v>
      </c>
      <c r="AM3" s="217" t="s">
        <v>150</v>
      </c>
      <c r="AN3" s="217" t="s">
        <v>153</v>
      </c>
      <c r="AO3" s="217">
        <v>1</v>
      </c>
      <c r="AP3" s="329">
        <f>256^3-2</f>
        <v>16777214</v>
      </c>
      <c r="AQ3" s="222" t="s">
        <v>164</v>
      </c>
      <c r="AR3" s="217" t="s">
        <v>283</v>
      </c>
    </row>
    <row r="4" spans="1:44" ht="30.75" thickBot="1" x14ac:dyDescent="0.3">
      <c r="A4" s="35">
        <v>1000</v>
      </c>
      <c r="B4" s="38">
        <v>100</v>
      </c>
      <c r="C4" s="35">
        <v>10</v>
      </c>
      <c r="D4" s="38">
        <v>1</v>
      </c>
      <c r="F4" s="58">
        <v>1</v>
      </c>
      <c r="G4" s="42">
        <v>1</v>
      </c>
      <c r="H4" s="41">
        <v>0</v>
      </c>
      <c r="I4" s="39">
        <v>0</v>
      </c>
      <c r="J4" s="58">
        <v>0</v>
      </c>
      <c r="K4" s="42">
        <v>0</v>
      </c>
      <c r="L4" s="41">
        <v>0</v>
      </c>
      <c r="M4" s="39">
        <v>0</v>
      </c>
      <c r="N4" s="193">
        <v>192</v>
      </c>
      <c r="O4" s="67" t="s">
        <v>116</v>
      </c>
      <c r="P4" s="68" t="s">
        <v>158</v>
      </c>
      <c r="R4" s="82">
        <v>0</v>
      </c>
      <c r="S4" s="46">
        <v>86</v>
      </c>
      <c r="T4" s="44">
        <v>2</v>
      </c>
      <c r="U4" s="45"/>
      <c r="V4" s="44"/>
      <c r="W4" s="45"/>
      <c r="X4" s="44"/>
      <c r="Y4" s="83"/>
      <c r="Z4" s="40">
        <v>12</v>
      </c>
      <c r="AA4" s="76">
        <v>10</v>
      </c>
      <c r="AD4" t="s">
        <v>109</v>
      </c>
      <c r="AE4" s="34" t="s">
        <v>450</v>
      </c>
      <c r="AF4" t="s">
        <v>132</v>
      </c>
      <c r="AG4" s="34" t="s">
        <v>712</v>
      </c>
      <c r="AH4" s="223">
        <v>191255255255</v>
      </c>
      <c r="AI4" s="328" t="s">
        <v>718</v>
      </c>
      <c r="AJ4" s="217" t="s">
        <v>716</v>
      </c>
      <c r="AK4" s="328" t="s">
        <v>719</v>
      </c>
      <c r="AL4" s="217" t="s">
        <v>717</v>
      </c>
      <c r="AM4" s="217" t="s">
        <v>151</v>
      </c>
      <c r="AN4" s="217" t="s">
        <v>154</v>
      </c>
      <c r="AO4" s="217">
        <v>16</v>
      </c>
      <c r="AP4" s="329">
        <f>256^2-2</f>
        <v>65534</v>
      </c>
      <c r="AQ4" s="330" t="s">
        <v>165</v>
      </c>
      <c r="AR4" s="217" t="s">
        <v>725</v>
      </c>
    </row>
    <row r="5" spans="1:44" ht="45.75" thickBot="1" x14ac:dyDescent="0.3">
      <c r="A5" s="38">
        <v>3</v>
      </c>
      <c r="B5" s="35">
        <v>1</v>
      </c>
      <c r="C5" s="38">
        <v>8</v>
      </c>
      <c r="D5" s="35">
        <v>2</v>
      </c>
      <c r="F5" s="59">
        <v>0</v>
      </c>
      <c r="G5" s="41">
        <v>0</v>
      </c>
      <c r="H5" s="42">
        <v>0</v>
      </c>
      <c r="I5" s="60">
        <v>1</v>
      </c>
      <c r="J5" s="59">
        <v>0</v>
      </c>
      <c r="K5" s="41">
        <v>0</v>
      </c>
      <c r="L5" s="42">
        <v>0</v>
      </c>
      <c r="M5" s="60">
        <v>0</v>
      </c>
      <c r="N5" s="194">
        <v>16</v>
      </c>
      <c r="O5" s="69" t="s">
        <v>116</v>
      </c>
      <c r="P5" s="70">
        <v>10</v>
      </c>
      <c r="R5" s="47"/>
      <c r="S5" s="44">
        <v>0</v>
      </c>
      <c r="T5" s="46">
        <v>43</v>
      </c>
      <c r="U5" s="48">
        <v>2</v>
      </c>
      <c r="V5" s="45"/>
      <c r="W5" s="44"/>
      <c r="X5" s="45"/>
      <c r="Y5" s="81"/>
      <c r="Z5" s="77" t="s">
        <v>111</v>
      </c>
      <c r="AA5" s="78" t="s">
        <v>108</v>
      </c>
      <c r="AD5" t="s">
        <v>111</v>
      </c>
      <c r="AE5" s="34" t="s">
        <v>355</v>
      </c>
      <c r="AF5" t="s">
        <v>133</v>
      </c>
      <c r="AG5" s="34" t="s">
        <v>713</v>
      </c>
      <c r="AH5" s="223">
        <v>223255255255</v>
      </c>
      <c r="AI5" s="328" t="s">
        <v>721</v>
      </c>
      <c r="AJ5" s="326" t="s">
        <v>720</v>
      </c>
      <c r="AK5" s="328" t="s">
        <v>722</v>
      </c>
      <c r="AL5" s="327">
        <v>192168255255</v>
      </c>
      <c r="AM5" s="217" t="s">
        <v>152</v>
      </c>
      <c r="AN5" s="217" t="s">
        <v>155</v>
      </c>
      <c r="AO5" s="217">
        <v>256</v>
      </c>
      <c r="AP5" s="217">
        <f>256^1-2</f>
        <v>254</v>
      </c>
      <c r="AQ5" s="217" t="s">
        <v>727</v>
      </c>
      <c r="AR5" s="217" t="s">
        <v>728</v>
      </c>
    </row>
    <row r="6" spans="1:44" ht="15.75" thickBot="1" x14ac:dyDescent="0.3">
      <c r="A6" s="33"/>
      <c r="B6" s="33"/>
      <c r="C6" s="33"/>
      <c r="D6" s="33"/>
      <c r="F6" s="58">
        <v>1</v>
      </c>
      <c r="G6" s="42">
        <v>0</v>
      </c>
      <c r="H6" s="41">
        <v>1</v>
      </c>
      <c r="I6" s="39">
        <v>0</v>
      </c>
      <c r="J6" s="58">
        <v>1</v>
      </c>
      <c r="K6" s="42">
        <v>0</v>
      </c>
      <c r="L6" s="41">
        <v>0</v>
      </c>
      <c r="M6" s="39">
        <v>0</v>
      </c>
      <c r="N6" s="193">
        <v>168</v>
      </c>
      <c r="O6" s="67" t="s">
        <v>116</v>
      </c>
      <c r="P6" s="68" t="s">
        <v>159</v>
      </c>
      <c r="R6" s="84"/>
      <c r="S6" s="50"/>
      <c r="T6" s="44">
        <v>1</v>
      </c>
      <c r="U6" s="51">
        <v>21</v>
      </c>
      <c r="V6" s="48">
        <v>2</v>
      </c>
      <c r="W6" s="45"/>
      <c r="X6" s="44"/>
      <c r="Y6" s="83"/>
      <c r="Z6" s="74">
        <v>64</v>
      </c>
      <c r="AA6" s="79">
        <v>16</v>
      </c>
      <c r="AD6" t="s">
        <v>112</v>
      </c>
      <c r="AE6" s="34" t="s">
        <v>467</v>
      </c>
      <c r="AF6" t="s">
        <v>134</v>
      </c>
      <c r="AG6" s="34" t="s">
        <v>714</v>
      </c>
      <c r="AH6" s="223">
        <v>239255255255</v>
      </c>
      <c r="AI6" s="384" t="s">
        <v>148</v>
      </c>
      <c r="AJ6" s="384"/>
      <c r="AK6" s="384"/>
      <c r="AL6" s="384"/>
      <c r="AQ6" s="217" t="s">
        <v>134</v>
      </c>
      <c r="AR6" s="217" t="s">
        <v>148</v>
      </c>
    </row>
    <row r="7" spans="1:44" ht="15.75" thickBot="1" x14ac:dyDescent="0.3">
      <c r="A7" s="393" t="s">
        <v>120</v>
      </c>
      <c r="B7" s="393"/>
      <c r="C7" s="393"/>
      <c r="D7" s="393"/>
      <c r="F7" s="59">
        <v>1</v>
      </c>
      <c r="G7" s="41">
        <v>1</v>
      </c>
      <c r="H7" s="42">
        <v>0</v>
      </c>
      <c r="I7" s="60">
        <v>1</v>
      </c>
      <c r="J7" s="59">
        <v>0</v>
      </c>
      <c r="K7" s="41">
        <v>0</v>
      </c>
      <c r="L7" s="42">
        <v>0</v>
      </c>
      <c r="M7" s="60">
        <v>0</v>
      </c>
      <c r="N7" s="194">
        <v>208</v>
      </c>
      <c r="O7" s="69" t="s">
        <v>116</v>
      </c>
      <c r="P7" s="70" t="s">
        <v>161</v>
      </c>
      <c r="R7" s="85"/>
      <c r="S7" s="49"/>
      <c r="T7" s="50"/>
      <c r="U7" s="44">
        <v>1</v>
      </c>
      <c r="V7" s="46">
        <v>10</v>
      </c>
      <c r="W7" s="44">
        <v>2</v>
      </c>
      <c r="X7" s="45"/>
      <c r="Y7" s="81"/>
      <c r="Z7" s="77">
        <v>0</v>
      </c>
      <c r="AA7" s="80">
        <v>4</v>
      </c>
      <c r="AD7" t="s">
        <v>113</v>
      </c>
      <c r="AE7" s="34" t="s">
        <v>710</v>
      </c>
      <c r="AF7" t="s">
        <v>135</v>
      </c>
      <c r="AG7" s="34" t="s">
        <v>715</v>
      </c>
      <c r="AH7" s="223">
        <v>255255255255</v>
      </c>
      <c r="AI7" s="384" t="s">
        <v>149</v>
      </c>
      <c r="AJ7" s="384"/>
      <c r="AK7" s="384"/>
      <c r="AL7" s="384"/>
      <c r="AQ7" s="217" t="s">
        <v>726</v>
      </c>
      <c r="AR7" s="217" t="s">
        <v>149</v>
      </c>
    </row>
    <row r="8" spans="1:44" ht="15.75" thickBot="1" x14ac:dyDescent="0.3">
      <c r="A8" s="38" t="s">
        <v>124</v>
      </c>
      <c r="B8" s="35" t="s">
        <v>123</v>
      </c>
      <c r="C8" s="38" t="s">
        <v>122</v>
      </c>
      <c r="D8" s="35" t="s">
        <v>121</v>
      </c>
      <c r="F8" s="58">
        <v>0</v>
      </c>
      <c r="G8" s="42">
        <v>0</v>
      </c>
      <c r="H8" s="41">
        <v>1</v>
      </c>
      <c r="I8" s="39">
        <v>1</v>
      </c>
      <c r="J8" s="58">
        <v>1</v>
      </c>
      <c r="K8" s="42">
        <v>1</v>
      </c>
      <c r="L8" s="41">
        <v>1</v>
      </c>
      <c r="M8" s="39">
        <v>1</v>
      </c>
      <c r="N8" s="193">
        <v>63</v>
      </c>
      <c r="O8" s="67" t="s">
        <v>116</v>
      </c>
      <c r="P8" s="68" t="s">
        <v>162</v>
      </c>
      <c r="R8" s="84"/>
      <c r="S8" s="52"/>
      <c r="T8" s="49"/>
      <c r="U8" s="50"/>
      <c r="V8" s="44">
        <v>0</v>
      </c>
      <c r="W8" s="46">
        <v>5</v>
      </c>
      <c r="X8" s="44">
        <v>2</v>
      </c>
      <c r="Y8" s="83"/>
      <c r="Z8" s="74">
        <v>204</v>
      </c>
      <c r="AA8" s="75">
        <v>16</v>
      </c>
      <c r="AE8" s="383">
        <f>2^32</f>
        <v>4294967296</v>
      </c>
      <c r="AF8" s="383"/>
    </row>
    <row r="9" spans="1:44" ht="15.75" thickBot="1" x14ac:dyDescent="0.3">
      <c r="A9" s="35">
        <v>8</v>
      </c>
      <c r="B9" s="38">
        <v>4</v>
      </c>
      <c r="C9" s="35">
        <v>2</v>
      </c>
      <c r="D9" s="38">
        <v>1</v>
      </c>
      <c r="F9" s="59">
        <v>1</v>
      </c>
      <c r="G9" s="41">
        <v>1</v>
      </c>
      <c r="H9" s="42">
        <v>1</v>
      </c>
      <c r="I9" s="60">
        <v>1</v>
      </c>
      <c r="J9" s="59">
        <v>1</v>
      </c>
      <c r="K9" s="41">
        <v>0</v>
      </c>
      <c r="L9" s="42">
        <v>0</v>
      </c>
      <c r="M9" s="60">
        <v>0</v>
      </c>
      <c r="N9" s="194">
        <v>248</v>
      </c>
      <c r="O9" s="69" t="s">
        <v>116</v>
      </c>
      <c r="P9" s="70" t="s">
        <v>221</v>
      </c>
      <c r="R9" s="85"/>
      <c r="S9" s="49"/>
      <c r="T9" s="52"/>
      <c r="U9" s="49"/>
      <c r="V9" s="50"/>
      <c r="W9" s="44">
        <v>1</v>
      </c>
      <c r="X9" s="53">
        <v>2</v>
      </c>
      <c r="Y9" s="73">
        <v>2</v>
      </c>
      <c r="Z9" s="40">
        <v>12</v>
      </c>
      <c r="AA9" s="76">
        <v>12</v>
      </c>
    </row>
    <row r="10" spans="1:44" ht="15.75" thickBot="1" x14ac:dyDescent="0.3">
      <c r="A10" s="38">
        <v>1</v>
      </c>
      <c r="B10" s="35">
        <v>1</v>
      </c>
      <c r="C10" s="38">
        <v>0</v>
      </c>
      <c r="D10" s="35">
        <v>0</v>
      </c>
      <c r="F10" s="58">
        <v>1</v>
      </c>
      <c r="G10" s="42">
        <v>1</v>
      </c>
      <c r="H10" s="41">
        <v>0</v>
      </c>
      <c r="I10" s="39">
        <v>0</v>
      </c>
      <c r="J10" s="58">
        <v>1</v>
      </c>
      <c r="K10" s="42">
        <v>1</v>
      </c>
      <c r="L10" s="41">
        <v>0</v>
      </c>
      <c r="M10" s="39">
        <v>0</v>
      </c>
      <c r="N10" s="193">
        <v>204</v>
      </c>
      <c r="O10" s="67" t="s">
        <v>116</v>
      </c>
      <c r="P10" s="68" t="s">
        <v>110</v>
      </c>
      <c r="R10" s="86"/>
      <c r="S10" s="87"/>
      <c r="T10" s="88"/>
      <c r="U10" s="87"/>
      <c r="V10" s="88"/>
      <c r="W10" s="89"/>
      <c r="X10" s="54">
        <v>0</v>
      </c>
      <c r="Y10" s="90">
        <v>1</v>
      </c>
      <c r="Z10" s="77" t="s">
        <v>111</v>
      </c>
      <c r="AA10" s="78" t="s">
        <v>111</v>
      </c>
    </row>
    <row r="11" spans="1:44" x14ac:dyDescent="0.25">
      <c r="A11" s="33"/>
      <c r="B11" s="33"/>
      <c r="C11" s="33"/>
      <c r="D11" s="33"/>
      <c r="F11" s="59">
        <v>1</v>
      </c>
      <c r="G11" s="41">
        <v>0</v>
      </c>
      <c r="H11" s="42">
        <v>0</v>
      </c>
      <c r="I11" s="60">
        <v>1</v>
      </c>
      <c r="J11" s="59">
        <v>1</v>
      </c>
      <c r="K11" s="41">
        <v>1</v>
      </c>
      <c r="L11" s="42">
        <v>1</v>
      </c>
      <c r="M11" s="60">
        <v>1</v>
      </c>
      <c r="N11" s="194">
        <v>159</v>
      </c>
      <c r="O11" s="69" t="s">
        <v>116</v>
      </c>
      <c r="P11" s="70" t="s">
        <v>163</v>
      </c>
    </row>
    <row r="12" spans="1:44" x14ac:dyDescent="0.25">
      <c r="A12" s="393" t="s">
        <v>125</v>
      </c>
      <c r="B12" s="393"/>
      <c r="C12" s="393"/>
      <c r="D12" s="393"/>
      <c r="F12" s="58">
        <v>0</v>
      </c>
      <c r="G12" s="42">
        <v>0</v>
      </c>
      <c r="H12" s="41">
        <v>0</v>
      </c>
      <c r="I12" s="39">
        <v>1</v>
      </c>
      <c r="J12" s="58">
        <v>1</v>
      </c>
      <c r="K12" s="42">
        <v>0</v>
      </c>
      <c r="L12" s="41">
        <v>0</v>
      </c>
      <c r="M12" s="39">
        <v>1</v>
      </c>
      <c r="N12" s="193">
        <v>25</v>
      </c>
      <c r="O12" s="67" t="s">
        <v>116</v>
      </c>
      <c r="P12" s="68">
        <v>19</v>
      </c>
      <c r="Z12" t="s">
        <v>696</v>
      </c>
      <c r="AA12" t="s">
        <v>704</v>
      </c>
    </row>
    <row r="13" spans="1:44" x14ac:dyDescent="0.25">
      <c r="A13" s="38" t="s">
        <v>129</v>
      </c>
      <c r="B13" s="35" t="s">
        <v>128</v>
      </c>
      <c r="C13" s="38" t="s">
        <v>127</v>
      </c>
      <c r="D13" s="35" t="s">
        <v>126</v>
      </c>
      <c r="F13" s="59">
        <v>0</v>
      </c>
      <c r="G13" s="41">
        <v>0</v>
      </c>
      <c r="H13" s="42">
        <v>1</v>
      </c>
      <c r="I13" s="60">
        <v>0</v>
      </c>
      <c r="J13" s="59">
        <v>0</v>
      </c>
      <c r="K13" s="41">
        <v>0</v>
      </c>
      <c r="L13" s="42">
        <v>0</v>
      </c>
      <c r="M13" s="60">
        <v>0</v>
      </c>
      <c r="N13" s="194">
        <v>32</v>
      </c>
      <c r="O13" s="69" t="s">
        <v>116</v>
      </c>
      <c r="P13" s="70">
        <v>20</v>
      </c>
      <c r="Y13" t="s">
        <v>697</v>
      </c>
      <c r="Z13">
        <v>12</v>
      </c>
      <c r="AA13">
        <v>12</v>
      </c>
    </row>
    <row r="14" spans="1:44" x14ac:dyDescent="0.25">
      <c r="A14" s="35">
        <f>16^3</f>
        <v>4096</v>
      </c>
      <c r="B14" s="38">
        <v>256</v>
      </c>
      <c r="C14" s="35">
        <v>16</v>
      </c>
      <c r="D14" s="38">
        <v>1</v>
      </c>
      <c r="F14" s="58">
        <v>0</v>
      </c>
      <c r="G14" s="42">
        <v>1</v>
      </c>
      <c r="H14" s="41">
        <v>0</v>
      </c>
      <c r="I14" s="39">
        <v>0</v>
      </c>
      <c r="J14" s="58">
        <v>0</v>
      </c>
      <c r="K14" s="42">
        <v>0</v>
      </c>
      <c r="L14" s="41">
        <v>0</v>
      </c>
      <c r="M14" s="39">
        <v>0</v>
      </c>
      <c r="N14" s="193">
        <v>64</v>
      </c>
      <c r="O14" s="67" t="s">
        <v>116</v>
      </c>
      <c r="P14" s="68">
        <v>40</v>
      </c>
      <c r="Y14" t="s">
        <v>698</v>
      </c>
      <c r="Z14" s="31" t="s">
        <v>700</v>
      </c>
      <c r="AA14">
        <v>12</v>
      </c>
    </row>
    <row r="15" spans="1:44" ht="15.75" thickBot="1" x14ac:dyDescent="0.3">
      <c r="A15" s="38">
        <v>0</v>
      </c>
      <c r="B15" s="35">
        <v>0</v>
      </c>
      <c r="C15" s="38" t="s">
        <v>114</v>
      </c>
      <c r="D15" s="35" t="s">
        <v>114</v>
      </c>
      <c r="F15" s="61">
        <v>1</v>
      </c>
      <c r="G15" s="62">
        <v>1</v>
      </c>
      <c r="H15" s="63">
        <v>1</v>
      </c>
      <c r="I15" s="64">
        <v>1</v>
      </c>
      <c r="J15" s="61">
        <v>1</v>
      </c>
      <c r="K15" s="62">
        <v>1</v>
      </c>
      <c r="L15" s="63">
        <v>1</v>
      </c>
      <c r="M15" s="64">
        <v>1</v>
      </c>
      <c r="N15" s="195">
        <v>255</v>
      </c>
      <c r="O15" s="71" t="s">
        <v>116</v>
      </c>
      <c r="P15" s="72" t="s">
        <v>115</v>
      </c>
      <c r="Y15" t="s">
        <v>699</v>
      </c>
      <c r="Z15">
        <v>1100</v>
      </c>
      <c r="AA15">
        <v>12</v>
      </c>
    </row>
    <row r="16" spans="1:44" x14ac:dyDescent="0.25">
      <c r="F16" s="58">
        <v>1</v>
      </c>
      <c r="G16" s="42">
        <v>0</v>
      </c>
      <c r="H16" s="41">
        <v>1</v>
      </c>
      <c r="I16" s="39">
        <v>0</v>
      </c>
      <c r="J16" s="58">
        <v>1</v>
      </c>
      <c r="K16" s="42">
        <v>1</v>
      </c>
      <c r="L16" s="41">
        <v>1</v>
      </c>
      <c r="M16" s="39">
        <v>0</v>
      </c>
      <c r="N16" s="31">
        <v>184</v>
      </c>
      <c r="O16" s="31" t="s">
        <v>116</v>
      </c>
      <c r="P16" s="32" t="s">
        <v>312</v>
      </c>
    </row>
    <row r="17" spans="5:28" x14ac:dyDescent="0.25">
      <c r="Q17" s="37"/>
    </row>
    <row r="19" spans="5:28" x14ac:dyDescent="0.25">
      <c r="E19" s="33"/>
      <c r="Q19" s="33"/>
      <c r="S19" s="303">
        <v>128</v>
      </c>
      <c r="T19" s="304">
        <v>64</v>
      </c>
      <c r="U19" s="304">
        <v>32</v>
      </c>
      <c r="V19" s="304">
        <v>16</v>
      </c>
      <c r="W19" s="304">
        <v>8</v>
      </c>
      <c r="X19" s="304">
        <v>4</v>
      </c>
      <c r="Y19" s="304">
        <v>2</v>
      </c>
      <c r="Z19" s="304">
        <v>1</v>
      </c>
      <c r="AA19" s="311"/>
    </row>
    <row r="20" spans="5:28" x14ac:dyDescent="0.25">
      <c r="S20" s="303">
        <v>1</v>
      </c>
      <c r="T20" s="304">
        <v>0</v>
      </c>
      <c r="U20" s="304">
        <v>1</v>
      </c>
      <c r="V20" s="311">
        <v>0</v>
      </c>
      <c r="W20" s="303">
        <v>1</v>
      </c>
      <c r="X20" s="304">
        <v>0</v>
      </c>
      <c r="Y20" s="304">
        <v>0</v>
      </c>
      <c r="Z20" s="311">
        <v>1</v>
      </c>
      <c r="AA20" s="320" t="s">
        <v>701</v>
      </c>
      <c r="AB20" s="321">
        <v>169</v>
      </c>
    </row>
    <row r="21" spans="5:28" x14ac:dyDescent="0.25">
      <c r="S21" s="317">
        <v>1</v>
      </c>
      <c r="T21" s="318">
        <v>0</v>
      </c>
      <c r="U21" s="318">
        <v>1</v>
      </c>
      <c r="V21" s="319">
        <v>0</v>
      </c>
      <c r="W21" s="317">
        <v>1</v>
      </c>
      <c r="X21" s="318">
        <v>1</v>
      </c>
      <c r="Y21" s="318">
        <v>0</v>
      </c>
      <c r="Z21" s="319">
        <v>0</v>
      </c>
      <c r="AA21" s="322" t="s">
        <v>702</v>
      </c>
      <c r="AB21" s="323">
        <v>172</v>
      </c>
    </row>
    <row r="22" spans="5:28" x14ac:dyDescent="0.25">
      <c r="S22" s="306">
        <v>1</v>
      </c>
      <c r="T22" s="307">
        <v>0</v>
      </c>
      <c r="U22" s="307">
        <v>1</v>
      </c>
      <c r="V22" s="312">
        <v>0</v>
      </c>
      <c r="W22" s="306">
        <v>1</v>
      </c>
      <c r="X22" s="307">
        <v>0</v>
      </c>
      <c r="Y22" s="307">
        <v>1</v>
      </c>
      <c r="Z22" s="312">
        <v>0</v>
      </c>
      <c r="AA22" s="324" t="s">
        <v>703</v>
      </c>
      <c r="AB22" s="325">
        <v>170</v>
      </c>
    </row>
    <row r="23" spans="5:28" x14ac:dyDescent="0.25">
      <c r="N23" s="92"/>
      <c r="Q23" s="33"/>
    </row>
    <row r="24" spans="5:28" x14ac:dyDescent="0.25">
      <c r="N24" s="92"/>
    </row>
    <row r="27" spans="5:28" x14ac:dyDescent="0.25">
      <c r="F27" t="s">
        <v>683</v>
      </c>
    </row>
    <row r="28" spans="5:28" x14ac:dyDescent="0.25">
      <c r="F28" t="s">
        <v>684</v>
      </c>
      <c r="G28" t="s">
        <v>685</v>
      </c>
      <c r="H28" t="s">
        <v>686</v>
      </c>
      <c r="I28" t="s">
        <v>687</v>
      </c>
      <c r="J28" t="s">
        <v>124</v>
      </c>
      <c r="K28" t="s">
        <v>123</v>
      </c>
      <c r="L28" t="s">
        <v>122</v>
      </c>
      <c r="M28" t="s">
        <v>121</v>
      </c>
    </row>
    <row r="29" spans="5:28" x14ac:dyDescent="0.25"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5:28" x14ac:dyDescent="0.25">
      <c r="F30">
        <v>128</v>
      </c>
      <c r="G30">
        <v>64</v>
      </c>
      <c r="H30">
        <v>32</v>
      </c>
      <c r="I30">
        <v>16</v>
      </c>
      <c r="J30">
        <v>8</v>
      </c>
      <c r="K30">
        <v>4</v>
      </c>
      <c r="L30">
        <v>2</v>
      </c>
      <c r="M30">
        <v>1</v>
      </c>
    </row>
    <row r="32" spans="5:28" x14ac:dyDescent="0.25"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 s="31">
        <v>159</v>
      </c>
    </row>
    <row r="33" spans="4:22" x14ac:dyDescent="0.25"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 s="31">
        <v>127</v>
      </c>
    </row>
    <row r="34" spans="4:22" x14ac:dyDescent="0.25"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31">
        <v>128</v>
      </c>
    </row>
    <row r="35" spans="4:22" x14ac:dyDescent="0.25"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 s="31">
        <v>24</v>
      </c>
    </row>
    <row r="36" spans="4:22" x14ac:dyDescent="0.25"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31">
        <v>192</v>
      </c>
    </row>
    <row r="37" spans="4:22" x14ac:dyDescent="0.25"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 s="31">
        <v>168</v>
      </c>
    </row>
    <row r="38" spans="4:22" x14ac:dyDescent="0.25"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 s="31">
        <v>172</v>
      </c>
    </row>
    <row r="39" spans="4:22" x14ac:dyDescent="0.25"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 s="31">
        <v>16</v>
      </c>
    </row>
    <row r="40" spans="4:22" x14ac:dyDescent="0.25"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 s="31">
        <v>255</v>
      </c>
    </row>
    <row r="41" spans="4:22" x14ac:dyDescent="0.25"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 s="31">
        <v>232</v>
      </c>
    </row>
    <row r="42" spans="4:22" x14ac:dyDescent="0.25"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 s="31">
        <v>224</v>
      </c>
    </row>
    <row r="43" spans="4:22" x14ac:dyDescent="0.25"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 s="31">
        <v>240</v>
      </c>
    </row>
    <row r="45" spans="4:22" x14ac:dyDescent="0.25">
      <c r="D45" t="s">
        <v>688</v>
      </c>
      <c r="F45" s="303">
        <v>0</v>
      </c>
      <c r="G45" s="304">
        <v>0</v>
      </c>
      <c r="H45" s="304">
        <v>0</v>
      </c>
      <c r="I45" s="304">
        <v>0</v>
      </c>
      <c r="J45" s="304">
        <v>1</v>
      </c>
      <c r="K45" s="304">
        <v>0</v>
      </c>
      <c r="L45" s="304">
        <v>1</v>
      </c>
      <c r="M45" s="311">
        <v>0</v>
      </c>
      <c r="N45" s="305">
        <v>10</v>
      </c>
      <c r="O45" s="314" t="s">
        <v>693</v>
      </c>
      <c r="Q45" t="s">
        <v>689</v>
      </c>
      <c r="R45">
        <v>10</v>
      </c>
      <c r="S45">
        <v>242</v>
      </c>
      <c r="T45">
        <v>76</v>
      </c>
      <c r="U45">
        <v>24</v>
      </c>
      <c r="V45" t="s">
        <v>150</v>
      </c>
    </row>
    <row r="46" spans="4:22" x14ac:dyDescent="0.25">
      <c r="F46" s="306">
        <v>1</v>
      </c>
      <c r="G46" s="307">
        <v>1</v>
      </c>
      <c r="H46" s="307">
        <v>1</v>
      </c>
      <c r="I46" s="307">
        <v>1</v>
      </c>
      <c r="J46" s="307">
        <v>1</v>
      </c>
      <c r="K46" s="307">
        <v>1</v>
      </c>
      <c r="L46" s="307">
        <v>1</v>
      </c>
      <c r="M46" s="312">
        <v>1</v>
      </c>
      <c r="N46" s="308">
        <v>255</v>
      </c>
      <c r="O46" s="315" t="s">
        <v>115</v>
      </c>
      <c r="Q46" t="s">
        <v>690</v>
      </c>
      <c r="R46">
        <v>255</v>
      </c>
      <c r="S46">
        <v>0</v>
      </c>
      <c r="T46">
        <v>0</v>
      </c>
      <c r="U46">
        <v>0</v>
      </c>
    </row>
    <row r="47" spans="4:22" x14ac:dyDescent="0.25">
      <c r="F47" s="303">
        <v>1</v>
      </c>
      <c r="G47" s="304">
        <v>1</v>
      </c>
      <c r="H47" s="304">
        <v>1</v>
      </c>
      <c r="I47" s="304">
        <v>1</v>
      </c>
      <c r="J47" s="304">
        <v>0</v>
      </c>
      <c r="K47" s="304">
        <v>0</v>
      </c>
      <c r="L47" s="304">
        <v>1</v>
      </c>
      <c r="M47" s="311">
        <v>0</v>
      </c>
      <c r="N47" s="305">
        <v>242</v>
      </c>
      <c r="O47" s="314" t="s">
        <v>694</v>
      </c>
      <c r="Q47" t="s">
        <v>691</v>
      </c>
      <c r="R47">
        <v>10</v>
      </c>
      <c r="S47">
        <v>0</v>
      </c>
      <c r="T47">
        <v>0</v>
      </c>
      <c r="U47">
        <v>0</v>
      </c>
    </row>
    <row r="48" spans="4:22" x14ac:dyDescent="0.25">
      <c r="F48" s="306">
        <v>0</v>
      </c>
      <c r="G48" s="307">
        <v>0</v>
      </c>
      <c r="H48" s="307">
        <v>0</v>
      </c>
      <c r="I48" s="307">
        <v>0</v>
      </c>
      <c r="J48" s="307">
        <v>0</v>
      </c>
      <c r="K48" s="307">
        <v>0</v>
      </c>
      <c r="L48" s="307">
        <v>0</v>
      </c>
      <c r="M48" s="312">
        <v>0</v>
      </c>
      <c r="N48" s="308">
        <v>0</v>
      </c>
      <c r="O48" s="315">
        <v>0</v>
      </c>
      <c r="Q48" t="s">
        <v>692</v>
      </c>
      <c r="R48">
        <v>10</v>
      </c>
      <c r="S48">
        <v>255</v>
      </c>
      <c r="T48">
        <v>255</v>
      </c>
      <c r="U48">
        <v>255</v>
      </c>
    </row>
    <row r="49" spans="6:22" x14ac:dyDescent="0.25">
      <c r="F49" s="303">
        <v>0</v>
      </c>
      <c r="G49" s="304">
        <v>1</v>
      </c>
      <c r="H49" s="304">
        <v>0</v>
      </c>
      <c r="I49" s="304">
        <v>0</v>
      </c>
      <c r="J49" s="304">
        <v>1</v>
      </c>
      <c r="K49" s="304">
        <v>1</v>
      </c>
      <c r="L49" s="304">
        <v>0</v>
      </c>
      <c r="M49" s="311">
        <v>0</v>
      </c>
      <c r="N49" s="305">
        <v>76</v>
      </c>
      <c r="O49" s="314" t="s">
        <v>695</v>
      </c>
    </row>
    <row r="50" spans="6:22" x14ac:dyDescent="0.25">
      <c r="F50" s="306">
        <v>0</v>
      </c>
      <c r="G50" s="307">
        <v>0</v>
      </c>
      <c r="H50" s="307">
        <v>0</v>
      </c>
      <c r="I50" s="307">
        <v>0</v>
      </c>
      <c r="J50" s="307">
        <v>0</v>
      </c>
      <c r="K50" s="307">
        <v>0</v>
      </c>
      <c r="L50" s="307">
        <v>0</v>
      </c>
      <c r="M50" s="312">
        <v>0</v>
      </c>
      <c r="N50" s="308">
        <v>0</v>
      </c>
      <c r="O50" s="315">
        <v>0</v>
      </c>
    </row>
    <row r="51" spans="6:22" x14ac:dyDescent="0.25">
      <c r="F51" s="303">
        <v>0</v>
      </c>
      <c r="G51" s="304">
        <v>0</v>
      </c>
      <c r="H51" s="304">
        <v>0</v>
      </c>
      <c r="I51" s="304">
        <v>1</v>
      </c>
      <c r="J51" s="304">
        <v>1</v>
      </c>
      <c r="K51" s="304">
        <v>0</v>
      </c>
      <c r="L51" s="304">
        <v>0</v>
      </c>
      <c r="M51" s="311">
        <v>0</v>
      </c>
      <c r="N51" s="305">
        <v>24</v>
      </c>
      <c r="O51" s="314">
        <v>18</v>
      </c>
    </row>
    <row r="52" spans="6:22" x14ac:dyDescent="0.25">
      <c r="F52" s="306">
        <v>0</v>
      </c>
      <c r="G52" s="307">
        <v>0</v>
      </c>
      <c r="H52" s="307">
        <v>0</v>
      </c>
      <c r="I52" s="307">
        <v>0</v>
      </c>
      <c r="J52" s="307">
        <v>0</v>
      </c>
      <c r="K52" s="307">
        <v>0</v>
      </c>
      <c r="L52" s="307">
        <v>0</v>
      </c>
      <c r="M52" s="312">
        <v>0</v>
      </c>
      <c r="N52" s="308">
        <v>0</v>
      </c>
      <c r="O52" s="315">
        <v>0</v>
      </c>
    </row>
    <row r="54" spans="6:22" x14ac:dyDescent="0.25">
      <c r="F54" s="303">
        <v>1</v>
      </c>
      <c r="G54" s="304">
        <v>0</v>
      </c>
      <c r="H54" s="304">
        <v>1</v>
      </c>
      <c r="I54" s="311">
        <v>0</v>
      </c>
      <c r="J54" s="303">
        <v>1</v>
      </c>
      <c r="K54" s="304">
        <v>1</v>
      </c>
      <c r="L54" s="304">
        <v>0</v>
      </c>
      <c r="M54" s="311">
        <v>0</v>
      </c>
      <c r="N54" s="305">
        <v>172</v>
      </c>
      <c r="O54" s="314" t="s">
        <v>160</v>
      </c>
      <c r="Q54" t="s">
        <v>689</v>
      </c>
      <c r="R54">
        <v>172</v>
      </c>
      <c r="S54">
        <v>24</v>
      </c>
      <c r="T54">
        <v>86</v>
      </c>
      <c r="U54">
        <v>0</v>
      </c>
      <c r="V54" t="s">
        <v>151</v>
      </c>
    </row>
    <row r="55" spans="6:22" x14ac:dyDescent="0.25">
      <c r="F55" s="306">
        <v>1</v>
      </c>
      <c r="G55" s="307">
        <v>1</v>
      </c>
      <c r="H55" s="307">
        <v>1</v>
      </c>
      <c r="I55" s="312">
        <v>1</v>
      </c>
      <c r="J55" s="306">
        <v>1</v>
      </c>
      <c r="K55" s="307">
        <v>1</v>
      </c>
      <c r="L55" s="307">
        <v>1</v>
      </c>
      <c r="M55" s="312">
        <v>1</v>
      </c>
      <c r="N55" s="308">
        <v>255</v>
      </c>
      <c r="O55" s="315" t="s">
        <v>115</v>
      </c>
      <c r="Q55" t="s">
        <v>690</v>
      </c>
      <c r="R55">
        <v>255</v>
      </c>
      <c r="S55">
        <v>255</v>
      </c>
      <c r="T55">
        <v>0</v>
      </c>
      <c r="U55">
        <v>0</v>
      </c>
    </row>
    <row r="56" spans="6:22" x14ac:dyDescent="0.25">
      <c r="F56" s="303">
        <v>0</v>
      </c>
      <c r="G56" s="304">
        <v>0</v>
      </c>
      <c r="H56" s="304">
        <v>0</v>
      </c>
      <c r="I56" s="311">
        <v>1</v>
      </c>
      <c r="J56" s="303">
        <v>1</v>
      </c>
      <c r="K56" s="304">
        <v>0</v>
      </c>
      <c r="L56" s="304">
        <v>0</v>
      </c>
      <c r="M56" s="311">
        <v>0</v>
      </c>
      <c r="N56" s="305">
        <v>24</v>
      </c>
      <c r="O56" s="314">
        <v>18</v>
      </c>
      <c r="Q56" t="s">
        <v>691</v>
      </c>
      <c r="R56">
        <v>172</v>
      </c>
      <c r="S56">
        <v>24</v>
      </c>
      <c r="T56">
        <v>0</v>
      </c>
      <c r="U56">
        <v>0</v>
      </c>
    </row>
    <row r="57" spans="6:22" x14ac:dyDescent="0.25">
      <c r="F57" s="306">
        <v>1</v>
      </c>
      <c r="G57" s="307">
        <v>1</v>
      </c>
      <c r="H57" s="307">
        <v>1</v>
      </c>
      <c r="I57" s="312">
        <v>1</v>
      </c>
      <c r="J57" s="306">
        <v>1</v>
      </c>
      <c r="K57" s="307">
        <v>1</v>
      </c>
      <c r="L57" s="307">
        <v>1</v>
      </c>
      <c r="M57" s="312">
        <v>1</v>
      </c>
      <c r="N57" s="308">
        <v>255</v>
      </c>
      <c r="O57" s="315" t="s">
        <v>115</v>
      </c>
      <c r="Q57" t="s">
        <v>692</v>
      </c>
      <c r="R57">
        <v>172</v>
      </c>
      <c r="S57">
        <v>24</v>
      </c>
      <c r="T57">
        <v>255</v>
      </c>
      <c r="U57">
        <v>255</v>
      </c>
    </row>
    <row r="58" spans="6:22" x14ac:dyDescent="0.25">
      <c r="F58" s="303">
        <v>0</v>
      </c>
      <c r="G58" s="304">
        <v>1</v>
      </c>
      <c r="H58" s="304">
        <v>0</v>
      </c>
      <c r="I58" s="311">
        <v>1</v>
      </c>
      <c r="J58" s="303">
        <v>0</v>
      </c>
      <c r="K58" s="304">
        <v>1</v>
      </c>
      <c r="L58" s="304">
        <v>1</v>
      </c>
      <c r="M58" s="311">
        <v>0</v>
      </c>
      <c r="N58" s="305">
        <v>86</v>
      </c>
      <c r="O58" s="314">
        <v>56</v>
      </c>
    </row>
    <row r="59" spans="6:22" x14ac:dyDescent="0.25">
      <c r="F59" s="309">
        <v>0</v>
      </c>
      <c r="G59" s="33">
        <v>0</v>
      </c>
      <c r="H59" s="33">
        <v>0</v>
      </c>
      <c r="I59" s="313">
        <v>0</v>
      </c>
      <c r="J59" s="309">
        <v>0</v>
      </c>
      <c r="K59" s="33">
        <v>0</v>
      </c>
      <c r="L59" s="33">
        <v>0</v>
      </c>
      <c r="M59" s="313">
        <v>0</v>
      </c>
      <c r="N59" s="92">
        <v>0</v>
      </c>
      <c r="O59" s="316">
        <v>0</v>
      </c>
      <c r="S59" s="310"/>
    </row>
    <row r="60" spans="6:22" x14ac:dyDescent="0.25">
      <c r="F60" s="303">
        <v>0</v>
      </c>
      <c r="G60" s="304">
        <v>0</v>
      </c>
      <c r="H60" s="304">
        <v>0</v>
      </c>
      <c r="I60" s="311">
        <v>0</v>
      </c>
      <c r="J60" s="303">
        <v>0</v>
      </c>
      <c r="K60" s="304">
        <v>0</v>
      </c>
      <c r="L60" s="304">
        <v>0</v>
      </c>
      <c r="M60" s="311">
        <v>0</v>
      </c>
      <c r="N60" s="305">
        <v>0</v>
      </c>
      <c r="O60" s="314">
        <v>0</v>
      </c>
    </row>
    <row r="61" spans="6:22" x14ac:dyDescent="0.25">
      <c r="F61" s="306">
        <v>0</v>
      </c>
      <c r="G61" s="307">
        <v>0</v>
      </c>
      <c r="H61" s="307">
        <v>0</v>
      </c>
      <c r="I61" s="312">
        <v>0</v>
      </c>
      <c r="J61" s="306">
        <v>0</v>
      </c>
      <c r="K61" s="307">
        <v>0</v>
      </c>
      <c r="L61" s="307">
        <v>0</v>
      </c>
      <c r="M61" s="312">
        <v>0</v>
      </c>
      <c r="N61" s="308">
        <v>0</v>
      </c>
      <c r="O61" s="315">
        <v>0</v>
      </c>
    </row>
  </sheetData>
  <mergeCells count="19">
    <mergeCell ref="A12:D12"/>
    <mergeCell ref="A7:D7"/>
    <mergeCell ref="A2:D2"/>
    <mergeCell ref="F2:M2"/>
    <mergeCell ref="A1:D1"/>
    <mergeCell ref="F1:P1"/>
    <mergeCell ref="AE1:AH1"/>
    <mergeCell ref="AI1:AL1"/>
    <mergeCell ref="R1:AA1"/>
    <mergeCell ref="O2:P2"/>
    <mergeCell ref="R2:Y2"/>
    <mergeCell ref="Z2:AA2"/>
    <mergeCell ref="AE8:AF8"/>
    <mergeCell ref="AI6:AL6"/>
    <mergeCell ref="AI7:AL7"/>
    <mergeCell ref="AE2:AF2"/>
    <mergeCell ref="AG2:AH2"/>
    <mergeCell ref="AI2:AJ2"/>
    <mergeCell ref="AK2:AL2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AG26"/>
  <sheetViews>
    <sheetView tabSelected="1" zoomScale="130" zoomScaleNormal="130" workbookViewId="0">
      <pane xSplit="9" ySplit="8" topLeftCell="L9" activePane="bottomRight" state="frozen"/>
      <selection pane="topRight" activeCell="J1" sqref="J1"/>
      <selection pane="bottomLeft" activeCell="A9" sqref="A9"/>
      <selection pane="bottomRight" activeCell="M4" sqref="M4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33" x14ac:dyDescent="0.25">
      <c r="A1" s="94" t="s">
        <v>238</v>
      </c>
      <c r="B1" s="400" t="s">
        <v>230</v>
      </c>
      <c r="C1" s="400"/>
      <c r="D1" s="400"/>
      <c r="E1" s="401"/>
      <c r="F1" s="400" t="s">
        <v>231</v>
      </c>
      <c r="G1" s="400"/>
      <c r="H1" s="400"/>
      <c r="I1" s="400"/>
      <c r="J1" s="400"/>
      <c r="K1" s="400"/>
      <c r="L1" s="400"/>
      <c r="M1" s="400"/>
      <c r="N1" s="402">
        <f>2^32</f>
        <v>4294967296</v>
      </c>
      <c r="O1" s="402"/>
      <c r="P1" s="402"/>
      <c r="Q1" s="162" t="s">
        <v>239</v>
      </c>
    </row>
    <row r="2" spans="1:33" ht="15.75" thickBot="1" x14ac:dyDescent="0.3">
      <c r="A2" s="94" t="s">
        <v>156</v>
      </c>
      <c r="B2" s="403" t="s">
        <v>225</v>
      </c>
      <c r="C2" s="403"/>
      <c r="D2" s="403" t="s">
        <v>130</v>
      </c>
      <c r="E2" s="404"/>
      <c r="F2" s="403" t="s">
        <v>225</v>
      </c>
      <c r="G2" s="403"/>
      <c r="H2" s="403" t="s">
        <v>130</v>
      </c>
      <c r="I2" s="403"/>
      <c r="J2" s="403" t="s">
        <v>226</v>
      </c>
      <c r="K2" s="403"/>
      <c r="L2" s="403"/>
      <c r="M2" s="403"/>
      <c r="N2" s="399" t="s">
        <v>265</v>
      </c>
      <c r="O2" s="399"/>
      <c r="P2" s="399"/>
      <c r="Q2" s="399"/>
    </row>
    <row r="3" spans="1:33" s="1" customFormat="1" x14ac:dyDescent="0.25">
      <c r="A3" s="161" t="s">
        <v>157</v>
      </c>
      <c r="B3" s="161" t="s">
        <v>227</v>
      </c>
      <c r="C3" s="160" t="s">
        <v>228</v>
      </c>
      <c r="D3" s="161" t="s">
        <v>227</v>
      </c>
      <c r="E3" s="160" t="s">
        <v>228</v>
      </c>
      <c r="F3" s="36" t="s">
        <v>227</v>
      </c>
      <c r="G3" s="160" t="s">
        <v>228</v>
      </c>
      <c r="H3" s="161" t="s">
        <v>227</v>
      </c>
      <c r="I3" s="160" t="s">
        <v>228</v>
      </c>
      <c r="J3" s="161" t="s">
        <v>267</v>
      </c>
      <c r="K3" s="160" t="s">
        <v>268</v>
      </c>
      <c r="L3" s="22" t="s">
        <v>269</v>
      </c>
      <c r="M3" s="131" t="s">
        <v>270</v>
      </c>
      <c r="N3" s="161" t="s">
        <v>227</v>
      </c>
      <c r="O3" s="160" t="s">
        <v>228</v>
      </c>
      <c r="P3" s="161" t="s">
        <v>130</v>
      </c>
      <c r="Q3" s="160" t="s">
        <v>266</v>
      </c>
      <c r="V3" s="222"/>
      <c r="W3" s="222"/>
    </row>
    <row r="4" spans="1:33" x14ac:dyDescent="0.25">
      <c r="A4" s="155" t="s">
        <v>108</v>
      </c>
      <c r="B4" s="198" t="s">
        <v>131</v>
      </c>
      <c r="C4" s="200">
        <v>127255255255</v>
      </c>
      <c r="D4" s="144" t="s">
        <v>136</v>
      </c>
      <c r="E4" s="145" t="s">
        <v>137</v>
      </c>
      <c r="F4" s="95" t="s">
        <v>146</v>
      </c>
      <c r="G4" s="163" t="s">
        <v>271</v>
      </c>
      <c r="H4" s="144" t="s">
        <v>147</v>
      </c>
      <c r="I4" s="145" t="s">
        <v>147</v>
      </c>
      <c r="J4" s="136" t="s">
        <v>150</v>
      </c>
      <c r="K4" s="141" t="s">
        <v>153</v>
      </c>
      <c r="L4" s="95">
        <v>1</v>
      </c>
      <c r="M4" s="132">
        <f>2^24-2</f>
        <v>16777214</v>
      </c>
      <c r="N4" s="198" t="s">
        <v>164</v>
      </c>
      <c r="O4" s="200">
        <v>127255255255</v>
      </c>
      <c r="P4" s="144" t="s">
        <v>232</v>
      </c>
      <c r="Q4" s="145" t="s">
        <v>283</v>
      </c>
    </row>
    <row r="5" spans="1:33" ht="30" x14ac:dyDescent="0.25">
      <c r="A5" s="156" t="s">
        <v>109</v>
      </c>
      <c r="B5" s="199" t="s">
        <v>132</v>
      </c>
      <c r="C5" s="201">
        <v>191255255255</v>
      </c>
      <c r="D5" s="151" t="s">
        <v>138</v>
      </c>
      <c r="E5" s="152" t="s">
        <v>141</v>
      </c>
      <c r="F5" s="96" t="s">
        <v>234</v>
      </c>
      <c r="G5" s="142" t="s">
        <v>235</v>
      </c>
      <c r="H5" s="146" t="s">
        <v>287</v>
      </c>
      <c r="I5" s="147" t="s">
        <v>288</v>
      </c>
      <c r="J5" s="137" t="s">
        <v>151</v>
      </c>
      <c r="K5" s="142" t="s">
        <v>154</v>
      </c>
      <c r="L5" s="96">
        <v>16</v>
      </c>
      <c r="M5" s="133">
        <f>2^16-2</f>
        <v>65534</v>
      </c>
      <c r="N5" s="199" t="s">
        <v>165</v>
      </c>
      <c r="O5" s="201">
        <v>169254255255</v>
      </c>
      <c r="P5" s="151" t="s">
        <v>233</v>
      </c>
      <c r="Q5" s="152" t="s">
        <v>284</v>
      </c>
    </row>
    <row r="6" spans="1:33" ht="45.75" thickBot="1" x14ac:dyDescent="0.3">
      <c r="A6" s="155" t="s">
        <v>111</v>
      </c>
      <c r="B6" s="198" t="s">
        <v>133</v>
      </c>
      <c r="C6" s="200">
        <v>223255255255</v>
      </c>
      <c r="D6" s="144" t="s">
        <v>139</v>
      </c>
      <c r="E6" s="145" t="s">
        <v>142</v>
      </c>
      <c r="F6" s="139" t="s">
        <v>236</v>
      </c>
      <c r="G6" s="143" t="s">
        <v>237</v>
      </c>
      <c r="H6" s="148" t="s">
        <v>285</v>
      </c>
      <c r="I6" s="149" t="s">
        <v>286</v>
      </c>
      <c r="J6" s="138" t="s">
        <v>152</v>
      </c>
      <c r="K6" s="143" t="s">
        <v>155</v>
      </c>
      <c r="L6" s="139">
        <v>256</v>
      </c>
      <c r="M6" s="140">
        <f>2^8-2</f>
        <v>254</v>
      </c>
      <c r="N6" s="158"/>
      <c r="O6" s="159"/>
      <c r="P6" s="144"/>
      <c r="Q6" s="145"/>
    </row>
    <row r="7" spans="1:33" x14ac:dyDescent="0.25">
      <c r="A7" s="156" t="s">
        <v>112</v>
      </c>
      <c r="B7" s="199" t="s">
        <v>134</v>
      </c>
      <c r="C7" s="201">
        <v>239255255255</v>
      </c>
      <c r="D7" s="151" t="s">
        <v>140</v>
      </c>
      <c r="E7" s="152" t="s">
        <v>143</v>
      </c>
      <c r="F7" s="395" t="s">
        <v>148</v>
      </c>
      <c r="G7" s="396"/>
      <c r="H7" s="396"/>
      <c r="I7" s="396"/>
      <c r="J7" s="395" t="s">
        <v>148</v>
      </c>
      <c r="K7" s="396"/>
      <c r="L7" s="396"/>
      <c r="M7" s="396"/>
      <c r="N7" s="199" t="s">
        <v>134</v>
      </c>
      <c r="O7" s="201">
        <v>239255255255</v>
      </c>
      <c r="P7" s="197">
        <v>11100000</v>
      </c>
      <c r="Q7" s="134" t="s">
        <v>148</v>
      </c>
    </row>
    <row r="8" spans="1:33" ht="15.75" thickBot="1" x14ac:dyDescent="0.3">
      <c r="A8" s="157" t="s">
        <v>113</v>
      </c>
      <c r="B8" s="202" t="s">
        <v>135</v>
      </c>
      <c r="C8" s="203">
        <v>255255255255</v>
      </c>
      <c r="D8" s="153" t="s">
        <v>144</v>
      </c>
      <c r="E8" s="154" t="s">
        <v>145</v>
      </c>
      <c r="F8" s="397" t="s">
        <v>149</v>
      </c>
      <c r="G8" s="398"/>
      <c r="H8" s="398"/>
      <c r="I8" s="398"/>
      <c r="J8" s="397" t="s">
        <v>149</v>
      </c>
      <c r="K8" s="398"/>
      <c r="L8" s="398"/>
      <c r="M8" s="398"/>
      <c r="N8" s="202" t="s">
        <v>135</v>
      </c>
      <c r="O8" s="203">
        <v>255255255255</v>
      </c>
      <c r="P8" s="196">
        <v>11110000</v>
      </c>
      <c r="Q8" s="150" t="s">
        <v>149</v>
      </c>
    </row>
    <row r="9" spans="1:33" x14ac:dyDescent="0.25">
      <c r="E9" s="93"/>
    </row>
    <row r="10" spans="1:33" x14ac:dyDescent="0.25">
      <c r="A10" s="204" t="s">
        <v>289</v>
      </c>
      <c r="B10" s="205" t="s">
        <v>294</v>
      </c>
      <c r="C10" s="206" t="s">
        <v>295</v>
      </c>
      <c r="D10" s="205" t="s">
        <v>296</v>
      </c>
      <c r="E10" s="207" t="s">
        <v>297</v>
      </c>
      <c r="F10" s="205" t="s">
        <v>294</v>
      </c>
      <c r="G10" s="206" t="s">
        <v>295</v>
      </c>
      <c r="H10" s="205" t="s">
        <v>296</v>
      </c>
      <c r="I10" s="207" t="s">
        <v>297</v>
      </c>
      <c r="R10" s="205" t="s">
        <v>294</v>
      </c>
      <c r="S10" s="206" t="s">
        <v>295</v>
      </c>
      <c r="T10" s="205" t="s">
        <v>296</v>
      </c>
      <c r="U10" s="207" t="s">
        <v>297</v>
      </c>
      <c r="V10" s="205" t="s">
        <v>294</v>
      </c>
      <c r="W10" s="206" t="s">
        <v>295</v>
      </c>
      <c r="X10" s="205" t="s">
        <v>296</v>
      </c>
      <c r="Y10" s="207" t="s">
        <v>297</v>
      </c>
      <c r="Z10" s="205" t="s">
        <v>294</v>
      </c>
      <c r="AA10" s="206" t="s">
        <v>295</v>
      </c>
      <c r="AB10" s="205" t="s">
        <v>296</v>
      </c>
      <c r="AC10" s="207" t="s">
        <v>297</v>
      </c>
      <c r="AD10" s="205" t="s">
        <v>294</v>
      </c>
      <c r="AE10" s="206" t="s">
        <v>295</v>
      </c>
      <c r="AF10" s="205" t="s">
        <v>296</v>
      </c>
      <c r="AG10" s="207" t="s">
        <v>297</v>
      </c>
    </row>
    <row r="11" spans="1:33" x14ac:dyDescent="0.25">
      <c r="A11" s="208" t="s">
        <v>290</v>
      </c>
      <c r="B11" s="211">
        <v>10</v>
      </c>
      <c r="C11" s="211">
        <v>12</v>
      </c>
      <c r="D11" s="211">
        <v>81</v>
      </c>
      <c r="E11" s="212">
        <v>101</v>
      </c>
      <c r="F11" s="211" t="s">
        <v>303</v>
      </c>
      <c r="G11" s="211" t="s">
        <v>298</v>
      </c>
      <c r="H11" s="211" t="s">
        <v>299</v>
      </c>
      <c r="I11" s="212" t="s">
        <v>300</v>
      </c>
      <c r="R11" s="211">
        <v>12</v>
      </c>
      <c r="S11" s="211">
        <v>170</v>
      </c>
      <c r="T11" s="211">
        <v>234</v>
      </c>
      <c r="U11" s="212">
        <v>138</v>
      </c>
      <c r="V11" s="211" t="s">
        <v>298</v>
      </c>
      <c r="W11" s="211" t="s">
        <v>317</v>
      </c>
      <c r="X11" s="211" t="s">
        <v>318</v>
      </c>
      <c r="Y11" s="212" t="s">
        <v>319</v>
      </c>
      <c r="Z11" s="211">
        <v>10</v>
      </c>
      <c r="AA11" s="211">
        <v>0</v>
      </c>
      <c r="AB11" s="211">
        <v>0</v>
      </c>
      <c r="AC11" s="212">
        <v>64</v>
      </c>
      <c r="AD11" s="211" t="s">
        <v>147</v>
      </c>
      <c r="AE11" s="211" t="s">
        <v>302</v>
      </c>
      <c r="AF11" s="211" t="s">
        <v>302</v>
      </c>
      <c r="AG11" s="212" t="s">
        <v>390</v>
      </c>
    </row>
    <row r="12" spans="1:33" x14ac:dyDescent="0.25">
      <c r="A12" s="209" t="s">
        <v>291</v>
      </c>
      <c r="B12" s="213">
        <v>255</v>
      </c>
      <c r="C12" s="213">
        <v>0</v>
      </c>
      <c r="D12" s="213">
        <v>0</v>
      </c>
      <c r="E12" s="214">
        <v>0</v>
      </c>
      <c r="F12" s="213" t="s">
        <v>301</v>
      </c>
      <c r="G12" s="213" t="s">
        <v>302</v>
      </c>
      <c r="H12" s="213" t="s">
        <v>302</v>
      </c>
      <c r="I12" s="214" t="s">
        <v>302</v>
      </c>
      <c r="R12" s="213">
        <v>255</v>
      </c>
      <c r="S12" s="213">
        <v>0</v>
      </c>
      <c r="T12" s="213">
        <v>0</v>
      </c>
      <c r="U12" s="214">
        <v>0</v>
      </c>
      <c r="V12" s="213" t="s">
        <v>301</v>
      </c>
      <c r="W12" s="213" t="s">
        <v>302</v>
      </c>
      <c r="X12" s="213" t="s">
        <v>302</v>
      </c>
      <c r="Y12" s="214" t="s">
        <v>302</v>
      </c>
      <c r="Z12" s="213">
        <v>255</v>
      </c>
      <c r="AA12" s="213">
        <v>255</v>
      </c>
      <c r="AB12" s="213">
        <v>255</v>
      </c>
      <c r="AC12" s="214">
        <v>128</v>
      </c>
      <c r="AD12" s="213" t="s">
        <v>301</v>
      </c>
      <c r="AE12" s="213" t="s">
        <v>301</v>
      </c>
      <c r="AF12" s="213" t="s">
        <v>301</v>
      </c>
      <c r="AG12" s="214" t="s">
        <v>391</v>
      </c>
    </row>
    <row r="13" spans="1:33" x14ac:dyDescent="0.25">
      <c r="A13" s="208" t="s">
        <v>292</v>
      </c>
      <c r="B13" s="211">
        <v>10</v>
      </c>
      <c r="C13" s="211">
        <v>0</v>
      </c>
      <c r="D13" s="211">
        <v>0</v>
      </c>
      <c r="E13" s="212">
        <v>0</v>
      </c>
      <c r="F13" s="211" t="s">
        <v>303</v>
      </c>
      <c r="G13" s="211" t="s">
        <v>302</v>
      </c>
      <c r="H13" s="211" t="s">
        <v>302</v>
      </c>
      <c r="I13" s="212" t="s">
        <v>302</v>
      </c>
      <c r="R13" s="211">
        <v>12</v>
      </c>
      <c r="S13" s="211">
        <v>0</v>
      </c>
      <c r="T13" s="211">
        <v>0</v>
      </c>
      <c r="U13" s="212">
        <v>0</v>
      </c>
      <c r="V13" s="211" t="s">
        <v>298</v>
      </c>
      <c r="W13" s="211" t="s">
        <v>302</v>
      </c>
      <c r="X13" s="211" t="s">
        <v>302</v>
      </c>
      <c r="Y13" s="212" t="s">
        <v>302</v>
      </c>
      <c r="Z13" s="211">
        <v>10</v>
      </c>
      <c r="AA13" s="211">
        <v>0</v>
      </c>
      <c r="AB13" s="211">
        <v>0</v>
      </c>
      <c r="AC13" s="212">
        <v>0</v>
      </c>
      <c r="AD13" s="211" t="s">
        <v>147</v>
      </c>
      <c r="AE13" s="211" t="s">
        <v>302</v>
      </c>
      <c r="AF13" s="211" t="s">
        <v>302</v>
      </c>
      <c r="AG13" s="212" t="s">
        <v>302</v>
      </c>
    </row>
    <row r="14" spans="1:33" x14ac:dyDescent="0.25">
      <c r="A14" s="210" t="s">
        <v>293</v>
      </c>
      <c r="B14" s="215">
        <v>10</v>
      </c>
      <c r="C14" s="215">
        <v>255</v>
      </c>
      <c r="D14" s="215">
        <v>255</v>
      </c>
      <c r="E14" s="216">
        <v>255</v>
      </c>
      <c r="F14" s="215" t="s">
        <v>303</v>
      </c>
      <c r="G14" s="215" t="s">
        <v>301</v>
      </c>
      <c r="H14" s="215" t="s">
        <v>301</v>
      </c>
      <c r="I14" s="216" t="s">
        <v>301</v>
      </c>
      <c r="R14" s="215">
        <v>12</v>
      </c>
      <c r="S14" s="215">
        <v>255</v>
      </c>
      <c r="T14" s="215">
        <v>255</v>
      </c>
      <c r="U14" s="216">
        <v>255</v>
      </c>
      <c r="V14" s="215" t="s">
        <v>298</v>
      </c>
      <c r="W14" s="215" t="s">
        <v>301</v>
      </c>
      <c r="X14" s="215" t="s">
        <v>301</v>
      </c>
      <c r="Y14" s="216" t="s">
        <v>301</v>
      </c>
      <c r="Z14" s="215">
        <v>10</v>
      </c>
      <c r="AA14" s="215">
        <v>0</v>
      </c>
      <c r="AB14" s="215">
        <v>0</v>
      </c>
      <c r="AC14" s="216">
        <v>127</v>
      </c>
      <c r="AD14" s="215" t="s">
        <v>147</v>
      </c>
      <c r="AE14" s="215" t="s">
        <v>302</v>
      </c>
      <c r="AF14" s="215" t="s">
        <v>302</v>
      </c>
      <c r="AG14" s="216" t="s">
        <v>232</v>
      </c>
    </row>
    <row r="15" spans="1:33" x14ac:dyDescent="0.25">
      <c r="A15" s="1"/>
      <c r="B15" s="217"/>
      <c r="C15" s="217"/>
      <c r="D15" s="217"/>
      <c r="E15" s="217"/>
      <c r="F15" s="217"/>
      <c r="G15" s="217"/>
      <c r="H15" s="217"/>
      <c r="I15" s="217"/>
    </row>
    <row r="16" spans="1:33" x14ac:dyDescent="0.25">
      <c r="A16" s="204" t="s">
        <v>289</v>
      </c>
      <c r="B16" s="218" t="s">
        <v>294</v>
      </c>
      <c r="C16" s="219" t="s">
        <v>295</v>
      </c>
      <c r="D16" s="218" t="s">
        <v>296</v>
      </c>
      <c r="E16" s="220" t="s">
        <v>297</v>
      </c>
      <c r="F16" s="218" t="s">
        <v>294</v>
      </c>
      <c r="G16" s="219" t="s">
        <v>295</v>
      </c>
      <c r="H16" s="218" t="s">
        <v>296</v>
      </c>
      <c r="I16" s="220" t="s">
        <v>297</v>
      </c>
    </row>
    <row r="17" spans="1:9" x14ac:dyDescent="0.25">
      <c r="A17" s="208" t="s">
        <v>290</v>
      </c>
      <c r="B17" s="211">
        <v>172</v>
      </c>
      <c r="C17" s="211">
        <v>16</v>
      </c>
      <c r="D17" s="211">
        <v>22</v>
      </c>
      <c r="E17" s="212">
        <v>13</v>
      </c>
      <c r="F17" s="211" t="s">
        <v>306</v>
      </c>
      <c r="G17" s="211" t="s">
        <v>307</v>
      </c>
      <c r="H17" s="211" t="s">
        <v>304</v>
      </c>
      <c r="I17" s="212" t="s">
        <v>305</v>
      </c>
    </row>
    <row r="18" spans="1:9" x14ac:dyDescent="0.25">
      <c r="A18" s="209" t="s">
        <v>291</v>
      </c>
      <c r="B18" s="213">
        <v>255</v>
      </c>
      <c r="C18" s="213">
        <v>255</v>
      </c>
      <c r="D18" s="213">
        <v>0</v>
      </c>
      <c r="E18" s="214">
        <v>0</v>
      </c>
      <c r="F18" s="213" t="s">
        <v>301</v>
      </c>
      <c r="G18" s="213" t="s">
        <v>301</v>
      </c>
      <c r="H18" s="213" t="s">
        <v>302</v>
      </c>
      <c r="I18" s="214" t="s">
        <v>302</v>
      </c>
    </row>
    <row r="19" spans="1:9" x14ac:dyDescent="0.25">
      <c r="A19" s="208" t="s">
        <v>292</v>
      </c>
      <c r="B19" s="211">
        <v>172</v>
      </c>
      <c r="C19" s="211">
        <v>16</v>
      </c>
      <c r="D19" s="211">
        <v>0</v>
      </c>
      <c r="E19" s="212">
        <v>0</v>
      </c>
      <c r="F19" s="211" t="s">
        <v>306</v>
      </c>
      <c r="G19" s="211" t="s">
        <v>307</v>
      </c>
      <c r="H19" s="211" t="s">
        <v>302</v>
      </c>
      <c r="I19" s="212" t="s">
        <v>302</v>
      </c>
    </row>
    <row r="20" spans="1:9" x14ac:dyDescent="0.25">
      <c r="A20" s="210" t="s">
        <v>293</v>
      </c>
      <c r="B20" s="215">
        <v>172</v>
      </c>
      <c r="C20" s="215">
        <v>16</v>
      </c>
      <c r="D20" s="215">
        <v>255</v>
      </c>
      <c r="E20" s="216">
        <v>255</v>
      </c>
      <c r="F20" s="215" t="s">
        <v>306</v>
      </c>
      <c r="G20" s="215" t="s">
        <v>307</v>
      </c>
      <c r="H20" s="215" t="s">
        <v>301</v>
      </c>
      <c r="I20" s="216" t="s">
        <v>301</v>
      </c>
    </row>
    <row r="21" spans="1:9" x14ac:dyDescent="0.25">
      <c r="B21" s="217"/>
      <c r="C21" s="217"/>
      <c r="D21" s="217"/>
      <c r="E21" s="217"/>
      <c r="F21" s="217"/>
      <c r="G21" s="217"/>
      <c r="H21" s="217"/>
      <c r="I21" s="217"/>
    </row>
    <row r="22" spans="1:9" x14ac:dyDescent="0.25">
      <c r="A22" s="204" t="s">
        <v>289</v>
      </c>
      <c r="B22" s="218" t="s">
        <v>294</v>
      </c>
      <c r="C22" s="219" t="s">
        <v>295</v>
      </c>
      <c r="D22" s="218" t="s">
        <v>296</v>
      </c>
      <c r="E22" s="220" t="s">
        <v>297</v>
      </c>
      <c r="F22" s="218" t="s">
        <v>294</v>
      </c>
      <c r="G22" s="219" t="s">
        <v>295</v>
      </c>
      <c r="H22" s="218" t="s">
        <v>296</v>
      </c>
      <c r="I22" s="220" t="s">
        <v>297</v>
      </c>
    </row>
    <row r="23" spans="1:9" x14ac:dyDescent="0.25">
      <c r="A23" s="208" t="s">
        <v>290</v>
      </c>
      <c r="B23" s="211">
        <v>192</v>
      </c>
      <c r="C23" s="211">
        <v>168</v>
      </c>
      <c r="D23" s="211">
        <v>117</v>
      </c>
      <c r="E23" s="212">
        <v>136</v>
      </c>
      <c r="F23" s="211" t="s">
        <v>308</v>
      </c>
      <c r="G23" s="211" t="s">
        <v>309</v>
      </c>
      <c r="H23" s="211" t="s">
        <v>311</v>
      </c>
      <c r="I23" s="212" t="s">
        <v>310</v>
      </c>
    </row>
    <row r="24" spans="1:9" x14ac:dyDescent="0.25">
      <c r="A24" s="209" t="s">
        <v>291</v>
      </c>
      <c r="B24" s="213">
        <v>255</v>
      </c>
      <c r="C24" s="213">
        <v>255</v>
      </c>
      <c r="D24" s="213">
        <v>255</v>
      </c>
      <c r="E24" s="214">
        <v>0</v>
      </c>
      <c r="F24" s="213" t="s">
        <v>301</v>
      </c>
      <c r="G24" s="213" t="s">
        <v>301</v>
      </c>
      <c r="H24" s="213" t="s">
        <v>301</v>
      </c>
      <c r="I24" s="214" t="s">
        <v>302</v>
      </c>
    </row>
    <row r="25" spans="1:9" x14ac:dyDescent="0.25">
      <c r="A25" s="208" t="s">
        <v>292</v>
      </c>
      <c r="B25" s="211">
        <v>192</v>
      </c>
      <c r="C25" s="211">
        <v>168</v>
      </c>
      <c r="D25" s="211">
        <v>117</v>
      </c>
      <c r="E25" s="212">
        <v>0</v>
      </c>
      <c r="F25" s="211" t="s">
        <v>308</v>
      </c>
      <c r="G25" s="211" t="s">
        <v>309</v>
      </c>
      <c r="H25" s="211" t="s">
        <v>311</v>
      </c>
      <c r="I25" s="212" t="s">
        <v>302</v>
      </c>
    </row>
    <row r="26" spans="1:9" x14ac:dyDescent="0.25">
      <c r="A26" s="210" t="s">
        <v>293</v>
      </c>
      <c r="B26" s="215">
        <v>192</v>
      </c>
      <c r="C26" s="215">
        <v>168</v>
      </c>
      <c r="D26" s="215">
        <v>117</v>
      </c>
      <c r="E26" s="216">
        <v>255</v>
      </c>
      <c r="F26" s="215" t="s">
        <v>308</v>
      </c>
      <c r="G26" s="215" t="s">
        <v>309</v>
      </c>
      <c r="H26" s="215" t="s">
        <v>311</v>
      </c>
      <c r="I26" s="216" t="s">
        <v>301</v>
      </c>
    </row>
  </sheetData>
  <mergeCells count="13">
    <mergeCell ref="B1:E1"/>
    <mergeCell ref="F1:M1"/>
    <mergeCell ref="N1:P1"/>
    <mergeCell ref="J2:M2"/>
    <mergeCell ref="B2:C2"/>
    <mergeCell ref="F2:G2"/>
    <mergeCell ref="H2:I2"/>
    <mergeCell ref="D2:E2"/>
    <mergeCell ref="F7:I7"/>
    <mergeCell ref="F8:I8"/>
    <mergeCell ref="J7:M7"/>
    <mergeCell ref="J8:M8"/>
    <mergeCell ref="N2:Q2"/>
  </mergeCells>
  <phoneticPr fontId="2" type="noConversion"/>
  <pageMargins left="0.7" right="0.7" top="0.75" bottom="0.75" header="0.3" footer="0.3"/>
  <pageSetup orientation="portrait" r:id="rId1"/>
  <ignoredErrors>
    <ignoredError sqref="D5:E8 H4:I4 G6 P4:P5 G4 F23:I26 F17:I20 F11:I14 E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97" t="s">
        <v>166</v>
      </c>
      <c r="B1" s="420">
        <f>2^128</f>
        <v>3.4028236692093846E+38</v>
      </c>
      <c r="C1" s="420"/>
      <c r="D1" s="420"/>
      <c r="E1" s="420"/>
      <c r="F1" s="420"/>
      <c r="G1" s="420"/>
      <c r="H1" s="420"/>
      <c r="I1" s="420"/>
      <c r="J1" s="97" t="s">
        <v>240</v>
      </c>
      <c r="K1" s="421" t="s">
        <v>229</v>
      </c>
      <c r="L1" s="421"/>
      <c r="M1" s="421"/>
      <c r="N1" s="421"/>
    </row>
    <row r="2" spans="1:14" ht="15.75" thickBot="1" x14ac:dyDescent="0.3">
      <c r="A2" s="120" t="s">
        <v>177</v>
      </c>
      <c r="B2" s="422" t="s">
        <v>173</v>
      </c>
      <c r="C2" s="423"/>
      <c r="D2" s="423"/>
      <c r="E2" s="98" t="s">
        <v>253</v>
      </c>
      <c r="F2" s="423" t="s">
        <v>174</v>
      </c>
      <c r="G2" s="423"/>
      <c r="H2" s="423"/>
      <c r="I2" s="424"/>
      <c r="J2" s="99" t="s">
        <v>175</v>
      </c>
      <c r="K2" s="99" t="s">
        <v>224</v>
      </c>
      <c r="L2" s="103" t="s">
        <v>227</v>
      </c>
      <c r="M2" s="104" t="s">
        <v>228</v>
      </c>
      <c r="N2" s="99" t="s">
        <v>245</v>
      </c>
    </row>
    <row r="3" spans="1:14" ht="15.75" thickBot="1" x14ac:dyDescent="0.3">
      <c r="A3" s="105" t="s">
        <v>178</v>
      </c>
      <c r="B3" s="111" t="s">
        <v>169</v>
      </c>
      <c r="C3" s="112" t="s">
        <v>168</v>
      </c>
      <c r="D3" s="112" t="s">
        <v>170</v>
      </c>
      <c r="E3" s="113" t="s">
        <v>171</v>
      </c>
      <c r="F3" s="114" t="s">
        <v>172</v>
      </c>
      <c r="G3" s="114" t="s">
        <v>172</v>
      </c>
      <c r="H3" s="114" t="s">
        <v>172</v>
      </c>
      <c r="I3" s="115" t="s">
        <v>167</v>
      </c>
      <c r="J3" s="100" t="s">
        <v>176</v>
      </c>
      <c r="K3" s="100" t="s">
        <v>173</v>
      </c>
      <c r="L3" s="105" t="s">
        <v>241</v>
      </c>
      <c r="M3" s="106" t="s">
        <v>242</v>
      </c>
      <c r="N3" s="100" t="s">
        <v>243</v>
      </c>
    </row>
    <row r="4" spans="1:14" ht="15.75" thickBot="1" x14ac:dyDescent="0.3">
      <c r="A4" s="107" t="s">
        <v>183</v>
      </c>
      <c r="B4" s="111" t="s">
        <v>169</v>
      </c>
      <c r="C4" s="112" t="s">
        <v>179</v>
      </c>
      <c r="D4" s="112" t="s">
        <v>170</v>
      </c>
      <c r="E4" s="113" t="s">
        <v>180</v>
      </c>
      <c r="F4" s="114" t="s">
        <v>181</v>
      </c>
      <c r="G4" s="114" t="s">
        <v>181</v>
      </c>
      <c r="H4" s="114" t="s">
        <v>181</v>
      </c>
      <c r="I4" s="115" t="s">
        <v>182</v>
      </c>
      <c r="J4" s="100" t="s">
        <v>176</v>
      </c>
      <c r="K4" s="102" t="s">
        <v>187</v>
      </c>
      <c r="L4" s="107" t="s">
        <v>188</v>
      </c>
      <c r="M4" s="108" t="s">
        <v>186</v>
      </c>
      <c r="N4" s="102" t="s">
        <v>246</v>
      </c>
    </row>
    <row r="5" spans="1:14" ht="15.75" thickBot="1" x14ac:dyDescent="0.3">
      <c r="A5" s="109" t="s">
        <v>185</v>
      </c>
      <c r="B5" s="116" t="s">
        <v>169</v>
      </c>
      <c r="C5" s="117" t="s">
        <v>179</v>
      </c>
      <c r="D5" s="117" t="s">
        <v>170</v>
      </c>
      <c r="E5" s="118" t="s">
        <v>182</v>
      </c>
      <c r="F5" s="425" t="s">
        <v>184</v>
      </c>
      <c r="G5" s="425"/>
      <c r="H5" s="425"/>
      <c r="I5" s="119">
        <v>1</v>
      </c>
      <c r="J5" s="101" t="s">
        <v>176</v>
      </c>
      <c r="K5" s="101" t="s">
        <v>247</v>
      </c>
      <c r="L5" s="109" t="s">
        <v>313</v>
      </c>
      <c r="M5" s="110" t="s">
        <v>314</v>
      </c>
      <c r="N5" s="101" t="s">
        <v>244</v>
      </c>
    </row>
    <row r="6" spans="1:14" ht="15.75" thickBot="1" x14ac:dyDescent="0.3">
      <c r="E6" s="34"/>
    </row>
    <row r="7" spans="1:14" ht="15.75" thickBot="1" x14ac:dyDescent="0.3">
      <c r="A7" s="99" t="s">
        <v>186</v>
      </c>
      <c r="B7" s="103" t="s">
        <v>263</v>
      </c>
      <c r="C7" s="417" t="s">
        <v>248</v>
      </c>
      <c r="D7" s="417"/>
      <c r="E7" s="417"/>
      <c r="F7" s="418"/>
      <c r="G7" s="127" t="s">
        <v>261</v>
      </c>
    </row>
    <row r="8" spans="1:14" ht="15.75" thickBot="1" x14ac:dyDescent="0.3">
      <c r="A8" s="100" t="s">
        <v>255</v>
      </c>
      <c r="B8" s="124" t="s">
        <v>188</v>
      </c>
      <c r="C8" s="123" t="s">
        <v>262</v>
      </c>
      <c r="D8" s="419" t="s">
        <v>249</v>
      </c>
      <c r="E8" s="419"/>
      <c r="F8" s="121" t="s">
        <v>250</v>
      </c>
      <c r="G8" s="106" t="s">
        <v>252</v>
      </c>
    </row>
    <row r="9" spans="1:14" ht="15.75" thickBot="1" x14ac:dyDescent="0.3">
      <c r="A9" s="102" t="s">
        <v>256</v>
      </c>
      <c r="B9" s="125" t="s">
        <v>188</v>
      </c>
      <c r="C9" s="114" t="s">
        <v>251</v>
      </c>
      <c r="D9" s="114" t="s">
        <v>257</v>
      </c>
      <c r="E9" s="114" t="s">
        <v>258</v>
      </c>
      <c r="F9" s="115" t="s">
        <v>250</v>
      </c>
      <c r="G9" s="106" t="s">
        <v>254</v>
      </c>
    </row>
    <row r="10" spans="1:14" ht="15.75" thickBot="1" x14ac:dyDescent="0.3">
      <c r="A10" s="101" t="s">
        <v>185</v>
      </c>
      <c r="B10" s="126" t="s">
        <v>189</v>
      </c>
      <c r="C10" s="122" t="s">
        <v>259</v>
      </c>
      <c r="D10" s="122" t="s">
        <v>257</v>
      </c>
      <c r="E10" s="122" t="s">
        <v>258</v>
      </c>
      <c r="F10" s="119" t="s">
        <v>250</v>
      </c>
      <c r="G10" s="110" t="s">
        <v>260</v>
      </c>
    </row>
    <row r="11" spans="1:14" ht="15.75" thickBot="1" x14ac:dyDescent="0.3"/>
    <row r="12" spans="1:14" ht="15.75" thickBot="1" x14ac:dyDescent="0.3">
      <c r="A12" s="130" t="s">
        <v>263</v>
      </c>
      <c r="B12" s="414" t="s">
        <v>248</v>
      </c>
      <c r="C12" s="415"/>
      <c r="D12" s="416"/>
      <c r="E12" s="414" t="s">
        <v>264</v>
      </c>
      <c r="F12" s="415"/>
      <c r="G12" s="416"/>
    </row>
    <row r="13" spans="1:14" x14ac:dyDescent="0.25">
      <c r="A13" s="128" t="s">
        <v>188</v>
      </c>
      <c r="B13" s="405" t="s">
        <v>190</v>
      </c>
      <c r="C13" s="406"/>
      <c r="D13" s="407"/>
      <c r="E13" s="406" t="s">
        <v>191</v>
      </c>
      <c r="F13" s="406"/>
      <c r="G13" s="407"/>
      <c r="H13" s="37"/>
      <c r="I13" s="37"/>
      <c r="J13" s="37"/>
    </row>
    <row r="14" spans="1:14" x14ac:dyDescent="0.25">
      <c r="A14" s="129"/>
      <c r="B14" s="408"/>
      <c r="C14" s="409"/>
      <c r="D14" s="410"/>
      <c r="E14" s="409"/>
      <c r="F14" s="409"/>
      <c r="G14" s="410"/>
    </row>
    <row r="15" spans="1:14" x14ac:dyDescent="0.25">
      <c r="A15" s="128"/>
      <c r="B15" s="405"/>
      <c r="C15" s="406"/>
      <c r="D15" s="407"/>
      <c r="E15" s="406"/>
      <c r="F15" s="406"/>
      <c r="G15" s="407"/>
    </row>
    <row r="16" spans="1:14" x14ac:dyDescent="0.25">
      <c r="A16" s="129"/>
      <c r="B16" s="408"/>
      <c r="C16" s="409"/>
      <c r="D16" s="410"/>
      <c r="E16" s="409"/>
      <c r="F16" s="409"/>
      <c r="G16" s="410"/>
    </row>
    <row r="17" spans="1:7" x14ac:dyDescent="0.25">
      <c r="A17" s="128"/>
      <c r="B17" s="405"/>
      <c r="C17" s="406"/>
      <c r="D17" s="407"/>
      <c r="E17" s="406"/>
      <c r="F17" s="406"/>
      <c r="G17" s="407"/>
    </row>
    <row r="18" spans="1:7" x14ac:dyDescent="0.25">
      <c r="A18" s="129"/>
      <c r="B18" s="408"/>
      <c r="C18" s="409"/>
      <c r="D18" s="410"/>
      <c r="E18" s="409"/>
      <c r="F18" s="409"/>
      <c r="G18" s="410"/>
    </row>
    <row r="19" spans="1:7" ht="15.75" thickBot="1" x14ac:dyDescent="0.3">
      <c r="A19" s="116"/>
      <c r="B19" s="411"/>
      <c r="C19" s="412"/>
      <c r="D19" s="413"/>
      <c r="E19" s="412"/>
      <c r="F19" s="412"/>
      <c r="G19" s="413"/>
    </row>
  </sheetData>
  <mergeCells count="23">
    <mergeCell ref="B1:I1"/>
    <mergeCell ref="K1:N1"/>
    <mergeCell ref="B2:D2"/>
    <mergeCell ref="F2:I2"/>
    <mergeCell ref="F5:H5"/>
    <mergeCell ref="B13:D13"/>
    <mergeCell ref="E13:G13"/>
    <mergeCell ref="B12:D12"/>
    <mergeCell ref="E12:G12"/>
    <mergeCell ref="C7:F7"/>
    <mergeCell ref="D8:E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516-A0F2-40A5-9B09-E073F45C46B9}">
  <dimension ref="A1:P53"/>
  <sheetViews>
    <sheetView zoomScale="115" zoomScaleNormal="115" workbookViewId="0">
      <pane xSplit="6" ySplit="3" topLeftCell="G45" activePane="bottomRight" state="frozen"/>
      <selection pane="topRight" activeCell="G1" sqref="G1"/>
      <selection pane="bottomLeft" activeCell="A4" sqref="A4"/>
      <selection pane="bottomRight" activeCell="K2" sqref="K2"/>
    </sheetView>
  </sheetViews>
  <sheetFormatPr baseColWidth="10" defaultRowHeight="15" x14ac:dyDescent="0.25"/>
  <cols>
    <col min="1" max="1" width="10.140625" style="221" bestFit="1" customWidth="1"/>
    <col min="2" max="5" width="14.85546875" style="222" bestFit="1" customWidth="1"/>
    <col min="6" max="6" width="17.28515625" style="222" bestFit="1" customWidth="1"/>
    <col min="7" max="7" width="5.85546875" style="222" bestFit="1" customWidth="1"/>
    <col min="8" max="8" width="6" bestFit="1" customWidth="1"/>
    <col min="9" max="9" width="5.140625" bestFit="1" customWidth="1"/>
    <col min="10" max="10" width="6.5703125" bestFit="1" customWidth="1"/>
    <col min="11" max="11" width="10" bestFit="1" customWidth="1"/>
    <col min="15" max="15" width="10.5703125" bestFit="1" customWidth="1"/>
  </cols>
  <sheetData>
    <row r="1" spans="1:16" ht="15.75" thickBot="1" x14ac:dyDescent="0.3">
      <c r="A1" s="429" t="s">
        <v>320</v>
      </c>
      <c r="B1" s="429"/>
      <c r="C1" s="429"/>
      <c r="D1" s="226" t="s">
        <v>471</v>
      </c>
      <c r="E1" s="218" t="s">
        <v>473</v>
      </c>
      <c r="F1" s="226" t="s">
        <v>472</v>
      </c>
      <c r="G1" s="218" t="s">
        <v>572</v>
      </c>
      <c r="H1" s="226" t="s">
        <v>573</v>
      </c>
      <c r="I1" s="218" t="s">
        <v>323</v>
      </c>
      <c r="J1" s="226" t="s">
        <v>446</v>
      </c>
      <c r="K1" s="218" t="s">
        <v>322</v>
      </c>
      <c r="P1" s="34"/>
    </row>
    <row r="2" spans="1:16" ht="29.25" customHeight="1" thickBot="1" x14ac:dyDescent="0.3">
      <c r="A2" s="426" t="s">
        <v>470</v>
      </c>
      <c r="B2" s="427"/>
      <c r="C2" s="428"/>
      <c r="D2" s="230" t="s">
        <v>321</v>
      </c>
      <c r="E2" s="231" t="s">
        <v>576</v>
      </c>
      <c r="F2" s="230" t="s">
        <v>329</v>
      </c>
      <c r="G2" s="231" t="s">
        <v>111</v>
      </c>
      <c r="H2" s="275">
        <v>20</v>
      </c>
      <c r="I2" s="231">
        <f>IF(H2="","",IF(H2&lt;=2,1,IF(H2&lt;=4,2,IF(H2&lt;=8,3,IF(H2&lt;=16,4,IF(H2&lt;=32,5,IF(H2&lt;=64,6,IF(H2&lt;=128,7,8))))))))</f>
        <v>5</v>
      </c>
      <c r="J2" s="230">
        <f>IF(G2="","",IF(G2="A",8+I2,IF(G2="B",16+I2,IF(G2="C",24+I2,"invalid"))))</f>
        <v>29</v>
      </c>
      <c r="K2" s="231">
        <f>IF(J2="","",2^(32-J2))</f>
        <v>8</v>
      </c>
      <c r="P2" s="34"/>
    </row>
    <row r="3" spans="1:16" ht="15.75" thickBot="1" x14ac:dyDescent="0.3">
      <c r="A3" s="232" t="s">
        <v>327</v>
      </c>
      <c r="B3" s="233" t="s">
        <v>292</v>
      </c>
      <c r="C3" s="233" t="s">
        <v>324</v>
      </c>
      <c r="D3" s="234" t="s">
        <v>325</v>
      </c>
      <c r="E3" s="233" t="s">
        <v>293</v>
      </c>
      <c r="F3" s="234" t="s">
        <v>316</v>
      </c>
      <c r="G3" s="234" t="s">
        <v>315</v>
      </c>
      <c r="H3" s="234" t="s">
        <v>570</v>
      </c>
      <c r="I3" s="234" t="s">
        <v>571</v>
      </c>
      <c r="J3" s="234" t="s">
        <v>267</v>
      </c>
      <c r="K3" s="235" t="s">
        <v>270</v>
      </c>
    </row>
    <row r="4" spans="1:16" x14ac:dyDescent="0.25">
      <c r="A4" s="242" t="s">
        <v>330</v>
      </c>
      <c r="B4" s="243" t="s">
        <v>328</v>
      </c>
      <c r="C4" s="243" t="s">
        <v>348</v>
      </c>
      <c r="D4" s="243" t="s">
        <v>344</v>
      </c>
      <c r="E4" s="243" t="s">
        <v>340</v>
      </c>
      <c r="F4" s="244" t="s">
        <v>326</v>
      </c>
      <c r="G4" s="433" t="s">
        <v>108</v>
      </c>
      <c r="H4" s="433">
        <v>3</v>
      </c>
      <c r="I4" s="433">
        <f>IF(H4="","",IF(H4&lt;=2,1,IF(H4&lt;=4,2,IF(H4&lt;=8,3,IF(H4&lt;=16,4,IF(H4&lt;=32,5,IF(H4&lt;=64,6,IF(H4&lt;=128,7,8))))))))</f>
        <v>2</v>
      </c>
      <c r="J4" s="433">
        <f>IF(G4="","",IF(G4="A",8+I4,IF(G4="B",16+I4,IF(G4="C",24+I4,"invalid"))))</f>
        <v>10</v>
      </c>
      <c r="K4" s="430">
        <f>IF(J4="","",2^(32-J4))</f>
        <v>4194304</v>
      </c>
    </row>
    <row r="5" spans="1:16" x14ac:dyDescent="0.25">
      <c r="A5" s="236" t="s">
        <v>331</v>
      </c>
      <c r="B5" s="213" t="s">
        <v>334</v>
      </c>
      <c r="C5" s="213" t="s">
        <v>337</v>
      </c>
      <c r="D5" s="213" t="s">
        <v>345</v>
      </c>
      <c r="E5" s="213" t="s">
        <v>341</v>
      </c>
      <c r="F5" s="214" t="s">
        <v>326</v>
      </c>
      <c r="G5" s="434"/>
      <c r="H5" s="434"/>
      <c r="I5" s="434"/>
      <c r="J5" s="434"/>
      <c r="K5" s="431"/>
    </row>
    <row r="6" spans="1:16" x14ac:dyDescent="0.25">
      <c r="A6" s="237" t="s">
        <v>332</v>
      </c>
      <c r="B6" s="211" t="s">
        <v>335</v>
      </c>
      <c r="C6" s="211" t="s">
        <v>338</v>
      </c>
      <c r="D6" s="211" t="s">
        <v>346</v>
      </c>
      <c r="E6" s="211" t="s">
        <v>342</v>
      </c>
      <c r="F6" s="212" t="s">
        <v>326</v>
      </c>
      <c r="G6" s="434"/>
      <c r="H6" s="434"/>
      <c r="I6" s="434"/>
      <c r="J6" s="434"/>
      <c r="K6" s="431"/>
    </row>
    <row r="7" spans="1:16" ht="15.75" thickBot="1" x14ac:dyDescent="0.3">
      <c r="A7" s="239" t="s">
        <v>333</v>
      </c>
      <c r="B7" s="240" t="s">
        <v>336</v>
      </c>
      <c r="C7" s="240" t="s">
        <v>339</v>
      </c>
      <c r="D7" s="240" t="s">
        <v>347</v>
      </c>
      <c r="E7" s="240" t="s">
        <v>343</v>
      </c>
      <c r="F7" s="241" t="s">
        <v>326</v>
      </c>
      <c r="G7" s="435"/>
      <c r="H7" s="435"/>
      <c r="I7" s="435"/>
      <c r="J7" s="435"/>
      <c r="K7" s="432"/>
    </row>
    <row r="8" spans="1:16" x14ac:dyDescent="0.25">
      <c r="A8" s="242" t="s">
        <v>349</v>
      </c>
      <c r="B8" s="243" t="s">
        <v>357</v>
      </c>
      <c r="C8" s="243" t="s">
        <v>358</v>
      </c>
      <c r="D8" s="243" t="s">
        <v>381</v>
      </c>
      <c r="E8" s="243" t="s">
        <v>380</v>
      </c>
      <c r="F8" s="244" t="s">
        <v>389</v>
      </c>
      <c r="G8" s="436" t="s">
        <v>109</v>
      </c>
      <c r="H8" s="436">
        <v>5</v>
      </c>
      <c r="I8" s="436">
        <f t="shared" ref="I8:I44" si="0">IF(H8="","",IF(H8&lt;=2,1,IF(H8&lt;=4,2,IF(H8&lt;=8,3,IF(H8&lt;=16,4,IF(H8&lt;=32,5,IF(H8&lt;=64,6,IF(H8&lt;=128,7,8))))))))</f>
        <v>3</v>
      </c>
      <c r="J8" s="436">
        <f t="shared" ref="J8:J20" si="1">IF(G8="","",IF(G8="A",8+I8,IF(G8="B",16+I8,IF(G8="C",24+I8,"invalid"))))</f>
        <v>19</v>
      </c>
      <c r="K8" s="439">
        <f t="shared" ref="K8:K44" si="2">IF(J8="","",2^(32-J8))</f>
        <v>8192</v>
      </c>
    </row>
    <row r="9" spans="1:16" x14ac:dyDescent="0.25">
      <c r="A9" s="236" t="s">
        <v>350</v>
      </c>
      <c r="B9" s="213" t="s">
        <v>359</v>
      </c>
      <c r="C9" s="213" t="s">
        <v>366</v>
      </c>
      <c r="D9" s="213" t="s">
        <v>382</v>
      </c>
      <c r="E9" s="213" t="s">
        <v>379</v>
      </c>
      <c r="F9" s="214" t="s">
        <v>389</v>
      </c>
      <c r="G9" s="437"/>
      <c r="H9" s="437"/>
      <c r="I9" s="437"/>
      <c r="J9" s="437"/>
      <c r="K9" s="440"/>
    </row>
    <row r="10" spans="1:16" x14ac:dyDescent="0.25">
      <c r="A10" s="237" t="s">
        <v>351</v>
      </c>
      <c r="B10" s="211" t="s">
        <v>360</v>
      </c>
      <c r="C10" s="211" t="s">
        <v>367</v>
      </c>
      <c r="D10" s="211" t="s">
        <v>383</v>
      </c>
      <c r="E10" s="211" t="s">
        <v>378</v>
      </c>
      <c r="F10" s="212" t="s">
        <v>389</v>
      </c>
      <c r="G10" s="437"/>
      <c r="H10" s="437"/>
      <c r="I10" s="437"/>
      <c r="J10" s="437"/>
      <c r="K10" s="440"/>
    </row>
    <row r="11" spans="1:16" x14ac:dyDescent="0.25">
      <c r="A11" s="238" t="s">
        <v>352</v>
      </c>
      <c r="B11" s="215" t="s">
        <v>361</v>
      </c>
      <c r="C11" s="215" t="s">
        <v>368</v>
      </c>
      <c r="D11" s="215" t="s">
        <v>384</v>
      </c>
      <c r="E11" s="215" t="s">
        <v>377</v>
      </c>
      <c r="F11" s="216" t="s">
        <v>389</v>
      </c>
      <c r="G11" s="437"/>
      <c r="H11" s="437"/>
      <c r="I11" s="437"/>
      <c r="J11" s="437"/>
      <c r="K11" s="440"/>
    </row>
    <row r="12" spans="1:16" x14ac:dyDescent="0.25">
      <c r="A12" s="237" t="s">
        <v>353</v>
      </c>
      <c r="B12" s="211" t="s">
        <v>362</v>
      </c>
      <c r="C12" s="211" t="s">
        <v>369</v>
      </c>
      <c r="D12" s="211" t="s">
        <v>385</v>
      </c>
      <c r="E12" s="211" t="s">
        <v>376</v>
      </c>
      <c r="F12" s="212" t="s">
        <v>389</v>
      </c>
      <c r="G12" s="437"/>
      <c r="H12" s="437"/>
      <c r="I12" s="437"/>
      <c r="J12" s="437"/>
      <c r="K12" s="440"/>
    </row>
    <row r="13" spans="1:16" x14ac:dyDescent="0.25">
      <c r="A13" s="236" t="s">
        <v>354</v>
      </c>
      <c r="B13" s="213" t="s">
        <v>363</v>
      </c>
      <c r="C13" s="213" t="s">
        <v>370</v>
      </c>
      <c r="D13" s="213" t="s">
        <v>386</v>
      </c>
      <c r="E13" s="213" t="s">
        <v>375</v>
      </c>
      <c r="F13" s="214" t="s">
        <v>389</v>
      </c>
      <c r="G13" s="437"/>
      <c r="H13" s="437"/>
      <c r="I13" s="437"/>
      <c r="J13" s="437"/>
      <c r="K13" s="440"/>
    </row>
    <row r="14" spans="1:16" x14ac:dyDescent="0.25">
      <c r="A14" s="237" t="s">
        <v>355</v>
      </c>
      <c r="B14" s="211" t="s">
        <v>364</v>
      </c>
      <c r="C14" s="211" t="s">
        <v>371</v>
      </c>
      <c r="D14" s="211" t="s">
        <v>387</v>
      </c>
      <c r="E14" s="211" t="s">
        <v>374</v>
      </c>
      <c r="F14" s="212" t="s">
        <v>389</v>
      </c>
      <c r="G14" s="437"/>
      <c r="H14" s="437"/>
      <c r="I14" s="437"/>
      <c r="J14" s="437"/>
      <c r="K14" s="440"/>
    </row>
    <row r="15" spans="1:16" ht="15.75" thickBot="1" x14ac:dyDescent="0.3">
      <c r="A15" s="239" t="s">
        <v>356</v>
      </c>
      <c r="B15" s="240" t="s">
        <v>365</v>
      </c>
      <c r="C15" s="240" t="s">
        <v>372</v>
      </c>
      <c r="D15" s="240" t="s">
        <v>388</v>
      </c>
      <c r="E15" s="240" t="s">
        <v>373</v>
      </c>
      <c r="F15" s="241" t="s">
        <v>389</v>
      </c>
      <c r="G15" s="438"/>
      <c r="H15" s="438"/>
      <c r="I15" s="438"/>
      <c r="J15" s="438"/>
      <c r="K15" s="441"/>
    </row>
    <row r="16" spans="1:16" x14ac:dyDescent="0.25">
      <c r="A16" s="242" t="s">
        <v>330</v>
      </c>
      <c r="B16" s="243" t="s">
        <v>532</v>
      </c>
      <c r="C16" s="243" t="s">
        <v>566</v>
      </c>
      <c r="D16" s="243" t="s">
        <v>619</v>
      </c>
      <c r="E16" s="243" t="s">
        <v>620</v>
      </c>
      <c r="F16" s="245">
        <v>255255255192</v>
      </c>
      <c r="G16" s="433" t="s">
        <v>111</v>
      </c>
      <c r="H16" s="433">
        <v>4</v>
      </c>
      <c r="I16" s="433">
        <f t="shared" si="0"/>
        <v>2</v>
      </c>
      <c r="J16" s="433">
        <f t="shared" si="1"/>
        <v>26</v>
      </c>
      <c r="K16" s="430">
        <f t="shared" si="2"/>
        <v>64</v>
      </c>
    </row>
    <row r="17" spans="1:11" x14ac:dyDescent="0.25">
      <c r="A17" s="236" t="s">
        <v>331</v>
      </c>
      <c r="B17" s="213" t="s">
        <v>533</v>
      </c>
      <c r="C17" s="213" t="s">
        <v>567</v>
      </c>
      <c r="D17" s="213" t="s">
        <v>616</v>
      </c>
      <c r="E17" s="213" t="s">
        <v>621</v>
      </c>
      <c r="F17" s="225">
        <v>255255255192</v>
      </c>
      <c r="G17" s="434"/>
      <c r="H17" s="434"/>
      <c r="I17" s="434"/>
      <c r="J17" s="434"/>
      <c r="K17" s="431"/>
    </row>
    <row r="18" spans="1:11" x14ac:dyDescent="0.25">
      <c r="A18" s="237" t="s">
        <v>450</v>
      </c>
      <c r="B18" s="211" t="s">
        <v>534</v>
      </c>
      <c r="C18" s="211" t="s">
        <v>568</v>
      </c>
      <c r="D18" s="211" t="s">
        <v>617</v>
      </c>
      <c r="E18" s="211" t="s">
        <v>622</v>
      </c>
      <c r="F18" s="224">
        <v>255255255192</v>
      </c>
      <c r="G18" s="434"/>
      <c r="H18" s="434"/>
      <c r="I18" s="434"/>
      <c r="J18" s="434"/>
      <c r="K18" s="431"/>
    </row>
    <row r="19" spans="1:11" ht="15.75" thickBot="1" x14ac:dyDescent="0.3">
      <c r="A19" s="239" t="s">
        <v>333</v>
      </c>
      <c r="B19" s="240" t="s">
        <v>535</v>
      </c>
      <c r="C19" s="240" t="s">
        <v>569</v>
      </c>
      <c r="D19" s="240" t="s">
        <v>618</v>
      </c>
      <c r="E19" s="240" t="s">
        <v>623</v>
      </c>
      <c r="F19" s="246">
        <v>255255255192</v>
      </c>
      <c r="G19" s="435"/>
      <c r="H19" s="435"/>
      <c r="I19" s="435"/>
      <c r="J19" s="435"/>
      <c r="K19" s="432"/>
    </row>
    <row r="20" spans="1:11" x14ac:dyDescent="0.25">
      <c r="A20" s="242" t="s">
        <v>436</v>
      </c>
      <c r="B20" s="243" t="s">
        <v>328</v>
      </c>
      <c r="C20" s="243" t="s">
        <v>504</v>
      </c>
      <c r="D20" s="243" t="s">
        <v>624</v>
      </c>
      <c r="E20" s="243" t="s">
        <v>632</v>
      </c>
      <c r="F20" s="244" t="s">
        <v>440</v>
      </c>
      <c r="G20" s="436" t="s">
        <v>108</v>
      </c>
      <c r="H20" s="436">
        <v>20</v>
      </c>
      <c r="I20" s="436">
        <f t="shared" si="0"/>
        <v>5</v>
      </c>
      <c r="J20" s="436">
        <f t="shared" si="1"/>
        <v>13</v>
      </c>
      <c r="K20" s="439">
        <f t="shared" si="2"/>
        <v>524288</v>
      </c>
    </row>
    <row r="21" spans="1:11" x14ac:dyDescent="0.25">
      <c r="A21" s="236" t="s">
        <v>439</v>
      </c>
      <c r="B21" s="213" t="s">
        <v>437</v>
      </c>
      <c r="C21" s="213" t="s">
        <v>505</v>
      </c>
      <c r="D21" s="213" t="s">
        <v>625</v>
      </c>
      <c r="E21" s="213" t="s">
        <v>633</v>
      </c>
      <c r="F21" s="214" t="s">
        <v>440</v>
      </c>
      <c r="G21" s="437"/>
      <c r="H21" s="437"/>
      <c r="I21" s="437"/>
      <c r="J21" s="437"/>
      <c r="K21" s="440"/>
    </row>
    <row r="22" spans="1:11" x14ac:dyDescent="0.25">
      <c r="A22" s="237" t="s">
        <v>503</v>
      </c>
      <c r="B22" s="211" t="s">
        <v>438</v>
      </c>
      <c r="C22" s="211" t="s">
        <v>536</v>
      </c>
      <c r="D22" s="211" t="s">
        <v>626</v>
      </c>
      <c r="E22" s="211" t="s">
        <v>634</v>
      </c>
      <c r="F22" s="212" t="s">
        <v>440</v>
      </c>
      <c r="G22" s="437"/>
      <c r="H22" s="437"/>
      <c r="I22" s="437"/>
      <c r="J22" s="437"/>
      <c r="K22" s="440"/>
    </row>
    <row r="23" spans="1:11" x14ac:dyDescent="0.25">
      <c r="A23" s="238" t="s">
        <v>502</v>
      </c>
      <c r="B23" s="215" t="s">
        <v>506</v>
      </c>
      <c r="C23" s="215" t="s">
        <v>537</v>
      </c>
      <c r="D23" s="215" t="s">
        <v>627</v>
      </c>
      <c r="E23" s="215" t="s">
        <v>635</v>
      </c>
      <c r="F23" s="216" t="s">
        <v>440</v>
      </c>
      <c r="G23" s="437"/>
      <c r="H23" s="437"/>
      <c r="I23" s="437"/>
      <c r="J23" s="437"/>
      <c r="K23" s="440"/>
    </row>
    <row r="24" spans="1:11" x14ac:dyDescent="0.25">
      <c r="A24" s="237" t="s">
        <v>501</v>
      </c>
      <c r="B24" s="211" t="s">
        <v>507</v>
      </c>
      <c r="C24" s="211" t="s">
        <v>538</v>
      </c>
      <c r="D24" s="211" t="s">
        <v>628</v>
      </c>
      <c r="E24" s="211" t="s">
        <v>636</v>
      </c>
      <c r="F24" s="212" t="s">
        <v>440</v>
      </c>
      <c r="G24" s="437"/>
      <c r="H24" s="437"/>
      <c r="I24" s="437"/>
      <c r="J24" s="437"/>
      <c r="K24" s="440"/>
    </row>
    <row r="25" spans="1:11" x14ac:dyDescent="0.25">
      <c r="A25" s="236" t="s">
        <v>500</v>
      </c>
      <c r="B25" s="213" t="s">
        <v>526</v>
      </c>
      <c r="C25" s="213" t="s">
        <v>539</v>
      </c>
      <c r="D25" s="213" t="s">
        <v>629</v>
      </c>
      <c r="E25" s="213" t="s">
        <v>637</v>
      </c>
      <c r="F25" s="214" t="s">
        <v>440</v>
      </c>
      <c r="G25" s="437"/>
      <c r="H25" s="437"/>
      <c r="I25" s="437"/>
      <c r="J25" s="437"/>
      <c r="K25" s="440"/>
    </row>
    <row r="26" spans="1:11" x14ac:dyDescent="0.25">
      <c r="A26" s="237" t="s">
        <v>499</v>
      </c>
      <c r="B26" s="211" t="s">
        <v>527</v>
      </c>
      <c r="C26" s="211" t="s">
        <v>540</v>
      </c>
      <c r="D26" s="211" t="s">
        <v>630</v>
      </c>
      <c r="E26" s="211" t="s">
        <v>638</v>
      </c>
      <c r="F26" s="212" t="s">
        <v>440</v>
      </c>
      <c r="G26" s="437"/>
      <c r="H26" s="437"/>
      <c r="I26" s="437"/>
      <c r="J26" s="437"/>
      <c r="K26" s="440"/>
    </row>
    <row r="27" spans="1:11" ht="15.75" thickBot="1" x14ac:dyDescent="0.3">
      <c r="A27" s="239" t="s">
        <v>498</v>
      </c>
      <c r="B27" s="240" t="s">
        <v>528</v>
      </c>
      <c r="C27" s="240" t="s">
        <v>541</v>
      </c>
      <c r="D27" s="240" t="s">
        <v>631</v>
      </c>
      <c r="E27" s="240" t="s">
        <v>340</v>
      </c>
      <c r="F27" s="241" t="s">
        <v>440</v>
      </c>
      <c r="G27" s="438"/>
      <c r="H27" s="438"/>
      <c r="I27" s="438"/>
      <c r="J27" s="438"/>
      <c r="K27" s="441"/>
    </row>
    <row r="28" spans="1:11" x14ac:dyDescent="0.25">
      <c r="A28" s="242" t="s">
        <v>497</v>
      </c>
      <c r="B28" s="243" t="s">
        <v>334</v>
      </c>
      <c r="C28" s="243" t="s">
        <v>542</v>
      </c>
      <c r="D28" s="243" t="s">
        <v>639</v>
      </c>
      <c r="E28" s="243" t="s">
        <v>393</v>
      </c>
      <c r="F28" s="244" t="s">
        <v>440</v>
      </c>
      <c r="G28" s="433" t="s">
        <v>108</v>
      </c>
      <c r="H28" s="433">
        <v>20</v>
      </c>
      <c r="I28" s="433">
        <f t="shared" si="0"/>
        <v>5</v>
      </c>
      <c r="J28" s="433">
        <f t="shared" ref="J28" si="3">IF(G28="","",IF(G28="A",8+I28,IF(G28="B",16+I28,IF(G28="C",24+I28,"invalid"))))</f>
        <v>13</v>
      </c>
      <c r="K28" s="430">
        <f t="shared" si="2"/>
        <v>524288</v>
      </c>
    </row>
    <row r="29" spans="1:11" x14ac:dyDescent="0.25">
      <c r="A29" s="236" t="s">
        <v>496</v>
      </c>
      <c r="B29" s="213" t="s">
        <v>529</v>
      </c>
      <c r="C29" s="213" t="s">
        <v>543</v>
      </c>
      <c r="D29" s="213" t="s">
        <v>640</v>
      </c>
      <c r="E29" s="213" t="s">
        <v>394</v>
      </c>
      <c r="F29" s="214" t="s">
        <v>440</v>
      </c>
      <c r="G29" s="434"/>
      <c r="H29" s="434"/>
      <c r="I29" s="434"/>
      <c r="J29" s="434"/>
      <c r="K29" s="431"/>
    </row>
    <row r="30" spans="1:11" x14ac:dyDescent="0.25">
      <c r="A30" s="237" t="s">
        <v>495</v>
      </c>
      <c r="B30" s="211" t="s">
        <v>530</v>
      </c>
      <c r="C30" s="211" t="s">
        <v>544</v>
      </c>
      <c r="D30" s="211" t="s">
        <v>641</v>
      </c>
      <c r="E30" s="211" t="s">
        <v>395</v>
      </c>
      <c r="F30" s="212" t="s">
        <v>440</v>
      </c>
      <c r="G30" s="434"/>
      <c r="H30" s="434"/>
      <c r="I30" s="434"/>
      <c r="J30" s="434"/>
      <c r="K30" s="431"/>
    </row>
    <row r="31" spans="1:11" x14ac:dyDescent="0.25">
      <c r="A31" s="238" t="s">
        <v>494</v>
      </c>
      <c r="B31" s="215" t="s">
        <v>531</v>
      </c>
      <c r="C31" s="215" t="s">
        <v>545</v>
      </c>
      <c r="D31" s="215" t="s">
        <v>642</v>
      </c>
      <c r="E31" s="215" t="s">
        <v>396</v>
      </c>
      <c r="F31" s="216" t="s">
        <v>440</v>
      </c>
      <c r="G31" s="434"/>
      <c r="H31" s="434"/>
      <c r="I31" s="434"/>
      <c r="J31" s="434"/>
      <c r="K31" s="431"/>
    </row>
    <row r="32" spans="1:11" x14ac:dyDescent="0.25">
      <c r="A32" s="237" t="s">
        <v>493</v>
      </c>
      <c r="B32" s="211" t="s">
        <v>525</v>
      </c>
      <c r="C32" s="211" t="s">
        <v>546</v>
      </c>
      <c r="D32" s="211" t="s">
        <v>416</v>
      </c>
      <c r="E32" s="211" t="s">
        <v>397</v>
      </c>
      <c r="F32" s="212" t="s">
        <v>440</v>
      </c>
      <c r="G32" s="434"/>
      <c r="H32" s="434"/>
      <c r="I32" s="434"/>
      <c r="J32" s="434"/>
      <c r="K32" s="431"/>
    </row>
    <row r="33" spans="1:11" x14ac:dyDescent="0.25">
      <c r="A33" s="236" t="s">
        <v>492</v>
      </c>
      <c r="B33" s="213" t="s">
        <v>524</v>
      </c>
      <c r="C33" s="213" t="s">
        <v>547</v>
      </c>
      <c r="D33" s="213" t="s">
        <v>417</v>
      </c>
      <c r="E33" s="213" t="s">
        <v>398</v>
      </c>
      <c r="F33" s="214" t="s">
        <v>440</v>
      </c>
      <c r="G33" s="434"/>
      <c r="H33" s="434"/>
      <c r="I33" s="434"/>
      <c r="J33" s="434"/>
      <c r="K33" s="431"/>
    </row>
    <row r="34" spans="1:11" x14ac:dyDescent="0.25">
      <c r="A34" s="237" t="s">
        <v>491</v>
      </c>
      <c r="B34" s="211" t="s">
        <v>523</v>
      </c>
      <c r="C34" s="211" t="s">
        <v>548</v>
      </c>
      <c r="D34" s="211" t="s">
        <v>418</v>
      </c>
      <c r="E34" s="211" t="s">
        <v>399</v>
      </c>
      <c r="F34" s="212" t="s">
        <v>440</v>
      </c>
      <c r="G34" s="434"/>
      <c r="H34" s="434"/>
      <c r="I34" s="434"/>
      <c r="J34" s="434"/>
      <c r="K34" s="431"/>
    </row>
    <row r="35" spans="1:11" ht="15.75" thickBot="1" x14ac:dyDescent="0.3">
      <c r="A35" s="239" t="s">
        <v>490</v>
      </c>
      <c r="B35" s="240" t="s">
        <v>522</v>
      </c>
      <c r="C35" s="240" t="s">
        <v>549</v>
      </c>
      <c r="D35" s="240" t="s">
        <v>419</v>
      </c>
      <c r="E35" s="240" t="s">
        <v>400</v>
      </c>
      <c r="F35" s="241" t="s">
        <v>440</v>
      </c>
      <c r="G35" s="435"/>
      <c r="H35" s="435"/>
      <c r="I35" s="435"/>
      <c r="J35" s="435"/>
      <c r="K35" s="432"/>
    </row>
    <row r="36" spans="1:11" x14ac:dyDescent="0.25">
      <c r="A36" s="242" t="s">
        <v>489</v>
      </c>
      <c r="B36" s="243" t="s">
        <v>335</v>
      </c>
      <c r="C36" s="243" t="s">
        <v>550</v>
      </c>
      <c r="D36" s="243" t="s">
        <v>420</v>
      </c>
      <c r="E36" s="243" t="s">
        <v>401</v>
      </c>
      <c r="F36" s="244" t="s">
        <v>440</v>
      </c>
      <c r="G36" s="436" t="s">
        <v>108</v>
      </c>
      <c r="H36" s="436">
        <v>20</v>
      </c>
      <c r="I36" s="436">
        <f t="shared" si="0"/>
        <v>5</v>
      </c>
      <c r="J36" s="436">
        <f t="shared" ref="J36" si="4">IF(G36="","",IF(G36="A",8+I36,IF(G36="B",16+I36,IF(G36="C",24+I36,"invalid"))))</f>
        <v>13</v>
      </c>
      <c r="K36" s="439">
        <f t="shared" si="2"/>
        <v>524288</v>
      </c>
    </row>
    <row r="37" spans="1:11" x14ac:dyDescent="0.25">
      <c r="A37" s="236" t="s">
        <v>488</v>
      </c>
      <c r="B37" s="213" t="s">
        <v>521</v>
      </c>
      <c r="C37" s="213" t="s">
        <v>551</v>
      </c>
      <c r="D37" s="213" t="s">
        <v>421</v>
      </c>
      <c r="E37" s="213" t="s">
        <v>402</v>
      </c>
      <c r="F37" s="214" t="s">
        <v>440</v>
      </c>
      <c r="G37" s="437"/>
      <c r="H37" s="437"/>
      <c r="I37" s="437"/>
      <c r="J37" s="437"/>
      <c r="K37" s="440"/>
    </row>
    <row r="38" spans="1:11" x14ac:dyDescent="0.25">
      <c r="A38" s="237" t="s">
        <v>487</v>
      </c>
      <c r="B38" s="211" t="s">
        <v>520</v>
      </c>
      <c r="C38" s="211" t="s">
        <v>552</v>
      </c>
      <c r="D38" s="211" t="s">
        <v>422</v>
      </c>
      <c r="E38" s="211" t="s">
        <v>403</v>
      </c>
      <c r="F38" s="212" t="s">
        <v>440</v>
      </c>
      <c r="G38" s="437"/>
      <c r="H38" s="437"/>
      <c r="I38" s="437"/>
      <c r="J38" s="437"/>
      <c r="K38" s="440"/>
    </row>
    <row r="39" spans="1:11" x14ac:dyDescent="0.25">
      <c r="A39" s="238" t="s">
        <v>486</v>
      </c>
      <c r="B39" s="215" t="s">
        <v>519</v>
      </c>
      <c r="C39" s="215" t="s">
        <v>553</v>
      </c>
      <c r="D39" s="215" t="s">
        <v>423</v>
      </c>
      <c r="E39" s="215" t="s">
        <v>404</v>
      </c>
      <c r="F39" s="216" t="s">
        <v>440</v>
      </c>
      <c r="G39" s="437"/>
      <c r="H39" s="437"/>
      <c r="I39" s="437"/>
      <c r="J39" s="437"/>
      <c r="K39" s="440"/>
    </row>
    <row r="40" spans="1:11" x14ac:dyDescent="0.25">
      <c r="A40" s="237" t="s">
        <v>485</v>
      </c>
      <c r="B40" s="211" t="s">
        <v>518</v>
      </c>
      <c r="C40" s="211" t="s">
        <v>554</v>
      </c>
      <c r="D40" s="211" t="s">
        <v>424</v>
      </c>
      <c r="E40" s="211" t="s">
        <v>405</v>
      </c>
      <c r="F40" s="212" t="s">
        <v>440</v>
      </c>
      <c r="G40" s="437"/>
      <c r="H40" s="437"/>
      <c r="I40" s="437"/>
      <c r="J40" s="437"/>
      <c r="K40" s="440"/>
    </row>
    <row r="41" spans="1:11" x14ac:dyDescent="0.25">
      <c r="A41" s="236" t="s">
        <v>484</v>
      </c>
      <c r="B41" s="213" t="s">
        <v>517</v>
      </c>
      <c r="C41" s="213" t="s">
        <v>555</v>
      </c>
      <c r="D41" s="213" t="s">
        <v>425</v>
      </c>
      <c r="E41" s="213" t="s">
        <v>406</v>
      </c>
      <c r="F41" s="214" t="s">
        <v>440</v>
      </c>
      <c r="G41" s="437"/>
      <c r="H41" s="437"/>
      <c r="I41" s="437"/>
      <c r="J41" s="437"/>
      <c r="K41" s="440"/>
    </row>
    <row r="42" spans="1:11" x14ac:dyDescent="0.25">
      <c r="A42" s="237" t="s">
        <v>483</v>
      </c>
      <c r="B42" s="211" t="s">
        <v>516</v>
      </c>
      <c r="C42" s="211" t="s">
        <v>556</v>
      </c>
      <c r="D42" s="211" t="s">
        <v>426</v>
      </c>
      <c r="E42" s="211" t="s">
        <v>407</v>
      </c>
      <c r="F42" s="212" t="s">
        <v>440</v>
      </c>
      <c r="G42" s="437"/>
      <c r="H42" s="437"/>
      <c r="I42" s="437"/>
      <c r="J42" s="437"/>
      <c r="K42" s="440"/>
    </row>
    <row r="43" spans="1:11" ht="15.75" thickBot="1" x14ac:dyDescent="0.3">
      <c r="A43" s="239" t="s">
        <v>482</v>
      </c>
      <c r="B43" s="240" t="s">
        <v>515</v>
      </c>
      <c r="C43" s="240" t="s">
        <v>557</v>
      </c>
      <c r="D43" s="240" t="s">
        <v>427</v>
      </c>
      <c r="E43" s="240" t="s">
        <v>408</v>
      </c>
      <c r="F43" s="241" t="s">
        <v>440</v>
      </c>
      <c r="G43" s="438"/>
      <c r="H43" s="438"/>
      <c r="I43" s="438"/>
      <c r="J43" s="438"/>
      <c r="K43" s="441"/>
    </row>
    <row r="44" spans="1:11" x14ac:dyDescent="0.25">
      <c r="A44" s="242" t="s">
        <v>481</v>
      </c>
      <c r="B44" s="243" t="s">
        <v>336</v>
      </c>
      <c r="C44" s="243" t="s">
        <v>558</v>
      </c>
      <c r="D44" s="243" t="s">
        <v>428</v>
      </c>
      <c r="E44" s="243" t="s">
        <v>409</v>
      </c>
      <c r="F44" s="244" t="s">
        <v>440</v>
      </c>
      <c r="G44" s="433" t="s">
        <v>108</v>
      </c>
      <c r="H44" s="433">
        <v>20</v>
      </c>
      <c r="I44" s="433">
        <f t="shared" si="0"/>
        <v>5</v>
      </c>
      <c r="J44" s="433">
        <f t="shared" ref="J44" si="5">IF(G44="","",IF(G44="A",8+I44,IF(G44="B",16+I44,IF(G44="C",24+I44,"invalid"))))</f>
        <v>13</v>
      </c>
      <c r="K44" s="430">
        <f t="shared" si="2"/>
        <v>524288</v>
      </c>
    </row>
    <row r="45" spans="1:11" x14ac:dyDescent="0.25">
      <c r="A45" s="236" t="s">
        <v>480</v>
      </c>
      <c r="B45" s="213" t="s">
        <v>514</v>
      </c>
      <c r="C45" s="213" t="s">
        <v>559</v>
      </c>
      <c r="D45" s="213" t="s">
        <v>429</v>
      </c>
      <c r="E45" s="213" t="s">
        <v>410</v>
      </c>
      <c r="F45" s="214" t="s">
        <v>440</v>
      </c>
      <c r="G45" s="434"/>
      <c r="H45" s="434"/>
      <c r="I45" s="434"/>
      <c r="J45" s="434"/>
      <c r="K45" s="431"/>
    </row>
    <row r="46" spans="1:11" x14ac:dyDescent="0.25">
      <c r="A46" s="237" t="s">
        <v>479</v>
      </c>
      <c r="B46" s="211" t="s">
        <v>513</v>
      </c>
      <c r="C46" s="211" t="s">
        <v>560</v>
      </c>
      <c r="D46" s="211" t="s">
        <v>430</v>
      </c>
      <c r="E46" s="211" t="s">
        <v>411</v>
      </c>
      <c r="F46" s="212" t="s">
        <v>440</v>
      </c>
      <c r="G46" s="434"/>
      <c r="H46" s="434"/>
      <c r="I46" s="434"/>
      <c r="J46" s="434"/>
      <c r="K46" s="431"/>
    </row>
    <row r="47" spans="1:11" x14ac:dyDescent="0.25">
      <c r="A47" s="238" t="s">
        <v>478</v>
      </c>
      <c r="B47" s="215" t="s">
        <v>512</v>
      </c>
      <c r="C47" s="215" t="s">
        <v>561</v>
      </c>
      <c r="D47" s="215" t="s">
        <v>431</v>
      </c>
      <c r="E47" s="215" t="s">
        <v>412</v>
      </c>
      <c r="F47" s="216" t="s">
        <v>440</v>
      </c>
      <c r="G47" s="434"/>
      <c r="H47" s="434"/>
      <c r="I47" s="434"/>
      <c r="J47" s="434"/>
      <c r="K47" s="431"/>
    </row>
    <row r="48" spans="1:11" x14ac:dyDescent="0.25">
      <c r="A48" s="237" t="s">
        <v>477</v>
      </c>
      <c r="B48" s="211" t="s">
        <v>511</v>
      </c>
      <c r="C48" s="211" t="s">
        <v>562</v>
      </c>
      <c r="D48" s="211" t="s">
        <v>432</v>
      </c>
      <c r="E48" s="211" t="s">
        <v>413</v>
      </c>
      <c r="F48" s="212" t="s">
        <v>440</v>
      </c>
      <c r="G48" s="434"/>
      <c r="H48" s="434"/>
      <c r="I48" s="434"/>
      <c r="J48" s="434"/>
      <c r="K48" s="431"/>
    </row>
    <row r="49" spans="1:11" x14ac:dyDescent="0.25">
      <c r="A49" s="236" t="s">
        <v>476</v>
      </c>
      <c r="B49" s="213" t="s">
        <v>510</v>
      </c>
      <c r="C49" s="213" t="s">
        <v>563</v>
      </c>
      <c r="D49" s="213" t="s">
        <v>433</v>
      </c>
      <c r="E49" s="213" t="s">
        <v>414</v>
      </c>
      <c r="F49" s="214" t="s">
        <v>440</v>
      </c>
      <c r="G49" s="434"/>
      <c r="H49" s="434"/>
      <c r="I49" s="434"/>
      <c r="J49" s="434"/>
      <c r="K49" s="431"/>
    </row>
    <row r="50" spans="1:11" x14ac:dyDescent="0.25">
      <c r="A50" s="237" t="s">
        <v>475</v>
      </c>
      <c r="B50" s="211" t="s">
        <v>509</v>
      </c>
      <c r="C50" s="211" t="s">
        <v>564</v>
      </c>
      <c r="D50" s="211" t="s">
        <v>434</v>
      </c>
      <c r="E50" s="211" t="s">
        <v>415</v>
      </c>
      <c r="F50" s="212" t="s">
        <v>440</v>
      </c>
      <c r="G50" s="434"/>
      <c r="H50" s="434"/>
      <c r="I50" s="434"/>
      <c r="J50" s="434"/>
      <c r="K50" s="431"/>
    </row>
    <row r="51" spans="1:11" ht="15.75" thickBot="1" x14ac:dyDescent="0.3">
      <c r="A51" s="239" t="s">
        <v>474</v>
      </c>
      <c r="B51" s="240" t="s">
        <v>508</v>
      </c>
      <c r="C51" s="240" t="s">
        <v>565</v>
      </c>
      <c r="D51" s="240" t="s">
        <v>435</v>
      </c>
      <c r="E51" s="240" t="s">
        <v>271</v>
      </c>
      <c r="F51" s="241" t="s">
        <v>440</v>
      </c>
      <c r="G51" s="435"/>
      <c r="H51" s="435"/>
      <c r="I51" s="435"/>
      <c r="J51" s="435"/>
      <c r="K51" s="432"/>
    </row>
    <row r="52" spans="1:11" x14ac:dyDescent="0.25">
      <c r="G52" s="229"/>
    </row>
    <row r="53" spans="1:11" x14ac:dyDescent="0.25">
      <c r="G53" s="229"/>
    </row>
  </sheetData>
  <mergeCells count="37">
    <mergeCell ref="H36:H43"/>
    <mergeCell ref="H44:H51"/>
    <mergeCell ref="I44:I51"/>
    <mergeCell ref="J44:J51"/>
    <mergeCell ref="K44:K51"/>
    <mergeCell ref="K36:K43"/>
    <mergeCell ref="J36:J43"/>
    <mergeCell ref="I36:I43"/>
    <mergeCell ref="H20:H27"/>
    <mergeCell ref="I20:I27"/>
    <mergeCell ref="J20:J27"/>
    <mergeCell ref="K20:K27"/>
    <mergeCell ref="H28:H35"/>
    <mergeCell ref="I28:I35"/>
    <mergeCell ref="J28:J35"/>
    <mergeCell ref="K28:K35"/>
    <mergeCell ref="G20:G27"/>
    <mergeCell ref="G28:G35"/>
    <mergeCell ref="G36:G43"/>
    <mergeCell ref="G44:G51"/>
    <mergeCell ref="G16:G19"/>
    <mergeCell ref="H16:H19"/>
    <mergeCell ref="I16:I19"/>
    <mergeCell ref="J16:J19"/>
    <mergeCell ref="K16:K19"/>
    <mergeCell ref="G8:G15"/>
    <mergeCell ref="H8:H15"/>
    <mergeCell ref="I8:I15"/>
    <mergeCell ref="J8:J15"/>
    <mergeCell ref="K8:K15"/>
    <mergeCell ref="A2:C2"/>
    <mergeCell ref="A1:C1"/>
    <mergeCell ref="K4:K7"/>
    <mergeCell ref="J4:J7"/>
    <mergeCell ref="I4:I7"/>
    <mergeCell ref="H4:H7"/>
    <mergeCell ref="G4:G7"/>
  </mergeCells>
  <phoneticPr fontId="2" type="noConversion"/>
  <pageMargins left="0.7" right="0.7" top="0.75" bottom="0.75" header="0.3" footer="0.3"/>
  <pageSetup orientation="portrait" r:id="rId1"/>
  <ignoredErrors>
    <ignoredError sqref="A3:A7 D32:E51 A19 A52:A1048576 A20:A21 A16:A17 A8:A15 D5:E7 A33:A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95A7-C08D-4985-AE26-C42B99DF00BB}">
  <dimension ref="A1:AC20"/>
  <sheetViews>
    <sheetView topLeftCell="G1" zoomScale="115" zoomScaleNormal="115" workbookViewId="0">
      <pane xSplit="6" ySplit="3" topLeftCell="M4" activePane="bottomRight" state="frozen"/>
      <selection activeCell="G1" sqref="G1"/>
      <selection pane="topRight" activeCell="M1" sqref="M1"/>
      <selection pane="bottomLeft" activeCell="G4" sqref="G4"/>
      <selection pane="bottomRight" activeCell="O2" sqref="O2"/>
    </sheetView>
  </sheetViews>
  <sheetFormatPr baseColWidth="10" defaultRowHeight="15" x14ac:dyDescent="0.25"/>
  <cols>
    <col min="1" max="1" width="6" customWidth="1"/>
    <col min="2" max="2" width="7.28515625" customWidth="1"/>
    <col min="3" max="4" width="4.28515625" bestFit="1" customWidth="1"/>
    <col min="5" max="5" width="9.5703125" style="34" bestFit="1" customWidth="1"/>
    <col min="6" max="6" width="10" bestFit="1" customWidth="1"/>
    <col min="7" max="7" width="9.7109375" bestFit="1" customWidth="1"/>
    <col min="8" max="9" width="13.7109375" bestFit="1" customWidth="1"/>
    <col min="10" max="10" width="14.85546875" bestFit="1" customWidth="1"/>
    <col min="11" max="11" width="10.42578125" bestFit="1" customWidth="1"/>
    <col min="12" max="12" width="16" bestFit="1" customWidth="1"/>
    <col min="13" max="13" width="6.140625" bestFit="1" customWidth="1"/>
    <col min="14" max="14" width="8.140625" bestFit="1" customWidth="1"/>
    <col min="15" max="15" width="5.140625" bestFit="1" customWidth="1"/>
    <col min="16" max="16" width="6" bestFit="1" customWidth="1"/>
    <col min="17" max="17" width="6.5703125" bestFit="1" customWidth="1"/>
    <col min="18" max="18" width="4" bestFit="1" customWidth="1"/>
    <col min="20" max="20" width="6.5703125" bestFit="1" customWidth="1"/>
    <col min="21" max="21" width="10.42578125" bestFit="1" customWidth="1"/>
  </cols>
  <sheetData>
    <row r="1" spans="1:29" ht="15.75" customHeight="1" thickBot="1" x14ac:dyDescent="0.3">
      <c r="A1" t="s">
        <v>392</v>
      </c>
      <c r="G1" s="429" t="s">
        <v>574</v>
      </c>
      <c r="H1" s="429"/>
      <c r="I1" s="429"/>
      <c r="J1" s="226" t="s">
        <v>471</v>
      </c>
      <c r="K1" s="218" t="s">
        <v>578</v>
      </c>
      <c r="L1" s="226" t="s">
        <v>472</v>
      </c>
      <c r="M1" s="226" t="s">
        <v>615</v>
      </c>
      <c r="N1" s="218" t="s">
        <v>322</v>
      </c>
      <c r="O1" s="226" t="s">
        <v>573</v>
      </c>
      <c r="P1" s="218" t="s">
        <v>581</v>
      </c>
      <c r="Q1" s="226" t="s">
        <v>446</v>
      </c>
      <c r="R1" s="265" t="s">
        <v>610</v>
      </c>
    </row>
    <row r="2" spans="1:29" ht="30.75" customHeight="1" thickBot="1" x14ac:dyDescent="0.3">
      <c r="A2" s="448"/>
      <c r="B2" s="448"/>
      <c r="C2" s="448"/>
      <c r="D2" s="448"/>
      <c r="E2" s="448"/>
      <c r="F2" s="448"/>
      <c r="G2" s="426" t="s">
        <v>575</v>
      </c>
      <c r="H2" s="427"/>
      <c r="I2" s="428"/>
      <c r="J2" s="230" t="s">
        <v>445</v>
      </c>
      <c r="K2" s="231" t="s">
        <v>577</v>
      </c>
      <c r="L2" s="247" t="s">
        <v>579</v>
      </c>
      <c r="M2" s="247">
        <v>1</v>
      </c>
      <c r="N2" s="231">
        <v>20</v>
      </c>
      <c r="O2" s="231">
        <f>IF(N2="","",IF(N2&lt;2-2,1,IF(N2&lt;=4-2,2,IF(N2&lt;=8-2,3,IF(N2&lt;=16-2,4,IF(N2&lt;=32-2,5,IF(N2&lt;=64-2,6,IF(N2&lt;=128-2,7,IF(N2&lt;=256-2,8,IF(N2&lt;=512-2,9,IF(N2&lt;=1024-2,10,IF(N2&lt;=2048-2,11.12))))))))))))</f>
        <v>5</v>
      </c>
      <c r="P2" s="231">
        <f>IF(O2="","",2^O2)</f>
        <v>32</v>
      </c>
      <c r="Q2" s="231">
        <f>IF(O2="","",32-O2)</f>
        <v>27</v>
      </c>
      <c r="R2" s="266" t="s">
        <v>611</v>
      </c>
    </row>
    <row r="3" spans="1:29" ht="15.75" thickBot="1" x14ac:dyDescent="0.3">
      <c r="A3" t="s">
        <v>315</v>
      </c>
      <c r="B3" t="s">
        <v>270</v>
      </c>
      <c r="C3" s="1" t="s">
        <v>323</v>
      </c>
      <c r="D3" t="s">
        <v>446</v>
      </c>
      <c r="E3" s="34" t="s">
        <v>327</v>
      </c>
      <c r="F3" t="s">
        <v>292</v>
      </c>
      <c r="G3" s="232" t="s">
        <v>327</v>
      </c>
      <c r="H3" s="233" t="s">
        <v>292</v>
      </c>
      <c r="I3" s="233" t="s">
        <v>324</v>
      </c>
      <c r="J3" s="234" t="s">
        <v>325</v>
      </c>
      <c r="K3" s="233" t="s">
        <v>293</v>
      </c>
      <c r="L3" s="234" t="s">
        <v>316</v>
      </c>
      <c r="M3" s="234" t="s">
        <v>580</v>
      </c>
      <c r="N3" s="235" t="s">
        <v>270</v>
      </c>
      <c r="O3" s="234" t="s">
        <v>571</v>
      </c>
      <c r="P3" s="234" t="s">
        <v>582</v>
      </c>
      <c r="Q3" s="234" t="s">
        <v>267</v>
      </c>
      <c r="R3" s="234" t="s">
        <v>614</v>
      </c>
    </row>
    <row r="4" spans="1:29" x14ac:dyDescent="0.25">
      <c r="A4" t="s">
        <v>212</v>
      </c>
      <c r="B4">
        <v>120</v>
      </c>
      <c r="C4" s="217">
        <v>7</v>
      </c>
      <c r="D4" s="217">
        <v>25</v>
      </c>
      <c r="G4" s="242" t="s">
        <v>448</v>
      </c>
      <c r="H4" s="243" t="s">
        <v>447</v>
      </c>
      <c r="I4" s="243" t="s">
        <v>455</v>
      </c>
      <c r="J4" s="243" t="s">
        <v>592</v>
      </c>
      <c r="K4" s="243" t="s">
        <v>587</v>
      </c>
      <c r="L4" s="251" t="s">
        <v>583</v>
      </c>
      <c r="M4" s="243" t="s">
        <v>212</v>
      </c>
      <c r="N4" s="251">
        <v>120</v>
      </c>
      <c r="O4" s="243">
        <f>IF(N4="","",IF(N4&lt;=2,1,IF(N4&lt;=4,2,IF(N4&lt;=8,3,IF(N4&lt;=16,4,IF(N4&lt;=32,5,IF(N4&lt;=64,6,IF(N4&lt;=128,7,8))))))))</f>
        <v>7</v>
      </c>
      <c r="P4" s="243">
        <f>IF(O4="","",2^O4)</f>
        <v>128</v>
      </c>
      <c r="Q4" s="243">
        <f>IF(O4="","",32-O4)</f>
        <v>25</v>
      </c>
      <c r="R4" s="445" t="s">
        <v>612</v>
      </c>
    </row>
    <row r="5" spans="1:29" x14ac:dyDescent="0.25">
      <c r="A5" t="s">
        <v>444</v>
      </c>
      <c r="B5">
        <v>50</v>
      </c>
      <c r="C5" s="217">
        <v>6</v>
      </c>
      <c r="D5" s="217">
        <v>26</v>
      </c>
      <c r="G5" s="236" t="s">
        <v>450</v>
      </c>
      <c r="H5" s="213" t="s">
        <v>449</v>
      </c>
      <c r="I5" s="213" t="s">
        <v>454</v>
      </c>
      <c r="J5" s="213" t="s">
        <v>593</v>
      </c>
      <c r="K5" s="213" t="s">
        <v>588</v>
      </c>
      <c r="L5" s="228" t="s">
        <v>584</v>
      </c>
      <c r="M5" s="249" t="s">
        <v>444</v>
      </c>
      <c r="N5" s="248">
        <v>50</v>
      </c>
      <c r="O5" s="249">
        <f t="shared" ref="O5:O8" si="0">IF(N5="","",IF(N5&lt;=2,1,IF(N5&lt;=4,2,IF(N5&lt;=8,3,IF(N5&lt;=16,4,IF(N5&lt;=32,5,IF(N5&lt;=64,6,IF(N5&lt;=128,7,8))))))))</f>
        <v>6</v>
      </c>
      <c r="P5" s="249">
        <f t="shared" ref="P5:P8" si="1">IF(O5="","",2^O5)</f>
        <v>64</v>
      </c>
      <c r="Q5" s="249">
        <f t="shared" ref="Q5:Q8" si="2">IF(O5="","",32-O5)</f>
        <v>26</v>
      </c>
      <c r="R5" s="446"/>
    </row>
    <row r="6" spans="1:29" x14ac:dyDescent="0.25">
      <c r="A6" t="s">
        <v>441</v>
      </c>
      <c r="B6">
        <v>40</v>
      </c>
      <c r="C6" s="217">
        <v>6</v>
      </c>
      <c r="D6" s="217">
        <v>26</v>
      </c>
      <c r="G6" s="237" t="s">
        <v>452</v>
      </c>
      <c r="H6" s="211" t="s">
        <v>451</v>
      </c>
      <c r="I6" s="211" t="s">
        <v>453</v>
      </c>
      <c r="J6" s="211" t="s">
        <v>594</v>
      </c>
      <c r="K6" s="211" t="s">
        <v>589</v>
      </c>
      <c r="L6" s="227" t="s">
        <v>584</v>
      </c>
      <c r="M6" s="44" t="s">
        <v>441</v>
      </c>
      <c r="N6" s="250">
        <v>40</v>
      </c>
      <c r="O6" s="44">
        <f t="shared" si="0"/>
        <v>6</v>
      </c>
      <c r="P6" s="44">
        <f t="shared" si="1"/>
        <v>64</v>
      </c>
      <c r="Q6" s="44">
        <f t="shared" si="2"/>
        <v>26</v>
      </c>
      <c r="R6" s="446"/>
      <c r="AC6" s="33"/>
    </row>
    <row r="7" spans="1:29" x14ac:dyDescent="0.25">
      <c r="A7" t="s">
        <v>442</v>
      </c>
      <c r="B7">
        <v>25</v>
      </c>
      <c r="C7" s="217">
        <v>5</v>
      </c>
      <c r="D7" s="217">
        <v>27</v>
      </c>
      <c r="G7" s="252" t="s">
        <v>349</v>
      </c>
      <c r="H7" s="249" t="s">
        <v>456</v>
      </c>
      <c r="I7" s="249" t="s">
        <v>458</v>
      </c>
      <c r="J7" s="249" t="s">
        <v>595</v>
      </c>
      <c r="K7" s="249" t="s">
        <v>590</v>
      </c>
      <c r="L7" s="248" t="s">
        <v>585</v>
      </c>
      <c r="M7" s="249" t="s">
        <v>442</v>
      </c>
      <c r="N7" s="248">
        <v>25</v>
      </c>
      <c r="O7" s="249">
        <f t="shared" si="0"/>
        <v>5</v>
      </c>
      <c r="P7" s="249">
        <f t="shared" si="1"/>
        <v>32</v>
      </c>
      <c r="Q7" s="249">
        <f t="shared" si="2"/>
        <v>27</v>
      </c>
      <c r="R7" s="446"/>
      <c r="AC7" s="33"/>
    </row>
    <row r="8" spans="1:29" ht="15.75" thickBot="1" x14ac:dyDescent="0.3">
      <c r="A8" t="s">
        <v>443</v>
      </c>
      <c r="B8">
        <v>8</v>
      </c>
      <c r="C8" s="217">
        <v>4</v>
      </c>
      <c r="D8" s="217">
        <v>28</v>
      </c>
      <c r="G8" s="253" t="s">
        <v>459</v>
      </c>
      <c r="H8" s="254" t="s">
        <v>457</v>
      </c>
      <c r="I8" s="254" t="s">
        <v>461</v>
      </c>
      <c r="J8" s="254" t="s">
        <v>596</v>
      </c>
      <c r="K8" s="254" t="s">
        <v>591</v>
      </c>
      <c r="L8" s="267" t="s">
        <v>586</v>
      </c>
      <c r="M8" s="254" t="s">
        <v>443</v>
      </c>
      <c r="N8" s="267">
        <v>8</v>
      </c>
      <c r="O8" s="254">
        <f t="shared" si="0"/>
        <v>3</v>
      </c>
      <c r="P8" s="254">
        <f t="shared" si="1"/>
        <v>8</v>
      </c>
      <c r="Q8" s="254">
        <f t="shared" si="2"/>
        <v>29</v>
      </c>
      <c r="R8" s="447"/>
      <c r="AC8" s="33"/>
    </row>
    <row r="9" spans="1:29" x14ac:dyDescent="0.25">
      <c r="F9" t="s">
        <v>460</v>
      </c>
      <c r="G9" s="255" t="s">
        <v>448</v>
      </c>
      <c r="H9" s="256" t="s">
        <v>447</v>
      </c>
      <c r="I9" s="256" t="s">
        <v>455</v>
      </c>
      <c r="J9" s="256" t="s">
        <v>598</v>
      </c>
      <c r="K9" s="256" t="s">
        <v>597</v>
      </c>
      <c r="L9" s="268" t="s">
        <v>584</v>
      </c>
      <c r="M9" s="256" t="s">
        <v>212</v>
      </c>
      <c r="N9" s="268">
        <v>120</v>
      </c>
      <c r="O9" s="256">
        <f>IF(N9="","",IF(N9&lt;=2,1,IF(N9&lt;=4,2,IF(N9&lt;=8,3,IF(N9&lt;=16,4,IF(N9&lt;=32,5,IF(N9&lt;=64,6,IF(N9&lt;=128,7,8))))))))</f>
        <v>7</v>
      </c>
      <c r="P9" s="256">
        <f>IF(O9="","",2^O9)</f>
        <v>128</v>
      </c>
      <c r="Q9" s="256">
        <f>IF(O9="","",32-O9)</f>
        <v>25</v>
      </c>
      <c r="R9" s="442" t="s">
        <v>613</v>
      </c>
      <c r="AC9" s="33"/>
    </row>
    <row r="10" spans="1:29" x14ac:dyDescent="0.25">
      <c r="G10" s="261" t="s">
        <v>452</v>
      </c>
      <c r="H10" s="262" t="s">
        <v>599</v>
      </c>
      <c r="I10" s="262" t="s">
        <v>600</v>
      </c>
      <c r="J10" s="262" t="s">
        <v>593</v>
      </c>
      <c r="K10" s="262" t="s">
        <v>588</v>
      </c>
      <c r="L10" s="269" t="s">
        <v>583</v>
      </c>
      <c r="M10" s="264" t="s">
        <v>441</v>
      </c>
      <c r="N10" s="271">
        <v>40</v>
      </c>
      <c r="O10" s="264">
        <f>IF(N10="","",IF(N10&lt;=2,1,IF(N10&lt;=4,2,IF(N10&lt;=8,3,IF(N10&lt;=16,4,IF(N10&lt;=32,5,IF(N10&lt;=64,6,IF(N10&lt;=128,7,8))))))))</f>
        <v>6</v>
      </c>
      <c r="P10" s="264">
        <f>IF(O10="","",2^O10)</f>
        <v>64</v>
      </c>
      <c r="Q10" s="264">
        <f>IF(O10="","",32-O10)</f>
        <v>26</v>
      </c>
      <c r="R10" s="443"/>
      <c r="AC10" s="33"/>
    </row>
    <row r="11" spans="1:29" x14ac:dyDescent="0.25">
      <c r="A11" t="s">
        <v>441</v>
      </c>
      <c r="B11">
        <v>40</v>
      </c>
      <c r="C11" s="217">
        <v>6</v>
      </c>
      <c r="D11" s="217">
        <v>26</v>
      </c>
      <c r="E11" s="34" t="s">
        <v>464</v>
      </c>
      <c r="F11" t="s">
        <v>447</v>
      </c>
      <c r="G11" s="257" t="s">
        <v>349</v>
      </c>
      <c r="H11" s="258" t="s">
        <v>451</v>
      </c>
      <c r="I11" s="258" t="s">
        <v>601</v>
      </c>
      <c r="J11" s="258" t="s">
        <v>603</v>
      </c>
      <c r="K11" s="258" t="s">
        <v>602</v>
      </c>
      <c r="L11" s="270" t="s">
        <v>585</v>
      </c>
      <c r="M11" s="273" t="s">
        <v>442</v>
      </c>
      <c r="N11" s="274">
        <v>25</v>
      </c>
      <c r="O11" s="273">
        <f>IF(N11="","",IF(N11&lt;=2,1,IF(N11&lt;=4,2,IF(N11&lt;=8,3,IF(N11&lt;=16,4,IF(N11&lt;=32,5,IF(N11&lt;=64,6,IF(N11&lt;=128,7,8))))))))</f>
        <v>5</v>
      </c>
      <c r="P11" s="273">
        <f>IF(O11="","",2^O11)</f>
        <v>32</v>
      </c>
      <c r="Q11" s="273">
        <f>IF(O11="","",32-O11)</f>
        <v>27</v>
      </c>
      <c r="R11" s="443"/>
    </row>
    <row r="12" spans="1:29" x14ac:dyDescent="0.25">
      <c r="A12" t="s">
        <v>212</v>
      </c>
      <c r="B12">
        <v>120</v>
      </c>
      <c r="C12" s="217">
        <v>7</v>
      </c>
      <c r="D12" s="217">
        <v>25</v>
      </c>
      <c r="E12" s="34" t="s">
        <v>465</v>
      </c>
      <c r="F12" t="s">
        <v>462</v>
      </c>
      <c r="G12" s="263" t="s">
        <v>459</v>
      </c>
      <c r="H12" s="264" t="s">
        <v>604</v>
      </c>
      <c r="I12" s="264" t="s">
        <v>605</v>
      </c>
      <c r="J12" s="264" t="s">
        <v>606</v>
      </c>
      <c r="K12" s="264" t="s">
        <v>607</v>
      </c>
      <c r="L12" s="271" t="s">
        <v>586</v>
      </c>
      <c r="M12" s="264" t="s">
        <v>443</v>
      </c>
      <c r="N12" s="271">
        <v>8</v>
      </c>
      <c r="O12" s="264">
        <f>IF(N12="","",IF(N12&lt;=2,1,IF(N12&lt;=4,2,IF(N12&lt;=8,3,IF(N12&lt;=16,4,IF(N12&lt;=32,5,IF(N12&lt;=64,6,IF(N12&lt;=128,7,8))))))))</f>
        <v>3</v>
      </c>
      <c r="P12" s="264">
        <f>IF(O12="","",2^O12)</f>
        <v>8</v>
      </c>
      <c r="Q12" s="264">
        <f>IF(O12="","",32-O12)</f>
        <v>29</v>
      </c>
      <c r="R12" s="443"/>
    </row>
    <row r="13" spans="1:29" ht="15.75" thickBot="1" x14ac:dyDescent="0.3">
      <c r="A13" t="s">
        <v>442</v>
      </c>
      <c r="B13">
        <v>25</v>
      </c>
      <c r="C13" s="217">
        <v>5</v>
      </c>
      <c r="D13" s="217">
        <v>27</v>
      </c>
      <c r="E13" s="34" t="s">
        <v>355</v>
      </c>
      <c r="F13" t="s">
        <v>463</v>
      </c>
      <c r="G13" s="259" t="s">
        <v>450</v>
      </c>
      <c r="H13" s="260" t="s">
        <v>608</v>
      </c>
      <c r="I13" s="260" t="s">
        <v>609</v>
      </c>
      <c r="J13" s="260" t="s">
        <v>596</v>
      </c>
      <c r="K13" s="260" t="s">
        <v>591</v>
      </c>
      <c r="L13" s="272" t="s">
        <v>584</v>
      </c>
      <c r="M13" s="260" t="s">
        <v>444</v>
      </c>
      <c r="N13" s="272">
        <v>50</v>
      </c>
      <c r="O13" s="260">
        <f>IF(N13="","",IF(N13&lt;=2,1,IF(N13&lt;=4,2,IF(N13&lt;=8,3,IF(N13&lt;=16,4,IF(N13&lt;=32,5,IF(N13&lt;=64,6,IF(N13&lt;=128,7,8))))))))</f>
        <v>6</v>
      </c>
      <c r="P13" s="260">
        <f>IF(O13="","",2^O13)</f>
        <v>64</v>
      </c>
      <c r="Q13" s="260">
        <f>IF(O13="","",32-O13)</f>
        <v>26</v>
      </c>
      <c r="R13" s="444"/>
    </row>
    <row r="14" spans="1:29" x14ac:dyDescent="0.25">
      <c r="A14" t="s">
        <v>443</v>
      </c>
      <c r="B14">
        <v>8</v>
      </c>
      <c r="C14" s="217">
        <v>4</v>
      </c>
      <c r="D14" s="217">
        <v>28</v>
      </c>
      <c r="E14" s="34" t="s">
        <v>467</v>
      </c>
      <c r="F14" t="s">
        <v>466</v>
      </c>
    </row>
    <row r="15" spans="1:29" x14ac:dyDescent="0.25">
      <c r="A15" t="s">
        <v>444</v>
      </c>
      <c r="B15">
        <v>50</v>
      </c>
      <c r="C15" s="217">
        <v>6</v>
      </c>
      <c r="D15" s="217">
        <v>26</v>
      </c>
      <c r="E15" s="34" t="s">
        <v>469</v>
      </c>
      <c r="F15" t="s">
        <v>468</v>
      </c>
    </row>
    <row r="16" spans="1:29" x14ac:dyDescent="0.25">
      <c r="F16" t="s">
        <v>460</v>
      </c>
      <c r="J16" s="223"/>
    </row>
    <row r="17" spans="10:10" x14ac:dyDescent="0.25">
      <c r="J17" s="223"/>
    </row>
    <row r="18" spans="10:10" x14ac:dyDescent="0.25">
      <c r="J18" s="223"/>
    </row>
    <row r="19" spans="10:10" x14ac:dyDescent="0.25">
      <c r="J19" s="223"/>
    </row>
    <row r="20" spans="10:10" x14ac:dyDescent="0.25">
      <c r="J20" s="223"/>
    </row>
  </sheetData>
  <mergeCells count="5">
    <mergeCell ref="R9:R13"/>
    <mergeCell ref="R4:R8"/>
    <mergeCell ref="A2:F2"/>
    <mergeCell ref="G1:I1"/>
    <mergeCell ref="G2:I2"/>
  </mergeCells>
  <phoneticPr fontId="2" type="noConversion"/>
  <pageMargins left="0.7" right="0.7" top="0.75" bottom="0.75" header="0.3" footer="0.3"/>
  <ignoredErrors>
    <ignoredError sqref="L4:L8 G4:G13 L11:L13 L9:L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CDD-FD43-410A-9645-E36DC57C747A}">
  <dimension ref="A1:H11"/>
  <sheetViews>
    <sheetView zoomScale="130" zoomScaleNormal="130" workbookViewId="0">
      <selection activeCell="C10" sqref="C10"/>
    </sheetView>
  </sheetViews>
  <sheetFormatPr baseColWidth="10" defaultRowHeight="15" x14ac:dyDescent="0.25"/>
  <cols>
    <col min="1" max="1" width="11.28515625" bestFit="1" customWidth="1"/>
    <col min="2" max="2" width="26.140625" style="222" bestFit="1" customWidth="1"/>
    <col min="3" max="3" width="26.42578125" style="222" bestFit="1" customWidth="1"/>
    <col min="4" max="4" width="2.7109375" customWidth="1"/>
    <col min="5" max="5" width="10.85546875" bestFit="1" customWidth="1"/>
    <col min="6" max="7" width="6.5703125" bestFit="1" customWidth="1"/>
    <col min="8" max="8" width="26.7109375" bestFit="1" customWidth="1"/>
  </cols>
  <sheetData>
    <row r="1" spans="1:8" ht="15.75" thickBot="1" x14ac:dyDescent="0.3">
      <c r="A1" s="289" t="s">
        <v>658</v>
      </c>
      <c r="B1" s="290" t="s">
        <v>656</v>
      </c>
      <c r="C1" s="290" t="s">
        <v>657</v>
      </c>
      <c r="E1" s="365" t="s">
        <v>662</v>
      </c>
      <c r="F1" s="365"/>
      <c r="G1" s="365"/>
      <c r="H1" s="365"/>
    </row>
    <row r="2" spans="1:8" ht="16.5" thickTop="1" thickBot="1" x14ac:dyDescent="0.3">
      <c r="A2" s="297" t="s">
        <v>675</v>
      </c>
      <c r="B2" s="298" t="s">
        <v>676</v>
      </c>
      <c r="C2" s="298" t="s">
        <v>677</v>
      </c>
      <c r="E2" s="289" t="s">
        <v>646</v>
      </c>
      <c r="F2" s="290" t="s">
        <v>647</v>
      </c>
      <c r="G2" s="290" t="s">
        <v>228</v>
      </c>
      <c r="H2" s="289" t="s">
        <v>663</v>
      </c>
    </row>
    <row r="3" spans="1:8" ht="15.75" thickTop="1" x14ac:dyDescent="0.25">
      <c r="A3" s="299" t="s">
        <v>668</v>
      </c>
      <c r="B3" s="300" t="s">
        <v>666</v>
      </c>
      <c r="C3" s="300" t="s">
        <v>667</v>
      </c>
      <c r="E3" s="294" t="s">
        <v>644</v>
      </c>
      <c r="F3" s="291">
        <v>0</v>
      </c>
      <c r="G3" s="291">
        <v>1023</v>
      </c>
      <c r="H3" s="294" t="s">
        <v>648</v>
      </c>
    </row>
    <row r="4" spans="1:8" x14ac:dyDescent="0.25">
      <c r="A4" s="301" t="s">
        <v>672</v>
      </c>
      <c r="B4" s="302" t="s">
        <v>669</v>
      </c>
      <c r="C4" s="302" t="s">
        <v>670</v>
      </c>
      <c r="E4" s="295" t="s">
        <v>643</v>
      </c>
      <c r="F4" s="292">
        <v>1024</v>
      </c>
      <c r="G4" s="292">
        <v>49151</v>
      </c>
      <c r="H4" s="295" t="s">
        <v>664</v>
      </c>
    </row>
    <row r="5" spans="1:8" x14ac:dyDescent="0.25">
      <c r="A5" s="299" t="s">
        <v>654</v>
      </c>
      <c r="B5" s="300" t="s">
        <v>673</v>
      </c>
      <c r="C5" s="300" t="s">
        <v>674</v>
      </c>
      <c r="E5" s="296" t="s">
        <v>645</v>
      </c>
      <c r="F5" s="293">
        <v>49152</v>
      </c>
      <c r="G5" s="293">
        <v>65535</v>
      </c>
      <c r="H5" s="296" t="s">
        <v>649</v>
      </c>
    </row>
    <row r="6" spans="1:8" x14ac:dyDescent="0.25">
      <c r="A6" s="301" t="s">
        <v>671</v>
      </c>
      <c r="B6" s="302" t="s">
        <v>650</v>
      </c>
      <c r="C6" s="302" t="s">
        <v>651</v>
      </c>
    </row>
    <row r="7" spans="1:8" x14ac:dyDescent="0.25">
      <c r="A7" s="299" t="s">
        <v>659</v>
      </c>
      <c r="B7" s="300" t="s">
        <v>660</v>
      </c>
      <c r="C7" s="300" t="s">
        <v>653</v>
      </c>
    </row>
    <row r="8" spans="1:8" x14ac:dyDescent="0.25">
      <c r="A8" s="301" t="s">
        <v>678</v>
      </c>
      <c r="B8" s="302" t="s">
        <v>652</v>
      </c>
      <c r="C8" s="302" t="s">
        <v>661</v>
      </c>
    </row>
    <row r="9" spans="1:8" x14ac:dyDescent="0.25">
      <c r="A9" s="299" t="s">
        <v>655</v>
      </c>
      <c r="B9" s="300" t="s">
        <v>679</v>
      </c>
      <c r="C9" s="300" t="s">
        <v>680</v>
      </c>
    </row>
    <row r="10" spans="1:8" x14ac:dyDescent="0.25">
      <c r="A10" s="301" t="s">
        <v>665</v>
      </c>
      <c r="B10" s="302" t="s">
        <v>681</v>
      </c>
      <c r="C10" s="302" t="s">
        <v>682</v>
      </c>
    </row>
    <row r="11" spans="1:8" x14ac:dyDescent="0.25">
      <c r="A11" s="299"/>
      <c r="B11" s="300"/>
      <c r="C11" s="300"/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medios</vt:lpstr>
      <vt:lpstr>sistemas</vt:lpstr>
      <vt:lpstr>IPv4</vt:lpstr>
      <vt:lpstr>IPv6</vt:lpstr>
      <vt:lpstr>Subnetting</vt:lpstr>
      <vt:lpstr>VLSM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2022-04-29T01:07:02Z</dcterms:modified>
</cp:coreProperties>
</file>