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linux\linux-mj20\"/>
    </mc:Choice>
  </mc:AlternateContent>
  <xr:revisionPtr revIDLastSave="0" documentId="13_ncr:1_{FF7FFC33-6970-4C4C-84CD-BC8C8DF4F42A}" xr6:coauthVersionLast="47" xr6:coauthVersionMax="47" xr10:uidLastSave="{00000000-0000-0000-0000-000000000000}"/>
  <bookViews>
    <workbookView xWindow="30" yWindow="30" windowWidth="20460" windowHeight="10770" activeTab="3" xr2:uid="{6D1B5AE1-9D12-43BB-957C-5F6942BE3E6B}"/>
  </bookViews>
  <sheets>
    <sheet name="Suite" sheetId="2" r:id="rId1"/>
    <sheet name="Unidades" sheetId="1" r:id="rId2"/>
    <sheet name="Sistemas" sheetId="6" r:id="rId3"/>
    <sheet name="Internet" sheetId="4" r:id="rId4"/>
    <sheet name="Transporte" sheetId="3" r:id="rId5"/>
    <sheet name="Aplicacio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" i="6" l="1"/>
  <c r="W4" i="6"/>
  <c r="L2" i="6"/>
  <c r="M2" i="6"/>
  <c r="N2" i="6"/>
  <c r="O2" i="6"/>
  <c r="I6" i="6"/>
  <c r="H6" i="6"/>
  <c r="G6" i="6"/>
  <c r="F6" i="6"/>
  <c r="I2" i="6"/>
  <c r="H2" i="6"/>
  <c r="G2" i="6"/>
  <c r="F2" i="6"/>
  <c r="P2" i="6"/>
  <c r="Q2" i="6"/>
  <c r="R2" i="6"/>
  <c r="S2" i="6"/>
  <c r="B8" i="4"/>
</calcChain>
</file>

<file path=xl/sharedStrings.xml><?xml version="1.0" encoding="utf-8"?>
<sst xmlns="http://schemas.openxmlformats.org/spreadsheetml/2006/main" count="382" uniqueCount="275">
  <si>
    <t>bit</t>
  </si>
  <si>
    <t>binary digit</t>
  </si>
  <si>
    <t>ANCHO DE BANDA</t>
  </si>
  <si>
    <t>Byte</t>
  </si>
  <si>
    <t>KiloByte</t>
  </si>
  <si>
    <t>MegaByte</t>
  </si>
  <si>
    <t>GigaByte</t>
  </si>
  <si>
    <t>TeraByte</t>
  </si>
  <si>
    <t>PetaByte</t>
  </si>
  <si>
    <t>ExaByte</t>
  </si>
  <si>
    <t>ZettaByte</t>
  </si>
  <si>
    <t>YottaByte</t>
  </si>
  <si>
    <t>BrontoByte</t>
  </si>
  <si>
    <t>GeopByte</t>
  </si>
  <si>
    <t>SaganByte</t>
  </si>
  <si>
    <t>8b</t>
  </si>
  <si>
    <t>10^0</t>
  </si>
  <si>
    <t>10^3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</si>
  <si>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</si>
  <si>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</si>
  <si>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</si>
  <si>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</si>
  <si>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</si>
  <si>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</si>
  <si>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</si>
  <si>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</si>
  <si>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10^30</t>
  </si>
  <si>
    <t>10^33</t>
  </si>
  <si>
    <t>UNIDAD</t>
  </si>
  <si>
    <t>POTENCIA</t>
  </si>
  <si>
    <t>1000B</t>
  </si>
  <si>
    <t>1000KB</t>
  </si>
  <si>
    <t>1000MB</t>
  </si>
  <si>
    <t>1000GB</t>
  </si>
  <si>
    <t>1000TB</t>
  </si>
  <si>
    <t>1000PB</t>
  </si>
  <si>
    <t>1000XB</t>
  </si>
  <si>
    <t>1000ZB</t>
  </si>
  <si>
    <t>1000BB</t>
  </si>
  <si>
    <t>1000YB</t>
  </si>
  <si>
    <t>1000GeB</t>
  </si>
  <si>
    <t>KiB</t>
  </si>
  <si>
    <t>GiB</t>
  </si>
  <si>
    <t>MiB</t>
  </si>
  <si>
    <t>TiB</t>
  </si>
  <si>
    <t>PiB</t>
  </si>
  <si>
    <t>ZiB</t>
  </si>
  <si>
    <t>YiB</t>
  </si>
  <si>
    <t>BiB</t>
  </si>
  <si>
    <t>SiB</t>
  </si>
  <si>
    <t>GeiB</t>
  </si>
  <si>
    <t>XiB</t>
  </si>
  <si>
    <t>OSI</t>
  </si>
  <si>
    <t>CAPA 1 FISICA</t>
  </si>
  <si>
    <t>CAPA 3 RED</t>
  </si>
  <si>
    <t>CAPA 4 TRANSPORTE</t>
  </si>
  <si>
    <t>CAPA 5 SESION</t>
  </si>
  <si>
    <t>CAPA 7 APLICACIÓN</t>
  </si>
  <si>
    <t>CAPA 6 PRESENTACION</t>
  </si>
  <si>
    <t>LAN</t>
  </si>
  <si>
    <t>TCP/IP</t>
  </si>
  <si>
    <t>APLICACIÓN</t>
  </si>
  <si>
    <t>TRANSPORTE</t>
  </si>
  <si>
    <t>INTERNET</t>
  </si>
  <si>
    <t>ACCESO A LA RED</t>
  </si>
  <si>
    <t>PDU</t>
  </si>
  <si>
    <t>DATA</t>
  </si>
  <si>
    <t>WAN</t>
  </si>
  <si>
    <t>SEGMENT</t>
  </si>
  <si>
    <t>PACKET</t>
  </si>
  <si>
    <t>FRAME</t>
  </si>
  <si>
    <t>BITS</t>
  </si>
  <si>
    <t>UDP - TCP</t>
  </si>
  <si>
    <t>100BASE-CX 100BASE-LX - 100BASE-TX</t>
  </si>
  <si>
    <t>CAPA 2 ENLACE DATOS</t>
  </si>
  <si>
    <t>Puertos</t>
  </si>
  <si>
    <t>conocidos</t>
  </si>
  <si>
    <t>dinamicos</t>
  </si>
  <si>
    <t>FIN</t>
  </si>
  <si>
    <t>INI</t>
  </si>
  <si>
    <t>registrados</t>
  </si>
  <si>
    <t>-</t>
  </si>
  <si>
    <t>Columna1</t>
  </si>
  <si>
    <t>HTTP - HTTPS - FTP - SFTP - TFTP - POP3 - IMAP -SMTP - DHCP - DNS - TELNET - SSH</t>
  </si>
  <si>
    <t>ALMACENAMIENTO</t>
  </si>
  <si>
    <t>Megabits/second</t>
  </si>
  <si>
    <t>Kilobits/second</t>
  </si>
  <si>
    <t>bits/second</t>
  </si>
  <si>
    <t>Gigabits/second</t>
  </si>
  <si>
    <t>1000bps</t>
  </si>
  <si>
    <t>1000Kbps</t>
  </si>
  <si>
    <t>1000Mbps</t>
  </si>
  <si>
    <t>Terabits/second</t>
  </si>
  <si>
    <t>1000Gbps</t>
  </si>
  <si>
    <t>EQUIV.</t>
  </si>
  <si>
    <t>EQUIV</t>
  </si>
  <si>
    <t>EXP</t>
  </si>
  <si>
    <t>BIN</t>
  </si>
  <si>
    <t>1/0</t>
  </si>
  <si>
    <t>GigaHertz</t>
  </si>
  <si>
    <t>MegaHertz</t>
  </si>
  <si>
    <t>KiloHertz</t>
  </si>
  <si>
    <t>Hertz</t>
  </si>
  <si>
    <t>1 ciclo/seg</t>
  </si>
  <si>
    <t>1000Hz</t>
  </si>
  <si>
    <t>1000KHz</t>
  </si>
  <si>
    <t>1000MHz</t>
  </si>
  <si>
    <t>min</t>
  </si>
  <si>
    <t>IP - ICMP</t>
  </si>
  <si>
    <t>ARP - ETHERNET - HDLC - PPP - FRAME RELAY</t>
  </si>
  <si>
    <t>IPv4</t>
  </si>
  <si>
    <t>IPv6</t>
  </si>
  <si>
    <t>A</t>
  </si>
  <si>
    <t>B</t>
  </si>
  <si>
    <t>C</t>
  </si>
  <si>
    <t>D</t>
  </si>
  <si>
    <t>E</t>
  </si>
  <si>
    <t>PUBLICA</t>
  </si>
  <si>
    <t>PRIVADA</t>
  </si>
  <si>
    <t>CLASE</t>
  </si>
  <si>
    <t>IANA</t>
  </si>
  <si>
    <t>Internet Assigned Number Authority</t>
  </si>
  <si>
    <t>Internet Corporation of Assigned Names and Numbers</t>
  </si>
  <si>
    <t>ICANN</t>
  </si>
  <si>
    <t>DEC</t>
  </si>
  <si>
    <t>DEC INI</t>
  </si>
  <si>
    <t>BIN INI</t>
  </si>
  <si>
    <t>DEC FIN</t>
  </si>
  <si>
    <t>BIN FIN</t>
  </si>
  <si>
    <t>DEC INI2</t>
  </si>
  <si>
    <t xml:space="preserve">DEC FIN </t>
  </si>
  <si>
    <t>0.0.0.0</t>
  </si>
  <si>
    <t>128.0.0.0</t>
  </si>
  <si>
    <t>192.0.0.0</t>
  </si>
  <si>
    <t>224.0.0.0</t>
  </si>
  <si>
    <t>240.0.0.0</t>
  </si>
  <si>
    <t>TOTAL</t>
  </si>
  <si>
    <t>00000000</t>
  </si>
  <si>
    <r>
      <rPr>
        <sz val="11"/>
        <color rgb="FF8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0000000</t>
    </r>
  </si>
  <si>
    <r>
      <rPr>
        <sz val="11"/>
        <color rgb="FF8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</si>
  <si>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8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</si>
  <si>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8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</si>
  <si>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8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</si>
  <si>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t>HEX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</si>
  <si>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</si>
  <si>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</si>
  <si>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</si>
  <si>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</si>
  <si>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</si>
  <si>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</si>
  <si>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</si>
  <si>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</si>
  <si>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</si>
  <si>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</si>
  <si>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</si>
  <si>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</si>
  <si>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</si>
  <si>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</si>
  <si>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00001111</t>
  </si>
  <si>
    <t>00010000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</si>
  <si>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</si>
  <si>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</si>
  <si>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</si>
  <si>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</si>
  <si>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</si>
  <si>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</si>
  <si>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</si>
  <si>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</si>
  <si>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</si>
  <si>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</si>
  <si>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0x10</t>
  </si>
  <si>
    <t>0x0A</t>
  </si>
  <si>
    <t>0x0B</t>
  </si>
  <si>
    <t>0x0C</t>
  </si>
  <si>
    <t>0x0D</t>
  </si>
  <si>
    <t>0x0E</t>
  </si>
  <si>
    <t>0x0F</t>
  </si>
  <si>
    <t>01100011</t>
  </si>
  <si>
    <t>01100100</t>
  </si>
  <si>
    <t>11111111</t>
  </si>
  <si>
    <t>0xFF</t>
  </si>
  <si>
    <t>0x63</t>
  </si>
  <si>
    <t>0x64</t>
  </si>
  <si>
    <t>00011001</t>
  </si>
  <si>
    <t>0x19</t>
  </si>
  <si>
    <t>VAL</t>
  </si>
  <si>
    <t>2^7</t>
  </si>
  <si>
    <t>2^6</t>
  </si>
  <si>
    <t>2^5</t>
  </si>
  <si>
    <t>2^4</t>
  </si>
  <si>
    <t>2^3</t>
  </si>
  <si>
    <t>2^2</t>
  </si>
  <si>
    <t>2^1</t>
  </si>
  <si>
    <t>2^0</t>
  </si>
  <si>
    <t>1</t>
  </si>
  <si>
    <t>10^2</t>
  </si>
  <si>
    <t>10^1</t>
  </si>
  <si>
    <t>0</t>
  </si>
  <si>
    <t>16^3</t>
  </si>
  <si>
    <t>16^2</t>
  </si>
  <si>
    <t>16^1</t>
  </si>
  <si>
    <t>16^0</t>
  </si>
  <si>
    <t>x</t>
  </si>
  <si>
    <t>0xDE</t>
  </si>
  <si>
    <t>0x256</t>
  </si>
  <si>
    <t>0x</t>
  </si>
  <si>
    <t>Resultado</t>
  </si>
  <si>
    <t>met. Div.</t>
  </si>
  <si>
    <t>0xc0</t>
  </si>
  <si>
    <t>0xa8</t>
  </si>
  <si>
    <t>0x14</t>
  </si>
  <si>
    <t>0xac</t>
  </si>
  <si>
    <t>0x1c</t>
  </si>
  <si>
    <t>0x34</t>
  </si>
  <si>
    <t>0xbb</t>
  </si>
  <si>
    <t>0x0a</t>
  </si>
  <si>
    <t>0xc8</t>
  </si>
  <si>
    <t>0x78</t>
  </si>
  <si>
    <t>0x7f</t>
  </si>
  <si>
    <t>Binario</t>
  </si>
  <si>
    <t>SISTEMA BINARIO</t>
  </si>
  <si>
    <t>0x7B6</t>
  </si>
  <si>
    <t>10.0.0.0</t>
  </si>
  <si>
    <t>172.16.0.0</t>
  </si>
  <si>
    <t>172.31.255.255</t>
  </si>
  <si>
    <t>192.168.0.0</t>
  </si>
  <si>
    <t>10101100.
00010000</t>
  </si>
  <si>
    <t>11000000.
10101000.
00000000</t>
  </si>
  <si>
    <t>10101100.
00011111</t>
  </si>
  <si>
    <t>11000000.
10101000.
11111111</t>
  </si>
  <si>
    <t>Multicast</t>
  </si>
  <si>
    <t>Research</t>
  </si>
  <si>
    <t>GUA</t>
  </si>
  <si>
    <t>ULA</t>
  </si>
  <si>
    <t>LLA</t>
  </si>
  <si>
    <t>MCA</t>
  </si>
  <si>
    <t>ini</t>
  </si>
  <si>
    <t>fin</t>
  </si>
  <si>
    <t>bits</t>
  </si>
  <si>
    <t>binario</t>
  </si>
  <si>
    <t>equivalencia</t>
  </si>
  <si>
    <t>2000::</t>
  </si>
  <si>
    <t>3FFF::</t>
  </si>
  <si>
    <t>IPv4 Publico</t>
  </si>
  <si>
    <r>
      <rPr>
        <sz val="11"/>
        <color rgb="FFC0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0 0000 0000 0000</t>
    </r>
  </si>
  <si>
    <t>FC00::</t>
  </si>
  <si>
    <t>FE80::</t>
  </si>
  <si>
    <t>FEBF::</t>
  </si>
  <si>
    <t>FDFF::</t>
  </si>
  <si>
    <r>
      <rPr>
        <sz val="11"/>
        <color rgb="FFC00000"/>
        <rFont val="Calibri"/>
        <family val="2"/>
        <scheme val="minor"/>
      </rPr>
      <t>1111 110</t>
    </r>
    <r>
      <rPr>
        <sz val="11"/>
        <color theme="1"/>
        <rFont val="Calibri"/>
        <family val="2"/>
        <scheme val="minor"/>
      </rPr>
      <t>0 0000 0000</t>
    </r>
  </si>
  <si>
    <t>IPv4 Privado</t>
  </si>
  <si>
    <r>
      <rPr>
        <sz val="11"/>
        <color rgb="FFC00000"/>
        <rFont val="Calibri"/>
        <family val="2"/>
        <scheme val="minor"/>
      </rPr>
      <t>1111 1110 10</t>
    </r>
    <r>
      <rPr>
        <sz val="11"/>
        <color theme="1"/>
        <rFont val="Calibri"/>
        <family val="2"/>
        <scheme val="minor"/>
      </rPr>
      <t>00 0000</t>
    </r>
  </si>
  <si>
    <t>IPv4 APIPA</t>
  </si>
  <si>
    <t>FF00::</t>
  </si>
  <si>
    <t>FFFF::</t>
  </si>
  <si>
    <t>1111 1111 0000 0000</t>
  </si>
  <si>
    <t>IPv4 Multicast</t>
  </si>
  <si>
    <t>EUI-64</t>
  </si>
  <si>
    <t>MAC</t>
  </si>
  <si>
    <t>16 bit</t>
  </si>
  <si>
    <t>!7bit</t>
  </si>
  <si>
    <t>Link-Local</t>
  </si>
  <si>
    <t>4a</t>
  </si>
  <si>
    <t>0800</t>
  </si>
  <si>
    <t>27</t>
  </si>
  <si>
    <t>08 00</t>
  </si>
  <si>
    <t>82 d2</t>
  </si>
  <si>
    <t>27FF</t>
  </si>
  <si>
    <t>FE4A</t>
  </si>
  <si>
    <t>82D2</t>
  </si>
  <si>
    <t>fe80::a00:27ff:fe4a::82d2</t>
  </si>
  <si>
    <r>
      <t>27</t>
    </r>
    <r>
      <rPr>
        <sz val="11"/>
        <color rgb="FFC00000"/>
        <rFont val="Calibri"/>
        <family val="2"/>
        <scheme val="minor"/>
      </rPr>
      <t>FF</t>
    </r>
  </si>
  <si>
    <r>
      <rPr>
        <sz val="11"/>
        <color rgb="FFC00000"/>
        <rFont val="Calibri"/>
        <family val="2"/>
        <scheme val="minor"/>
      </rPr>
      <t>FE</t>
    </r>
    <r>
      <rPr>
        <sz val="11"/>
        <color theme="1"/>
        <rFont val="Calibri"/>
        <family val="2"/>
        <scheme val="minor"/>
      </rPr>
      <t>4A</t>
    </r>
  </si>
  <si>
    <r>
      <t>0</t>
    </r>
    <r>
      <rPr>
        <sz val="11"/>
        <color rgb="FFC0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00</t>
    </r>
  </si>
  <si>
    <t>Extended Unique Id 64 (bits - Interface 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</si>
</sst>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80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mediumGray">
        <bgColor theme="4" tint="-0.499984740745262"/>
      </patternFill>
    </fill>
    <fill>
      <patternFill patternType="mediumGray">
        <bgColor rgb="FF003300"/>
      </patternFill>
    </fill>
    <fill>
      <patternFill patternType="mediumGray">
        <bgColor theme="9" tint="-0.499984740745262"/>
      </patternFill>
    </fill>
    <fill>
      <patternFill patternType="mediumGray">
        <bgColor theme="9" tint="-0.249977111117893"/>
      </patternFill>
    </fill>
    <fill>
      <patternFill patternType="mediumGray">
        <bgColor rgb="FFFF9900"/>
      </patternFill>
    </fill>
    <fill>
      <patternFill patternType="mediumGray">
        <bgColor rgb="FFCC3300"/>
      </patternFill>
    </fill>
    <fill>
      <patternFill patternType="mediumGray">
        <bgColor rgb="FF800000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medium">
        <color theme="4" tint="0.59999389629810485"/>
      </left>
      <right style="thin">
        <color theme="4" tint="0.59999389629810485"/>
      </right>
      <top style="medium">
        <color theme="4" tint="0.59999389629810485"/>
      </top>
      <bottom style="thin">
        <color theme="4" tint="0.59999389629810485"/>
      </bottom>
      <diagonal/>
    </border>
    <border>
      <left style="thin">
        <color theme="4" tint="0.59999389629810485"/>
      </left>
      <right style="thin">
        <color theme="4" tint="0.59999389629810485"/>
      </right>
      <top style="medium">
        <color theme="4" tint="0.59999389629810485"/>
      </top>
      <bottom style="thin">
        <color theme="4" tint="0.59999389629810485"/>
      </bottom>
      <diagonal/>
    </border>
    <border>
      <left style="thin">
        <color theme="4" tint="0.59999389629810485"/>
      </left>
      <right style="medium">
        <color theme="4" tint="0.59999389629810485"/>
      </right>
      <top style="medium">
        <color theme="4" tint="0.59999389629810485"/>
      </top>
      <bottom style="thin">
        <color theme="4" tint="0.59999389629810485"/>
      </bottom>
      <diagonal/>
    </border>
    <border>
      <left style="medium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medium">
        <color theme="4" tint="0.59999389629810485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medium">
        <color theme="4" tint="0.59999389629810485"/>
      </bottom>
      <diagonal/>
    </border>
    <border>
      <left style="thin">
        <color theme="4" tint="0.59999389629810485"/>
      </left>
      <right style="medium">
        <color theme="4" tint="0.59999389629810485"/>
      </right>
      <top style="thin">
        <color theme="4" tint="0.59999389629810485"/>
      </top>
      <bottom style="medium">
        <color theme="4" tint="0.59999389629810485"/>
      </bottom>
      <diagonal/>
    </border>
    <border>
      <left/>
      <right style="thin">
        <color theme="4" tint="0.59999389629810485"/>
      </right>
      <top style="medium">
        <color theme="4" tint="0.59999389629810485"/>
      </top>
      <bottom style="thin">
        <color theme="4" tint="0.59999389629810485"/>
      </bottom>
      <diagonal/>
    </border>
    <border>
      <left/>
      <right style="thin">
        <color theme="4" tint="0.59999389629810485"/>
      </right>
      <top style="thin">
        <color theme="4" tint="0.59999389629810485"/>
      </top>
      <bottom style="medium">
        <color theme="4" tint="0.59999389629810485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thin">
        <color theme="4" tint="0.59999389629810485"/>
      </right>
      <top style="medium">
        <color rgb="FF0070C0"/>
      </top>
      <bottom style="thin">
        <color theme="4" tint="0.59999389629810485"/>
      </bottom>
      <diagonal/>
    </border>
    <border>
      <left style="thin">
        <color theme="4" tint="0.59999389629810485"/>
      </left>
      <right style="thin">
        <color theme="4" tint="0.59999389629810485"/>
      </right>
      <top style="medium">
        <color rgb="FF0070C0"/>
      </top>
      <bottom style="thin">
        <color theme="4" tint="0.59999389629810485"/>
      </bottom>
      <diagonal/>
    </border>
    <border>
      <left style="thin">
        <color theme="4" tint="0.59999389629810485"/>
      </left>
      <right style="medium">
        <color rgb="FF0070C0"/>
      </right>
      <top style="medium">
        <color rgb="FF0070C0"/>
      </top>
      <bottom style="thin">
        <color theme="4" tint="0.59999389629810485"/>
      </bottom>
      <diagonal/>
    </border>
    <border>
      <left style="medium">
        <color rgb="FF0070C0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 tint="0.59999389629810485"/>
      </left>
      <right style="medium">
        <color rgb="FF0070C0"/>
      </right>
      <top style="thin">
        <color theme="4" tint="0.59999389629810485"/>
      </top>
      <bottom style="thin">
        <color theme="4" tint="0.59999389629810485"/>
      </bottom>
      <diagonal/>
    </border>
    <border>
      <left style="medium">
        <color rgb="FF0070C0"/>
      </left>
      <right style="thin">
        <color theme="4" tint="0.59999389629810485"/>
      </right>
      <top style="thin">
        <color theme="4" tint="0.59999389629810485"/>
      </top>
      <bottom style="medium">
        <color rgb="FF0070C0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medium">
        <color rgb="FF0070C0"/>
      </bottom>
      <diagonal/>
    </border>
    <border>
      <left style="thin">
        <color theme="4" tint="0.59999389629810485"/>
      </left>
      <right style="medium">
        <color rgb="FF0070C0"/>
      </right>
      <top style="thin">
        <color theme="4" tint="0.59999389629810485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 style="medium">
        <color theme="4" tint="0.59999389629810485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theme="4" tint="0.59999389629810485"/>
      </right>
      <top style="medium">
        <color rgb="FF0070C0"/>
      </top>
      <bottom/>
      <diagonal/>
    </border>
    <border>
      <left style="medium">
        <color theme="4" tint="0.59999389629810485"/>
      </left>
      <right style="medium">
        <color rgb="FF0070C0"/>
      </right>
      <top style="medium">
        <color rgb="FF0070C0"/>
      </top>
      <bottom style="medium">
        <color theme="4" tint="0.59999389629810485"/>
      </bottom>
      <diagonal/>
    </border>
    <border>
      <left style="medium">
        <color rgb="FF0070C0"/>
      </left>
      <right/>
      <top style="medium">
        <color theme="4" tint="0.59999389629810485"/>
      </top>
      <bottom/>
      <diagonal/>
    </border>
    <border>
      <left/>
      <right style="medium">
        <color rgb="FF0070C0"/>
      </right>
      <top style="medium">
        <color theme="4" tint="0.59999389629810485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 style="medium">
        <color theme="4" tint="0.59999389629810485"/>
      </top>
      <bottom style="thin">
        <color theme="4" tint="0.59999389629810485"/>
      </bottom>
      <diagonal/>
    </border>
    <border>
      <left style="medium">
        <color rgb="FF0070C0"/>
      </left>
      <right/>
      <top style="thin">
        <color theme="4" tint="0.59999389629810485"/>
      </top>
      <bottom/>
      <diagonal/>
    </border>
    <border>
      <left style="medium">
        <color rgb="FF0070C0"/>
      </left>
      <right/>
      <top/>
      <bottom style="medium">
        <color theme="4" tint="0.59999389629810485"/>
      </bottom>
      <diagonal/>
    </border>
    <border>
      <left/>
      <right style="medium">
        <color rgb="FF0070C0"/>
      </right>
      <top/>
      <bottom style="medium">
        <color theme="4" tint="0.59999389629810485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thin">
        <color theme="4" tint="0.59999389629810485"/>
      </right>
      <top style="medium">
        <color theme="4" tint="0.59999389629810485"/>
      </top>
      <bottom style="thin">
        <color theme="4" tint="0.59999389629810485"/>
      </bottom>
      <diagonal/>
    </border>
    <border>
      <left style="thin">
        <color theme="4" tint="0.59999389629810485"/>
      </left>
      <right style="medium">
        <color rgb="FF0070C0"/>
      </right>
      <top style="medium">
        <color theme="4" tint="0.59999389629810485"/>
      </top>
      <bottom style="thin">
        <color theme="4" tint="0.59999389629810485"/>
      </bottom>
      <diagonal/>
    </border>
    <border>
      <left style="medium">
        <color rgb="FF0070C0"/>
      </left>
      <right style="thin">
        <color theme="4" tint="0.59999389629810485"/>
      </right>
      <top style="thin">
        <color theme="4" tint="0.59999389629810485"/>
      </top>
      <bottom style="medium">
        <color theme="4" tint="0.59999389629810485"/>
      </bottom>
      <diagonal/>
    </border>
    <border>
      <left style="thin">
        <color theme="4" tint="0.59999389629810485"/>
      </left>
      <right style="medium">
        <color rgb="FF0070C0"/>
      </right>
      <top style="thin">
        <color theme="4" tint="0.59999389629810485"/>
      </top>
      <bottom style="medium">
        <color theme="4" tint="0.59999389629810485"/>
      </bottom>
      <diagonal/>
    </border>
    <border>
      <left style="medium">
        <color rgb="FF0070C0"/>
      </left>
      <right/>
      <top style="medium">
        <color theme="4" tint="0.59999389629810485"/>
      </top>
      <bottom style="medium">
        <color rgb="FF0070C0"/>
      </bottom>
      <diagonal/>
    </border>
    <border>
      <left/>
      <right/>
      <top style="medium">
        <color theme="4" tint="0.59999389629810485"/>
      </top>
      <bottom style="medium">
        <color rgb="FF0070C0"/>
      </bottom>
      <diagonal/>
    </border>
    <border>
      <left/>
      <right style="medium">
        <color rgb="FF0070C0"/>
      </right>
      <top style="medium">
        <color theme="4" tint="0.59999389629810485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/>
      <right/>
      <top style="medium">
        <color rgb="FF0070C0"/>
      </top>
      <bottom style="medium">
        <color theme="4" tint="0.59999389629810485"/>
      </bottom>
      <diagonal/>
    </border>
    <border>
      <left/>
      <right style="medium">
        <color rgb="FF0070C0"/>
      </right>
      <top style="medium">
        <color rgb="FF0070C0"/>
      </top>
      <bottom style="medium">
        <color theme="4" tint="0.59999389629810485"/>
      </bottom>
      <diagonal/>
    </border>
    <border>
      <left/>
      <right/>
      <top/>
      <bottom style="medium">
        <color rgb="FF0070C0"/>
      </bottom>
      <diagonal/>
    </border>
    <border>
      <left style="thin">
        <color theme="4" tint="0.39997558519241921"/>
      </left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thin">
        <color theme="4" tint="0.39997558519241921"/>
      </bottom>
      <diagonal/>
    </border>
    <border>
      <left style="medium">
        <color rgb="FF0070C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70C0"/>
      </left>
      <right/>
      <top style="thin">
        <color theme="4" tint="0.39997558519241921"/>
      </top>
      <bottom style="medium">
        <color rgb="FF0070C0"/>
      </bottom>
      <diagonal/>
    </border>
    <border>
      <left style="thin">
        <color theme="4" tint="0.59999389629810485"/>
      </left>
      <right style="medium">
        <color rgb="FF0070C0"/>
      </right>
      <top style="medium">
        <color rgb="FF0070C0"/>
      </top>
      <bottom/>
      <diagonal/>
    </border>
    <border>
      <left style="thin">
        <color theme="4" tint="0.59999389629810485"/>
      </left>
      <right style="medium">
        <color rgb="FF0070C0"/>
      </right>
      <top/>
      <bottom/>
      <diagonal/>
    </border>
    <border>
      <left style="thin">
        <color theme="4" tint="0.59999389629810485"/>
      </left>
      <right style="medium">
        <color rgb="FF0070C0"/>
      </right>
      <top/>
      <bottom style="medium">
        <color rgb="FF0070C0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8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3" fillId="2" borderId="4" xfId="0" applyFont="1" applyFill="1" applyBorder="1" applyAlignment="1">
      <alignment horizontal="left" indent="1"/>
    </xf>
    <xf numFmtId="0" fontId="3" fillId="2" borderId="5" xfId="0" applyFont="1" applyFill="1" applyBorder="1" applyAlignment="1">
      <alignment horizontal="left" indent="1"/>
    </xf>
    <xf numFmtId="0" fontId="3" fillId="2" borderId="6" xfId="0" applyFont="1" applyFill="1" applyBorder="1" applyAlignment="1">
      <alignment horizontal="left" indent="1"/>
    </xf>
    <xf numFmtId="0" fontId="1" fillId="3" borderId="4" xfId="0" applyFont="1" applyFill="1" applyBorder="1" applyAlignment="1">
      <alignment horizontal="left" vertical="center" indent="1"/>
    </xf>
    <xf numFmtId="0" fontId="1" fillId="4" borderId="4" xfId="0" applyFont="1" applyFill="1" applyBorder="1" applyAlignment="1">
      <alignment horizontal="left" vertical="center" indent="1"/>
    </xf>
    <xf numFmtId="0" fontId="1" fillId="5" borderId="4" xfId="0" applyFont="1" applyFill="1" applyBorder="1" applyAlignment="1">
      <alignment horizontal="left" vertical="center" indent="1"/>
    </xf>
    <xf numFmtId="0" fontId="1" fillId="6" borderId="4" xfId="0" applyFont="1" applyFill="1" applyBorder="1" applyAlignment="1">
      <alignment horizontal="left" vertical="center" indent="1"/>
    </xf>
    <xf numFmtId="0" fontId="1" fillId="6" borderId="5" xfId="0" applyFont="1" applyFill="1" applyBorder="1" applyAlignment="1">
      <alignment horizontal="left" vertical="center" indent="1"/>
    </xf>
    <xf numFmtId="0" fontId="1" fillId="7" borderId="4" xfId="0" applyFont="1" applyFill="1" applyBorder="1" applyAlignment="1">
      <alignment horizontal="left" vertical="center" indent="1"/>
    </xf>
    <xf numFmtId="0" fontId="1" fillId="7" borderId="5" xfId="0" applyFont="1" applyFill="1" applyBorder="1" applyAlignment="1">
      <alignment horizontal="left" vertical="center" indent="1"/>
    </xf>
    <xf numFmtId="0" fontId="1" fillId="8" borderId="4" xfId="0" applyFont="1" applyFill="1" applyBorder="1" applyAlignment="1">
      <alignment horizontal="left" vertical="center" indent="1"/>
    </xf>
    <xf numFmtId="0" fontId="1" fillId="8" borderId="5" xfId="0" applyFont="1" applyFill="1" applyBorder="1" applyAlignment="1">
      <alignment horizontal="left" vertical="center" indent="1"/>
    </xf>
    <xf numFmtId="0" fontId="1" fillId="9" borderId="4" xfId="0" applyFont="1" applyFill="1" applyBorder="1" applyAlignment="1">
      <alignment horizontal="left" vertical="center" indent="1"/>
    </xf>
    <xf numFmtId="0" fontId="1" fillId="9" borderId="5" xfId="0" applyFont="1" applyFill="1" applyBorder="1" applyAlignment="1">
      <alignment horizontal="left" vertical="center" indent="1"/>
    </xf>
    <xf numFmtId="0" fontId="1" fillId="6" borderId="6" xfId="0" applyFont="1" applyFill="1" applyBorder="1" applyAlignment="1">
      <alignment horizontal="left" vertical="center" indent="1"/>
    </xf>
    <xf numFmtId="0" fontId="1" fillId="7" borderId="6" xfId="0" applyFont="1" applyFill="1" applyBorder="1" applyAlignment="1">
      <alignment horizontal="left" vertical="center" indent="1"/>
    </xf>
    <xf numFmtId="0" fontId="1" fillId="6" borderId="5" xfId="0" applyFont="1" applyFill="1" applyBorder="1" applyAlignment="1">
      <alignment horizontal="left" vertical="center" wrapText="1" indent="1"/>
    </xf>
    <xf numFmtId="0" fontId="1" fillId="7" borderId="5" xfId="0" applyFont="1" applyFill="1" applyBorder="1" applyAlignment="1">
      <alignment horizontal="left" vertical="center" wrapText="1" indent="1"/>
    </xf>
    <xf numFmtId="0" fontId="1" fillId="8" borderId="5" xfId="0" applyFont="1" applyFill="1" applyBorder="1" applyAlignment="1">
      <alignment horizontal="left" vertical="center" wrapText="1" indent="1"/>
    </xf>
    <xf numFmtId="0" fontId="1" fillId="9" borderId="5" xfId="0" applyFont="1" applyFill="1" applyBorder="1" applyAlignment="1">
      <alignment horizontal="left" vertical="center" wrapText="1" indent="1"/>
    </xf>
    <xf numFmtId="0" fontId="0" fillId="0" borderId="1" xfId="0" applyFont="1" applyBorder="1" applyAlignment="1">
      <alignment horizontal="left" vertical="center" indent="1"/>
    </xf>
    <xf numFmtId="0" fontId="0" fillId="0" borderId="3" xfId="0" applyFont="1" applyBorder="1" applyAlignment="1">
      <alignment horizontal="left" vertical="center" indent="1"/>
    </xf>
    <xf numFmtId="0" fontId="0" fillId="0" borderId="0" xfId="0" applyAlignment="1">
      <alignment horizontal="center"/>
    </xf>
    <xf numFmtId="0" fontId="0" fillId="0" borderId="0" xfId="0" applyAlignment="1">
      <alignment horizontal="right" inden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1" applyNumberFormat="1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10" xfId="0" applyNumberFormat="1" applyFont="1" applyFill="1" applyBorder="1" applyAlignment="1">
      <alignment horizontal="center"/>
    </xf>
    <xf numFmtId="0" fontId="0" fillId="0" borderId="0" xfId="0" applyBorder="1"/>
    <xf numFmtId="0" fontId="0" fillId="11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49" fontId="0" fillId="11" borderId="10" xfId="0" applyNumberFormat="1" applyFont="1" applyFill="1" applyBorder="1" applyAlignment="1">
      <alignment horizontal="center"/>
    </xf>
    <xf numFmtId="49" fontId="0" fillId="0" borderId="10" xfId="0" applyNumberFormat="1" applyFont="1" applyBorder="1" applyAlignment="1">
      <alignment horizontal="center"/>
    </xf>
    <xf numFmtId="0" fontId="0" fillId="0" borderId="0" xfId="0" applyAlignment="1">
      <alignment vertical="center" textRotation="90"/>
    </xf>
    <xf numFmtId="0" fontId="3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" fontId="0" fillId="0" borderId="0" xfId="0" applyNumberFormat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49" fontId="0" fillId="0" borderId="11" xfId="0" applyNumberFormat="1" applyFont="1" applyFill="1" applyBorder="1" applyAlignment="1">
      <alignment horizontal="center"/>
    </xf>
    <xf numFmtId="49" fontId="0" fillId="11" borderId="12" xfId="0" applyNumberFormat="1" applyFont="1" applyFill="1" applyBorder="1" applyAlignment="1">
      <alignment horizontal="center"/>
    </xf>
    <xf numFmtId="49" fontId="0" fillId="0" borderId="12" xfId="0" applyNumberFormat="1" applyFont="1" applyBorder="1" applyAlignment="1">
      <alignment horizontal="center"/>
    </xf>
    <xf numFmtId="49" fontId="0" fillId="11" borderId="13" xfId="0" applyNumberFormat="1" applyFont="1" applyFill="1" applyBorder="1" applyAlignment="1">
      <alignment horizontal="center"/>
    </xf>
    <xf numFmtId="0" fontId="0" fillId="11" borderId="14" xfId="0" applyFont="1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11" borderId="15" xfId="0" applyFont="1" applyFill="1" applyBorder="1" applyAlignment="1">
      <alignment horizontal="center"/>
    </xf>
    <xf numFmtId="0" fontId="0" fillId="0" borderId="16" xfId="0" applyFont="1" applyBorder="1" applyAlignment="1">
      <alignment horizontal="center"/>
    </xf>
    <xf numFmtId="49" fontId="0" fillId="0" borderId="17" xfId="0" applyNumberFormat="1" applyFont="1" applyFill="1" applyBorder="1" applyAlignment="1">
      <alignment horizontal="center"/>
    </xf>
    <xf numFmtId="0" fontId="0" fillId="11" borderId="18" xfId="0" applyFont="1" applyFill="1" applyBorder="1" applyAlignment="1">
      <alignment horizontal="center"/>
    </xf>
    <xf numFmtId="49" fontId="0" fillId="0" borderId="20" xfId="0" applyNumberFormat="1" applyFont="1" applyFill="1" applyBorder="1" applyAlignment="1">
      <alignment horizontal="center"/>
    </xf>
    <xf numFmtId="49" fontId="0" fillId="11" borderId="21" xfId="0" applyNumberFormat="1" applyFont="1" applyFill="1" applyBorder="1" applyAlignment="1">
      <alignment horizontal="center"/>
    </xf>
    <xf numFmtId="49" fontId="0" fillId="0" borderId="21" xfId="0" applyNumberFormat="1" applyFont="1" applyBorder="1" applyAlignment="1">
      <alignment horizontal="center"/>
    </xf>
    <xf numFmtId="49" fontId="0" fillId="11" borderId="22" xfId="0" applyNumberFormat="1" applyFont="1" applyFill="1" applyBorder="1" applyAlignment="1">
      <alignment horizontal="center"/>
    </xf>
    <xf numFmtId="0" fontId="0" fillId="11" borderId="23" xfId="0" applyFont="1" applyFill="1" applyBorder="1" applyAlignment="1">
      <alignment horizontal="center"/>
    </xf>
    <xf numFmtId="0" fontId="0" fillId="0" borderId="24" xfId="0" applyFont="1" applyBorder="1" applyAlignment="1">
      <alignment horizontal="center"/>
    </xf>
    <xf numFmtId="49" fontId="0" fillId="0" borderId="23" xfId="0" applyNumberFormat="1" applyFont="1" applyFill="1" applyBorder="1" applyAlignment="1">
      <alignment horizontal="center"/>
    </xf>
    <xf numFmtId="49" fontId="0" fillId="11" borderId="24" xfId="0" applyNumberFormat="1" applyFont="1" applyFill="1" applyBorder="1" applyAlignment="1">
      <alignment horizontal="center"/>
    </xf>
    <xf numFmtId="0" fontId="0" fillId="11" borderId="25" xfId="0" applyFont="1" applyFill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11" borderId="26" xfId="0" applyFont="1" applyFill="1" applyBorder="1" applyAlignment="1">
      <alignment horizontal="center"/>
    </xf>
    <xf numFmtId="0" fontId="0" fillId="0" borderId="27" xfId="0" applyFont="1" applyBorder="1" applyAlignment="1">
      <alignment horizontal="center"/>
    </xf>
    <xf numFmtId="49" fontId="0" fillId="0" borderId="20" xfId="0" quotePrefix="1" applyNumberFormat="1" applyFont="1" applyFill="1" applyBorder="1" applyAlignment="1">
      <alignment horizontal="center"/>
    </xf>
    <xf numFmtId="49" fontId="0" fillId="11" borderId="21" xfId="0" quotePrefix="1" applyNumberFormat="1" applyFont="1" applyFill="1" applyBorder="1" applyAlignment="1">
      <alignment horizontal="center"/>
    </xf>
    <xf numFmtId="49" fontId="0" fillId="0" borderId="21" xfId="0" quotePrefix="1" applyNumberFormat="1" applyFont="1" applyBorder="1" applyAlignment="1">
      <alignment horizontal="center"/>
    </xf>
    <xf numFmtId="0" fontId="1" fillId="10" borderId="28" xfId="0" applyFont="1" applyFill="1" applyBorder="1" applyAlignment="1">
      <alignment horizontal="center"/>
    </xf>
    <xf numFmtId="0" fontId="1" fillId="10" borderId="32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33" xfId="0" applyFill="1" applyBorder="1" applyAlignment="1">
      <alignment horizontal="center"/>
    </xf>
    <xf numFmtId="0" fontId="0" fillId="0" borderId="41" xfId="0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49" fontId="0" fillId="0" borderId="44" xfId="0" applyNumberFormat="1" applyFont="1" applyFill="1" applyBorder="1" applyAlignment="1">
      <alignment horizontal="center"/>
    </xf>
    <xf numFmtId="49" fontId="0" fillId="11" borderId="45" xfId="0" applyNumberFormat="1" applyFont="1" applyFill="1" applyBorder="1" applyAlignment="1">
      <alignment horizontal="center"/>
    </xf>
    <xf numFmtId="0" fontId="0" fillId="11" borderId="46" xfId="0" applyFont="1" applyFill="1" applyBorder="1" applyAlignment="1">
      <alignment horizontal="center"/>
    </xf>
    <xf numFmtId="0" fontId="0" fillId="0" borderId="47" xfId="0" applyFont="1" applyBorder="1" applyAlignment="1">
      <alignment horizontal="center"/>
    </xf>
    <xf numFmtId="0" fontId="3" fillId="10" borderId="51" xfId="0" applyFont="1" applyFill="1" applyBorder="1"/>
    <xf numFmtId="0" fontId="3" fillId="10" borderId="52" xfId="0" applyFont="1" applyFill="1" applyBorder="1"/>
    <xf numFmtId="0" fontId="3" fillId="10" borderId="53" xfId="0" applyFont="1" applyFill="1" applyBorder="1"/>
    <xf numFmtId="49" fontId="0" fillId="0" borderId="51" xfId="0" applyNumberFormat="1" applyBorder="1" applyAlignment="1">
      <alignment horizontal="center"/>
    </xf>
    <xf numFmtId="49" fontId="0" fillId="0" borderId="52" xfId="0" applyNumberFormat="1" applyBorder="1" applyAlignment="1">
      <alignment horizontal="center"/>
    </xf>
    <xf numFmtId="49" fontId="0" fillId="0" borderId="53" xfId="0" applyNumberFormat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1" fontId="0" fillId="12" borderId="56" xfId="0" applyNumberFormat="1" applyFill="1" applyBorder="1" applyAlignment="1">
      <alignment horizontal="right"/>
    </xf>
    <xf numFmtId="1" fontId="0" fillId="12" borderId="30" xfId="0" applyNumberFormat="1" applyFill="1" applyBorder="1" applyAlignment="1">
      <alignment horizontal="right"/>
    </xf>
    <xf numFmtId="1" fontId="6" fillId="13" borderId="19" xfId="0" applyNumberFormat="1" applyFont="1" applyFill="1" applyBorder="1" applyAlignment="1">
      <alignment horizontal="right"/>
    </xf>
    <xf numFmtId="0" fontId="3" fillId="2" borderId="60" xfId="0" applyFont="1" applyFill="1" applyBorder="1" applyAlignment="1">
      <alignment horizontal="center"/>
    </xf>
    <xf numFmtId="0" fontId="0" fillId="11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49" fontId="3" fillId="2" borderId="61" xfId="0" applyNumberFormat="1" applyFont="1" applyFill="1" applyBorder="1" applyAlignment="1">
      <alignment horizontal="center"/>
    </xf>
    <xf numFmtId="0" fontId="3" fillId="2" borderId="62" xfId="0" applyFont="1" applyFill="1" applyBorder="1" applyAlignment="1">
      <alignment horizontal="center"/>
    </xf>
    <xf numFmtId="49" fontId="0" fillId="0" borderId="21" xfId="0" applyNumberFormat="1" applyFont="1" applyFill="1" applyBorder="1" applyAlignment="1">
      <alignment horizontal="center"/>
    </xf>
    <xf numFmtId="49" fontId="0" fillId="0" borderId="26" xfId="0" applyNumberFormat="1" applyFont="1" applyFill="1" applyBorder="1" applyAlignment="1">
      <alignment horizontal="center"/>
    </xf>
    <xf numFmtId="49" fontId="0" fillId="11" borderId="26" xfId="0" applyNumberFormat="1" applyFont="1" applyFill="1" applyBorder="1" applyAlignment="1">
      <alignment horizontal="center"/>
    </xf>
    <xf numFmtId="49" fontId="0" fillId="0" borderId="26" xfId="0" applyNumberFormat="1" applyFont="1" applyBorder="1" applyAlignment="1">
      <alignment horizontal="center"/>
    </xf>
    <xf numFmtId="0" fontId="1" fillId="3" borderId="5" xfId="0" applyFont="1" applyFill="1" applyBorder="1" applyAlignment="1">
      <alignment horizontal="left" vertical="center" wrapText="1" indent="1"/>
    </xf>
    <xf numFmtId="0" fontId="1" fillId="3" borderId="0" xfId="0" applyFont="1" applyFill="1" applyBorder="1" applyAlignment="1">
      <alignment horizontal="left" vertical="center" wrapText="1" indent="1"/>
    </xf>
    <xf numFmtId="0" fontId="1" fillId="3" borderId="7" xfId="0" applyFont="1" applyFill="1" applyBorder="1" applyAlignment="1">
      <alignment horizontal="left" vertical="center" wrapText="1" indent="1"/>
    </xf>
    <xf numFmtId="0" fontId="1" fillId="3" borderId="5" xfId="0" applyFont="1" applyFill="1" applyBorder="1" applyAlignment="1">
      <alignment horizontal="left" vertical="center" indent="1"/>
    </xf>
    <xf numFmtId="0" fontId="1" fillId="3" borderId="0" xfId="0" applyFont="1" applyFill="1" applyBorder="1" applyAlignment="1">
      <alignment horizontal="left" vertical="center" indent="1"/>
    </xf>
    <xf numFmtId="0" fontId="1" fillId="3" borderId="7" xfId="0" applyFont="1" applyFill="1" applyBorder="1" applyAlignment="1">
      <alignment horizontal="left" vertical="center" indent="1"/>
    </xf>
    <xf numFmtId="0" fontId="1" fillId="3" borderId="6" xfId="0" applyFont="1" applyFill="1" applyBorder="1" applyAlignment="1">
      <alignment horizontal="left" vertical="center" indent="1"/>
    </xf>
    <xf numFmtId="0" fontId="1" fillId="3" borderId="8" xfId="0" applyFont="1" applyFill="1" applyBorder="1" applyAlignment="1">
      <alignment horizontal="left" vertical="center" indent="1"/>
    </xf>
    <xf numFmtId="0" fontId="1" fillId="3" borderId="9" xfId="0" applyFont="1" applyFill="1" applyBorder="1" applyAlignment="1">
      <alignment horizontal="left" vertical="center" indent="1"/>
    </xf>
    <xf numFmtId="0" fontId="1" fillId="9" borderId="6" xfId="0" applyFont="1" applyFill="1" applyBorder="1" applyAlignment="1">
      <alignment horizontal="left" vertical="center" indent="1"/>
    </xf>
    <xf numFmtId="0" fontId="1" fillId="9" borderId="9" xfId="0" applyFont="1" applyFill="1" applyBorder="1" applyAlignment="1">
      <alignment horizontal="left" vertical="center" indent="1"/>
    </xf>
    <xf numFmtId="0" fontId="0" fillId="0" borderId="2" xfId="0" applyFont="1" applyBorder="1" applyAlignment="1">
      <alignment horizontal="center" vertical="center"/>
    </xf>
    <xf numFmtId="0" fontId="3" fillId="10" borderId="0" xfId="0" applyFont="1" applyFill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2" xfId="0" applyBorder="1" applyAlignment="1">
      <alignment horizontal="center"/>
    </xf>
    <xf numFmtId="0" fontId="3" fillId="2" borderId="28" xfId="0" applyFont="1" applyFill="1" applyBorder="1" applyAlignment="1">
      <alignment horizontal="center" vertical="center" wrapText="1"/>
    </xf>
    <xf numFmtId="0" fontId="3" fillId="2" borderId="41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/>
    </xf>
    <xf numFmtId="0" fontId="3" fillId="2" borderId="59" xfId="0" applyFont="1" applyFill="1" applyBorder="1" applyAlignment="1">
      <alignment horizontal="center"/>
    </xf>
    <xf numFmtId="0" fontId="0" fillId="11" borderId="57" xfId="0" applyFont="1" applyFill="1" applyBorder="1" applyAlignment="1">
      <alignment horizontal="center"/>
    </xf>
    <xf numFmtId="0" fontId="0" fillId="11" borderId="42" xfId="0" applyFont="1" applyFill="1" applyBorder="1" applyAlignment="1">
      <alignment horizontal="center"/>
    </xf>
    <xf numFmtId="0" fontId="1" fillId="10" borderId="29" xfId="0" applyFont="1" applyFill="1" applyBorder="1" applyAlignment="1">
      <alignment horizontal="center"/>
    </xf>
    <xf numFmtId="0" fontId="1" fillId="10" borderId="30" xfId="0" applyFont="1" applyFill="1" applyBorder="1" applyAlignment="1">
      <alignment horizontal="center"/>
    </xf>
    <xf numFmtId="0" fontId="1" fillId="10" borderId="31" xfId="0" applyFont="1" applyFill="1" applyBorder="1" applyAlignment="1">
      <alignment horizontal="center"/>
    </xf>
    <xf numFmtId="0" fontId="1" fillId="10" borderId="63" xfId="0" applyFont="1" applyFill="1" applyBorder="1" applyAlignment="1">
      <alignment horizontal="center" vertical="center" textRotation="90"/>
    </xf>
    <xf numFmtId="0" fontId="1" fillId="10" borderId="64" xfId="0" applyFont="1" applyFill="1" applyBorder="1" applyAlignment="1">
      <alignment horizontal="center" vertical="center" textRotation="90"/>
    </xf>
    <xf numFmtId="0" fontId="1" fillId="10" borderId="65" xfId="0" applyFont="1" applyFill="1" applyBorder="1" applyAlignment="1">
      <alignment horizontal="center" vertical="center" textRotation="90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0" fontId="0" fillId="11" borderId="4" xfId="0" applyFont="1" applyFill="1" applyBorder="1" applyAlignment="1">
      <alignment vertical="center"/>
    </xf>
    <xf numFmtId="0" fontId="0" fillId="11" borderId="5" xfId="0" applyFont="1" applyFill="1" applyBorder="1" applyAlignment="1">
      <alignment horizontal="right" vertical="center"/>
    </xf>
    <xf numFmtId="49" fontId="0" fillId="11" borderId="5" xfId="0" applyNumberFormat="1" applyFont="1" applyFill="1" applyBorder="1" applyAlignment="1">
      <alignment horizontal="center" vertical="center"/>
    </xf>
    <xf numFmtId="3" fontId="0" fillId="11" borderId="5" xfId="0" applyNumberFormat="1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horizontal="right" vertical="center"/>
    </xf>
    <xf numFmtId="49" fontId="0" fillId="0" borderId="5" xfId="0" applyNumberFormat="1" applyFont="1" applyBorder="1" applyAlignment="1">
      <alignment horizontal="center" vertical="center"/>
    </xf>
    <xf numFmtId="3" fontId="0" fillId="0" borderId="5" xfId="0" applyNumberFormat="1" applyFont="1" applyBorder="1" applyAlignment="1">
      <alignment vertical="center"/>
    </xf>
    <xf numFmtId="0" fontId="0" fillId="0" borderId="5" xfId="0" applyFont="1" applyBorder="1" applyAlignment="1">
      <alignment vertical="center"/>
    </xf>
    <xf numFmtId="49" fontId="0" fillId="0" borderId="5" xfId="0" applyNumberFormat="1" applyFont="1" applyBorder="1" applyAlignment="1">
      <alignment horizontal="center" vertical="center" wrapText="1"/>
    </xf>
    <xf numFmtId="49" fontId="0" fillId="11" borderId="5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3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49" fontId="0" fillId="0" borderId="2" xfId="0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11" borderId="5" xfId="0" applyNumberFormat="1" applyFont="1" applyFill="1" applyBorder="1" applyAlignment="1">
      <alignment horizontal="center" vertical="center"/>
    </xf>
    <xf numFmtId="0" fontId="0" fillId="11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11" borderId="2" xfId="0" applyFont="1" applyFill="1" applyBorder="1" applyAlignment="1">
      <alignment horizontal="center" vertical="center"/>
    </xf>
    <xf numFmtId="0" fontId="0" fillId="11" borderId="3" xfId="0" applyFont="1" applyFill="1" applyBorder="1" applyAlignment="1">
      <alignment horizontal="center" vertical="center"/>
    </xf>
    <xf numFmtId="49" fontId="0" fillId="0" borderId="0" xfId="2" applyNumberFormat="1" applyFont="1" applyAlignment="1">
      <alignment vertical="center"/>
    </xf>
    <xf numFmtId="49" fontId="0" fillId="0" borderId="0" xfId="0" applyNumberFormat="1" applyAlignment="1">
      <alignment vertical="center"/>
    </xf>
    <xf numFmtId="49" fontId="0" fillId="11" borderId="5" xfId="0" applyNumberFormat="1" applyFont="1" applyFill="1" applyBorder="1" applyAlignment="1">
      <alignment horizontal="right" vertical="center"/>
    </xf>
    <xf numFmtId="49" fontId="0" fillId="11" borderId="5" xfId="0" applyNumberFormat="1" applyFont="1" applyFill="1" applyBorder="1" applyAlignment="1">
      <alignment horizontal="left" vertical="center"/>
    </xf>
    <xf numFmtId="49" fontId="0" fillId="11" borderId="6" xfId="2" applyNumberFormat="1" applyFont="1" applyFill="1" applyBorder="1" applyAlignment="1">
      <alignment horizontal="center" vertical="center"/>
    </xf>
    <xf numFmtId="49" fontId="0" fillId="0" borderId="6" xfId="2" applyNumberFormat="1" applyFont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16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rgb="FF0070C0"/>
        </left>
        <right style="medium">
          <color rgb="FF0070C0"/>
        </right>
        <top/>
        <bottom/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medium">
          <color rgb="FF0070C0"/>
        </left>
        <right style="medium">
          <color rgb="FF0070C0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rgb="FF0070C0"/>
        </left>
        <right style="medium">
          <color rgb="FF0070C0"/>
        </right>
        <top/>
        <bottom/>
        <vertical/>
        <horizontal/>
      </border>
    </dxf>
    <dxf>
      <alignment horizontal="left" vertical="bottom" textRotation="0" wrapText="0" relativeIndent="1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</dxfs>
  <tableStyles count="0" defaultTableStyle="TableStyleMedium2" defaultPivotStyle="PivotStyleLight16"/>
  <colors>
    <mruColors>
      <color rgb="FF800000"/>
      <color rgb="FF003300"/>
      <color rgb="FFFF990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369094</xdr:colOff>
      <xdr:row>10</xdr:row>
      <xdr:rowOff>95249</xdr:rowOff>
    </xdr:from>
    <xdr:to>
      <xdr:col>6</xdr:col>
      <xdr:colOff>375046</xdr:colOff>
      <xdr:row>10</xdr:row>
      <xdr:rowOff>95250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D23C15FF-2AF0-497F-B993-D8F155524CA4}"/>
            </a:ext>
          </a:extLst>
        </xdr:cNvPr>
        <xdr:cNvCxnSpPr/>
      </xdr:nvCxnSpPr>
      <xdr:spPr>
        <a:xfrm flipH="1" flipV="1">
          <a:off x="1916907" y="2024062"/>
          <a:ext cx="767952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7B4003-2642-4C9D-B09B-D1F939982660}" name="Tabla2" displayName="Tabla2" ref="A3:D15" totalsRowShown="0" dataDxfId="15">
  <autoFilter ref="A3:D15" xr:uid="{317B4003-2642-4C9D-B09B-D1F939982660}"/>
  <tableColumns count="4">
    <tableColumn id="1" xr3:uid="{0E577890-E600-4512-BB96-77AD09241644}" name="UNIDAD" dataDxfId="14"/>
    <tableColumn id="2" xr3:uid="{62532BBB-97BA-4F3B-A5A6-A556931A02A9}" name="EQUIV" dataDxfId="13"/>
    <tableColumn id="3" xr3:uid="{6954FDCE-9BB6-4C27-A342-7192DE19449A}" name="EXP" dataDxfId="12"/>
    <tableColumn id="4" xr3:uid="{C8682C97-E287-4DED-966B-3925A6B489D3}" name="BIN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8951F43-B2DF-4015-B1C0-4092792446FD}" name="Tabla4" displayName="Tabla4" ref="F3:H8" totalsRowShown="0">
  <autoFilter ref="F3:H8" xr:uid="{08951F43-B2DF-4015-B1C0-4092792446FD}"/>
  <tableColumns count="3">
    <tableColumn id="1" xr3:uid="{0250FA71-D8CF-434A-8583-5BB61CE1EE56}" name="UNIDAD"/>
    <tableColumn id="2" xr3:uid="{A14E3201-0F31-460F-A5E2-C8053CC58DF8}" name="EQUIV."/>
    <tableColumn id="3" xr3:uid="{5EC17564-ECF8-4C51-8E92-83CF01E17E36}" name="POTENCI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E4267D-CF00-482F-B0DD-61E92087052C}" name="Tabla46" displayName="Tabla46" ref="F11:H15" totalsRowShown="0">
  <autoFilter ref="F11:H15" xr:uid="{92E4267D-CF00-482F-B0DD-61E92087052C}"/>
  <tableColumns count="3">
    <tableColumn id="1" xr3:uid="{190C57A0-440A-4CDC-886E-3A4B62C182CC}" name="UNIDAD"/>
    <tableColumn id="2" xr3:uid="{AA03CD06-2A41-40D2-AE4C-12F7EAB5DB86}" name="EQUIV."/>
    <tableColumn id="3" xr3:uid="{9632643B-A7F1-43CF-8787-2AF1ECC5C89F}" name="POTENCI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F57279-492E-4EAF-9C94-8391296935B6}" name="Tabla3" displayName="Tabla3" ref="A1:C22" totalsRowShown="0">
  <autoFilter ref="A1:C22" xr:uid="{CBF57279-492E-4EAF-9C94-8391296935B6}"/>
  <tableColumns count="3">
    <tableColumn id="1" xr3:uid="{CAF7016A-34CF-48C1-A3BC-89B6880F12DE}" name="DEC" dataDxfId="10"/>
    <tableColumn id="2" xr3:uid="{44AD5314-231B-4384-9D2E-9227AC84C7BB}" name="BIN" dataDxfId="9"/>
    <tableColumn id="3" xr3:uid="{6B7D1E62-7664-407C-9867-64C387681CA6}" name="HEX" dataDxf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6364B86-14E8-4282-B144-995E58536230}" name="Tabla6" displayName="Tabla6" ref="K1:P5" totalsRowShown="0" headerRowDxfId="0" dataDxfId="1">
  <autoFilter ref="K1:P5" xr:uid="{96364B86-14E8-4282-B144-995E58536230}"/>
  <tableColumns count="6">
    <tableColumn id="1" xr3:uid="{5F1DA4BD-2DCD-4F49-BA90-09881CFB8F8E}" name="IPv6" dataDxfId="7"/>
    <tableColumn id="2" xr3:uid="{56AE321B-96EB-4285-ACFE-7846C43806D6}" name="ini" dataDxfId="6"/>
    <tableColumn id="3" xr3:uid="{5D96B159-8475-4338-B182-FEDA425D68EB}" name="fin" dataDxfId="5"/>
    <tableColumn id="4" xr3:uid="{33FE1E78-235D-4F7F-B52B-599EBE21C163}" name="bits" dataDxfId="4"/>
    <tableColumn id="5" xr3:uid="{D6C68965-8F36-420F-983E-A054ED21D445}" name="binario" dataDxfId="3" dataCellStyle="Porcentaje"/>
    <tableColumn id="6" xr3:uid="{A5BD0106-2B3B-40F9-A269-A6C702D09237}" name="equivalencia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DEF599-2429-4AD7-80B0-D6A38096A5EB}" name="Tabla1" displayName="Tabla1" ref="A1:C4" totalsRowShown="0">
  <autoFilter ref="A1:C4" xr:uid="{C3DEF599-2429-4AD7-80B0-D6A38096A5EB}"/>
  <tableColumns count="3">
    <tableColumn id="1" xr3:uid="{8720A0B6-389C-4D9D-AB25-C4EF71BF6BF7}" name="Puertos"/>
    <tableColumn id="2" xr3:uid="{6D911FE6-5AFE-451B-9DFF-A7DBA656BC4D}" name="INI"/>
    <tableColumn id="3" xr3:uid="{ED2A121F-F463-4A8C-998C-498C25B28A6F}" name="F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0A759-3165-486D-BD1C-104792B68AC6}">
  <dimension ref="A1:D9"/>
  <sheetViews>
    <sheetView workbookViewId="0">
      <selection activeCell="C8" sqref="C8"/>
    </sheetView>
  </sheetViews>
  <sheetFormatPr baseColWidth="10" defaultRowHeight="22.5" customHeight="1" x14ac:dyDescent="0.25"/>
  <cols>
    <col min="1" max="1" width="23.42578125" customWidth="1"/>
    <col min="2" max="2" width="10.7109375" bestFit="1" customWidth="1"/>
    <col min="3" max="3" width="40.7109375" customWidth="1"/>
    <col min="4" max="4" width="19.28515625" customWidth="1"/>
  </cols>
  <sheetData>
    <row r="1" spans="1:4" ht="22.5" customHeight="1" x14ac:dyDescent="0.25">
      <c r="A1" s="3" t="s">
        <v>52</v>
      </c>
      <c r="B1" s="4" t="s">
        <v>65</v>
      </c>
      <c r="C1" s="4" t="s">
        <v>82</v>
      </c>
      <c r="D1" s="5" t="s">
        <v>60</v>
      </c>
    </row>
    <row r="2" spans="1:4" ht="22.5" customHeight="1" x14ac:dyDescent="0.25">
      <c r="A2" s="6" t="s">
        <v>57</v>
      </c>
      <c r="B2" s="110" t="s">
        <v>66</v>
      </c>
      <c r="C2" s="107" t="s">
        <v>83</v>
      </c>
      <c r="D2" s="113" t="s">
        <v>61</v>
      </c>
    </row>
    <row r="3" spans="1:4" ht="22.5" customHeight="1" x14ac:dyDescent="0.25">
      <c r="A3" s="7" t="s">
        <v>58</v>
      </c>
      <c r="B3" s="111"/>
      <c r="C3" s="108"/>
      <c r="D3" s="114"/>
    </row>
    <row r="4" spans="1:4" ht="22.5" customHeight="1" x14ac:dyDescent="0.25">
      <c r="A4" s="8" t="s">
        <v>56</v>
      </c>
      <c r="B4" s="112"/>
      <c r="C4" s="109"/>
      <c r="D4" s="115"/>
    </row>
    <row r="5" spans="1:4" ht="22.5" customHeight="1" x14ac:dyDescent="0.25">
      <c r="A5" s="9" t="s">
        <v>55</v>
      </c>
      <c r="B5" s="10" t="s">
        <v>68</v>
      </c>
      <c r="C5" s="19" t="s">
        <v>72</v>
      </c>
      <c r="D5" s="17" t="s">
        <v>62</v>
      </c>
    </row>
    <row r="6" spans="1:4" ht="22.5" customHeight="1" x14ac:dyDescent="0.25">
      <c r="A6" s="11" t="s">
        <v>54</v>
      </c>
      <c r="B6" s="12" t="s">
        <v>69</v>
      </c>
      <c r="C6" s="20" t="s">
        <v>108</v>
      </c>
      <c r="D6" s="18" t="s">
        <v>63</v>
      </c>
    </row>
    <row r="7" spans="1:4" ht="22.5" customHeight="1" x14ac:dyDescent="0.25">
      <c r="A7" s="13" t="s">
        <v>74</v>
      </c>
      <c r="B7" s="14" t="s">
        <v>70</v>
      </c>
      <c r="C7" s="21" t="s">
        <v>109</v>
      </c>
      <c r="D7" s="116" t="s">
        <v>64</v>
      </c>
    </row>
    <row r="8" spans="1:4" ht="22.5" customHeight="1" x14ac:dyDescent="0.25">
      <c r="A8" s="15" t="s">
        <v>53</v>
      </c>
      <c r="B8" s="16" t="s">
        <v>71</v>
      </c>
      <c r="C8" s="22" t="s">
        <v>73</v>
      </c>
      <c r="D8" s="117"/>
    </row>
    <row r="9" spans="1:4" ht="22.5" customHeight="1" x14ac:dyDescent="0.25">
      <c r="A9" s="23" t="s">
        <v>59</v>
      </c>
      <c r="B9" s="118"/>
      <c r="C9" s="118"/>
      <c r="D9" s="24" t="s">
        <v>67</v>
      </c>
    </row>
  </sheetData>
  <mergeCells count="5">
    <mergeCell ref="C2:C4"/>
    <mergeCell ref="B2:B4"/>
    <mergeCell ref="D2:D4"/>
    <mergeCell ref="D7:D8"/>
    <mergeCell ref="B9:C9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0AD7F-6186-4D9B-8B44-F8493F90C921}">
  <dimension ref="A1:H15"/>
  <sheetViews>
    <sheetView zoomScale="115" zoomScaleNormal="115" workbookViewId="0">
      <selection activeCell="F10" sqref="F10:H15"/>
    </sheetView>
  </sheetViews>
  <sheetFormatPr baseColWidth="10" defaultRowHeight="15" x14ac:dyDescent="0.25"/>
  <cols>
    <col min="1" max="1" width="12.28515625" bestFit="1" customWidth="1"/>
    <col min="2" max="2" width="10.28515625" bestFit="1" customWidth="1"/>
    <col min="3" max="3" width="7.7109375" bestFit="1" customWidth="1"/>
    <col min="4" max="4" width="6.42578125" bestFit="1" customWidth="1"/>
    <col min="5" max="5" width="2.85546875" customWidth="1"/>
    <col min="6" max="6" width="17.28515625" bestFit="1" customWidth="1"/>
    <col min="9" max="9" width="2.85546875" customWidth="1"/>
  </cols>
  <sheetData>
    <row r="1" spans="1:8" x14ac:dyDescent="0.25">
      <c r="A1" s="25" t="s">
        <v>1</v>
      </c>
      <c r="B1" s="25" t="s">
        <v>98</v>
      </c>
      <c r="C1" s="25" t="s">
        <v>107</v>
      </c>
      <c r="D1" s="25" t="s">
        <v>0</v>
      </c>
    </row>
    <row r="2" spans="1:8" x14ac:dyDescent="0.25">
      <c r="A2" s="119" t="s">
        <v>84</v>
      </c>
      <c r="B2" s="119"/>
      <c r="C2" s="119"/>
      <c r="D2" s="119"/>
      <c r="F2" s="119" t="s">
        <v>2</v>
      </c>
      <c r="G2" s="119"/>
      <c r="H2" s="119"/>
    </row>
    <row r="3" spans="1:8" x14ac:dyDescent="0.25">
      <c r="A3" t="s">
        <v>28</v>
      </c>
      <c r="B3" t="s">
        <v>95</v>
      </c>
      <c r="C3" t="s">
        <v>96</v>
      </c>
      <c r="D3" t="s">
        <v>97</v>
      </c>
      <c r="F3" t="s">
        <v>28</v>
      </c>
      <c r="G3" t="s">
        <v>94</v>
      </c>
      <c r="H3" t="s">
        <v>29</v>
      </c>
    </row>
    <row r="4" spans="1:8" x14ac:dyDescent="0.25">
      <c r="A4" s="2" t="s">
        <v>3</v>
      </c>
      <c r="B4" s="26" t="s">
        <v>15</v>
      </c>
      <c r="C4" s="1" t="s">
        <v>16</v>
      </c>
      <c r="D4" s="2" t="s">
        <v>81</v>
      </c>
      <c r="F4" t="s">
        <v>87</v>
      </c>
      <c r="H4" t="s">
        <v>16</v>
      </c>
    </row>
    <row r="5" spans="1:8" x14ac:dyDescent="0.25">
      <c r="A5" s="2" t="s">
        <v>4</v>
      </c>
      <c r="B5" s="26" t="s">
        <v>30</v>
      </c>
      <c r="C5" s="1" t="s">
        <v>17</v>
      </c>
      <c r="D5" s="2" t="s">
        <v>41</v>
      </c>
      <c r="F5" t="s">
        <v>86</v>
      </c>
      <c r="G5" t="s">
        <v>89</v>
      </c>
      <c r="H5" t="s">
        <v>17</v>
      </c>
    </row>
    <row r="6" spans="1:8" x14ac:dyDescent="0.25">
      <c r="A6" s="2" t="s">
        <v>5</v>
      </c>
      <c r="B6" s="26" t="s">
        <v>31</v>
      </c>
      <c r="C6" s="1" t="s">
        <v>18</v>
      </c>
      <c r="D6" s="2" t="s">
        <v>43</v>
      </c>
      <c r="F6" t="s">
        <v>85</v>
      </c>
      <c r="G6" t="s">
        <v>90</v>
      </c>
      <c r="H6" t="s">
        <v>18</v>
      </c>
    </row>
    <row r="7" spans="1:8" x14ac:dyDescent="0.25">
      <c r="A7" s="2" t="s">
        <v>6</v>
      </c>
      <c r="B7" s="26" t="s">
        <v>32</v>
      </c>
      <c r="C7" s="1" t="s">
        <v>19</v>
      </c>
      <c r="D7" s="2" t="s">
        <v>42</v>
      </c>
      <c r="F7" t="s">
        <v>88</v>
      </c>
      <c r="G7" t="s">
        <v>91</v>
      </c>
      <c r="H7" t="s">
        <v>19</v>
      </c>
    </row>
    <row r="8" spans="1:8" x14ac:dyDescent="0.25">
      <c r="A8" s="2" t="s">
        <v>7</v>
      </c>
      <c r="B8" s="26" t="s">
        <v>33</v>
      </c>
      <c r="C8" s="1" t="s">
        <v>20</v>
      </c>
      <c r="D8" s="2" t="s">
        <v>44</v>
      </c>
      <c r="F8" t="s">
        <v>92</v>
      </c>
      <c r="G8" t="s">
        <v>93</v>
      </c>
      <c r="H8" t="s">
        <v>20</v>
      </c>
    </row>
    <row r="9" spans="1:8" x14ac:dyDescent="0.25">
      <c r="A9" s="2" t="s">
        <v>8</v>
      </c>
      <c r="B9" s="26" t="s">
        <v>34</v>
      </c>
      <c r="C9" s="1" t="s">
        <v>21</v>
      </c>
      <c r="D9" s="2" t="s">
        <v>45</v>
      </c>
    </row>
    <row r="10" spans="1:8" x14ac:dyDescent="0.25">
      <c r="A10" s="2" t="s">
        <v>9</v>
      </c>
      <c r="B10" s="26" t="s">
        <v>35</v>
      </c>
      <c r="C10" s="1" t="s">
        <v>22</v>
      </c>
      <c r="D10" s="2" t="s">
        <v>51</v>
      </c>
      <c r="F10" s="119" t="s">
        <v>2</v>
      </c>
      <c r="G10" s="119"/>
      <c r="H10" s="119"/>
    </row>
    <row r="11" spans="1:8" x14ac:dyDescent="0.25">
      <c r="A11" s="2" t="s">
        <v>10</v>
      </c>
      <c r="B11" s="26" t="s">
        <v>36</v>
      </c>
      <c r="C11" s="1" t="s">
        <v>23</v>
      </c>
      <c r="D11" s="2" t="s">
        <v>46</v>
      </c>
      <c r="F11" t="s">
        <v>28</v>
      </c>
      <c r="G11" t="s">
        <v>94</v>
      </c>
      <c r="H11" t="s">
        <v>29</v>
      </c>
    </row>
    <row r="12" spans="1:8" x14ac:dyDescent="0.25">
      <c r="A12" s="2" t="s">
        <v>11</v>
      </c>
      <c r="B12" s="26" t="s">
        <v>37</v>
      </c>
      <c r="C12" s="1" t="s">
        <v>24</v>
      </c>
      <c r="D12" s="2" t="s">
        <v>47</v>
      </c>
      <c r="F12" t="s">
        <v>102</v>
      </c>
      <c r="G12" t="s">
        <v>103</v>
      </c>
      <c r="H12" t="s">
        <v>16</v>
      </c>
    </row>
    <row r="13" spans="1:8" x14ac:dyDescent="0.25">
      <c r="A13" s="2" t="s">
        <v>12</v>
      </c>
      <c r="B13" s="26" t="s">
        <v>39</v>
      </c>
      <c r="C13" s="1" t="s">
        <v>25</v>
      </c>
      <c r="D13" s="2" t="s">
        <v>48</v>
      </c>
      <c r="F13" t="s">
        <v>101</v>
      </c>
      <c r="G13" t="s">
        <v>104</v>
      </c>
      <c r="H13" t="s">
        <v>17</v>
      </c>
    </row>
    <row r="14" spans="1:8" x14ac:dyDescent="0.25">
      <c r="A14" s="2" t="s">
        <v>13</v>
      </c>
      <c r="B14" s="26" t="s">
        <v>38</v>
      </c>
      <c r="C14" s="1" t="s">
        <v>26</v>
      </c>
      <c r="D14" s="2" t="s">
        <v>50</v>
      </c>
      <c r="F14" t="s">
        <v>100</v>
      </c>
      <c r="G14" t="s">
        <v>105</v>
      </c>
      <c r="H14" t="s">
        <v>18</v>
      </c>
    </row>
    <row r="15" spans="1:8" x14ac:dyDescent="0.25">
      <c r="A15" s="2" t="s">
        <v>14</v>
      </c>
      <c r="B15" s="26" t="s">
        <v>40</v>
      </c>
      <c r="C15" s="1" t="s">
        <v>27</v>
      </c>
      <c r="D15" s="2" t="s">
        <v>49</v>
      </c>
      <c r="F15" t="s">
        <v>99</v>
      </c>
      <c r="G15" t="s">
        <v>106</v>
      </c>
      <c r="H15" t="s">
        <v>19</v>
      </c>
    </row>
  </sheetData>
  <mergeCells count="3">
    <mergeCell ref="A2:D2"/>
    <mergeCell ref="F2:H2"/>
    <mergeCell ref="F10:H10"/>
  </mergeCells>
  <phoneticPr fontId="2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D1B18-8881-4FF1-BC05-180952EC497A}">
  <dimension ref="A1:AH22"/>
  <sheetViews>
    <sheetView topLeftCell="R1" zoomScale="160" zoomScaleNormal="160" workbookViewId="0">
      <pane ySplit="1" topLeftCell="A2" activePane="bottomLeft" state="frozen"/>
      <selection pane="bottomLeft" activeCell="V10" sqref="V10"/>
    </sheetView>
  </sheetViews>
  <sheetFormatPr baseColWidth="10" defaultRowHeight="15" x14ac:dyDescent="0.25"/>
  <cols>
    <col min="1" max="1" width="5.28515625" style="25" customWidth="1"/>
    <col min="2" max="2" width="9.28515625" style="28" bestFit="1" customWidth="1"/>
    <col min="3" max="3" width="5.28515625" style="25" customWidth="1"/>
    <col min="4" max="4" width="3.42578125" customWidth="1"/>
    <col min="5" max="5" width="5.7109375" style="25" customWidth="1"/>
    <col min="6" max="6" width="5.7109375" style="29" customWidth="1"/>
    <col min="7" max="19" width="5.7109375" customWidth="1"/>
    <col min="20" max="20" width="5.7109375" style="30" customWidth="1"/>
    <col min="21" max="34" width="5.7109375" customWidth="1"/>
  </cols>
  <sheetData>
    <row r="1" spans="1:34" ht="15.75" thickBot="1" x14ac:dyDescent="0.3">
      <c r="A1" s="91" t="s">
        <v>124</v>
      </c>
      <c r="B1" s="88" t="s">
        <v>97</v>
      </c>
      <c r="C1" s="91" t="s">
        <v>143</v>
      </c>
      <c r="E1" s="97" t="s">
        <v>124</v>
      </c>
      <c r="F1" s="98" t="s">
        <v>17</v>
      </c>
      <c r="G1" s="99" t="s">
        <v>195</v>
      </c>
      <c r="H1" s="98" t="s">
        <v>196</v>
      </c>
      <c r="I1" s="100" t="s">
        <v>16</v>
      </c>
      <c r="K1" s="97" t="s">
        <v>97</v>
      </c>
      <c r="L1" s="103" t="s">
        <v>186</v>
      </c>
      <c r="M1" s="53" t="s">
        <v>187</v>
      </c>
      <c r="N1" s="54" t="s">
        <v>188</v>
      </c>
      <c r="O1" s="53" t="s">
        <v>189</v>
      </c>
      <c r="P1" s="103" t="s">
        <v>190</v>
      </c>
      <c r="Q1" s="53" t="s">
        <v>191</v>
      </c>
      <c r="R1" s="54" t="s">
        <v>192</v>
      </c>
      <c r="S1" s="53" t="s">
        <v>193</v>
      </c>
      <c r="T1" s="139" t="s">
        <v>219</v>
      </c>
      <c r="V1" s="85" t="s">
        <v>143</v>
      </c>
      <c r="W1" s="126" t="s">
        <v>204</v>
      </c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7"/>
    </row>
    <row r="2" spans="1:34" x14ac:dyDescent="0.25">
      <c r="A2" s="92">
        <v>0</v>
      </c>
      <c r="B2" s="89" t="s">
        <v>137</v>
      </c>
      <c r="C2" s="92" t="s">
        <v>160</v>
      </c>
      <c r="E2" s="101" t="s">
        <v>96</v>
      </c>
      <c r="F2" s="31">
        <f>10^3</f>
        <v>1000</v>
      </c>
      <c r="G2" s="35">
        <f>10^2</f>
        <v>100</v>
      </c>
      <c r="H2" s="36">
        <f>10^1</f>
        <v>10</v>
      </c>
      <c r="I2" s="59">
        <f>10^0</f>
        <v>1</v>
      </c>
      <c r="K2" s="101" t="s">
        <v>96</v>
      </c>
      <c r="L2" s="33">
        <f>2^7</f>
        <v>128</v>
      </c>
      <c r="M2" s="34">
        <f>2^6</f>
        <v>64</v>
      </c>
      <c r="N2" s="33">
        <f>2^5</f>
        <v>32</v>
      </c>
      <c r="O2" s="34">
        <f>2^4</f>
        <v>16</v>
      </c>
      <c r="P2" s="33">
        <f>2^3</f>
        <v>8</v>
      </c>
      <c r="Q2" s="34">
        <f>2^2</f>
        <v>4</v>
      </c>
      <c r="R2" s="33">
        <f>2^1</f>
        <v>2</v>
      </c>
      <c r="S2" s="34">
        <f>2^0</f>
        <v>1</v>
      </c>
      <c r="T2" s="140"/>
      <c r="V2" s="86" t="s">
        <v>97</v>
      </c>
      <c r="W2" s="50">
        <v>0</v>
      </c>
      <c r="X2" s="43">
        <v>0</v>
      </c>
      <c r="Y2" s="44">
        <v>1</v>
      </c>
      <c r="Z2" s="45">
        <v>0</v>
      </c>
      <c r="AA2" s="42">
        <v>0</v>
      </c>
      <c r="AB2" s="43">
        <v>1</v>
      </c>
      <c r="AC2" s="44">
        <v>0</v>
      </c>
      <c r="AD2" s="45">
        <v>1</v>
      </c>
      <c r="AE2" s="42">
        <v>0</v>
      </c>
      <c r="AF2" s="43">
        <v>1</v>
      </c>
      <c r="AG2" s="44">
        <v>1</v>
      </c>
      <c r="AH2" s="82">
        <v>0</v>
      </c>
    </row>
    <row r="3" spans="1:34" ht="15.75" thickBot="1" x14ac:dyDescent="0.3">
      <c r="A3" s="92">
        <v>1</v>
      </c>
      <c r="B3" s="89" t="s">
        <v>144</v>
      </c>
      <c r="C3" s="92" t="s">
        <v>161</v>
      </c>
      <c r="E3" s="102" t="s">
        <v>185</v>
      </c>
      <c r="F3" s="62" t="s">
        <v>197</v>
      </c>
      <c r="G3" s="61">
        <v>2</v>
      </c>
      <c r="H3" s="62">
        <v>2</v>
      </c>
      <c r="I3" s="63">
        <v>2</v>
      </c>
      <c r="K3" s="102" t="s">
        <v>185</v>
      </c>
      <c r="L3" s="104" t="s">
        <v>194</v>
      </c>
      <c r="M3" s="105">
        <v>1</v>
      </c>
      <c r="N3" s="106">
        <v>0</v>
      </c>
      <c r="O3" s="105">
        <v>1</v>
      </c>
      <c r="P3" s="104">
        <v>1</v>
      </c>
      <c r="Q3" s="105">
        <v>1</v>
      </c>
      <c r="R3" s="106">
        <v>1</v>
      </c>
      <c r="S3" s="105">
        <v>0</v>
      </c>
      <c r="T3" s="141"/>
      <c r="V3" s="86" t="s">
        <v>96</v>
      </c>
      <c r="W3" s="51"/>
      <c r="X3" s="47"/>
      <c r="Y3" s="48">
        <v>512</v>
      </c>
      <c r="Z3" s="49"/>
      <c r="AA3" s="46"/>
      <c r="AB3" s="47">
        <v>64</v>
      </c>
      <c r="AC3" s="48"/>
      <c r="AD3" s="49">
        <v>16</v>
      </c>
      <c r="AE3" s="46"/>
      <c r="AF3" s="47">
        <v>4</v>
      </c>
      <c r="AG3" s="48">
        <v>2</v>
      </c>
      <c r="AH3" s="84"/>
    </row>
    <row r="4" spans="1:34" ht="15.75" thickBot="1" x14ac:dyDescent="0.3">
      <c r="A4" s="92">
        <v>2</v>
      </c>
      <c r="B4" s="89" t="s">
        <v>145</v>
      </c>
      <c r="C4" s="92" t="s">
        <v>162</v>
      </c>
      <c r="V4" s="87" t="s">
        <v>124</v>
      </c>
      <c r="W4" s="128">
        <f>SUM(W3:AH3)</f>
        <v>598</v>
      </c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9"/>
    </row>
    <row r="5" spans="1:34" ht="15.75" thickBot="1" x14ac:dyDescent="0.3">
      <c r="A5" s="92">
        <v>3</v>
      </c>
      <c r="B5" s="89" t="s">
        <v>146</v>
      </c>
      <c r="C5" s="92" t="s">
        <v>163</v>
      </c>
      <c r="E5" s="97" t="s">
        <v>143</v>
      </c>
      <c r="F5" s="98" t="s">
        <v>198</v>
      </c>
      <c r="G5" s="99" t="s">
        <v>199</v>
      </c>
      <c r="H5" s="98" t="s">
        <v>200</v>
      </c>
      <c r="I5" s="100" t="s">
        <v>201</v>
      </c>
      <c r="K5" s="67" t="s">
        <v>124</v>
      </c>
      <c r="L5" s="136" t="s">
        <v>220</v>
      </c>
      <c r="M5" s="137"/>
      <c r="N5" s="137"/>
      <c r="O5" s="137"/>
      <c r="P5" s="137"/>
      <c r="Q5" s="137"/>
      <c r="R5" s="137"/>
      <c r="S5" s="138"/>
      <c r="T5" s="68" t="s">
        <v>143</v>
      </c>
    </row>
    <row r="6" spans="1:34" ht="15.75" thickBot="1" x14ac:dyDescent="0.3">
      <c r="A6" s="92">
        <v>4</v>
      </c>
      <c r="B6" s="89" t="s">
        <v>147</v>
      </c>
      <c r="C6" s="92" t="s">
        <v>164</v>
      </c>
      <c r="E6" s="101" t="s">
        <v>96</v>
      </c>
      <c r="F6" s="31">
        <f>16^3</f>
        <v>4096</v>
      </c>
      <c r="G6" s="35">
        <f>16^2</f>
        <v>256</v>
      </c>
      <c r="H6" s="36">
        <f>16^1</f>
        <v>16</v>
      </c>
      <c r="I6" s="59">
        <f>16^0</f>
        <v>1</v>
      </c>
      <c r="K6" s="69">
        <v>192</v>
      </c>
      <c r="L6" s="52">
        <v>1</v>
      </c>
      <c r="M6" s="53">
        <v>1</v>
      </c>
      <c r="N6" s="54">
        <v>0</v>
      </c>
      <c r="O6" s="55">
        <v>0</v>
      </c>
      <c r="P6" s="52">
        <v>0</v>
      </c>
      <c r="Q6" s="53">
        <v>0</v>
      </c>
      <c r="R6" s="54">
        <v>0</v>
      </c>
      <c r="S6" s="55">
        <v>0</v>
      </c>
      <c r="T6" s="70" t="s">
        <v>208</v>
      </c>
      <c r="U6" s="27"/>
      <c r="V6" s="85" t="s">
        <v>124</v>
      </c>
      <c r="W6" s="120">
        <f>SUM(W8:AH8)</f>
        <v>1974</v>
      </c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2"/>
    </row>
    <row r="7" spans="1:34" ht="15.75" thickBot="1" x14ac:dyDescent="0.3">
      <c r="A7" s="92">
        <v>5</v>
      </c>
      <c r="B7" s="89" t="s">
        <v>148</v>
      </c>
      <c r="C7" s="92" t="s">
        <v>165</v>
      </c>
      <c r="E7" s="102" t="s">
        <v>185</v>
      </c>
      <c r="F7" s="62" t="s">
        <v>197</v>
      </c>
      <c r="G7" s="61" t="s">
        <v>202</v>
      </c>
      <c r="H7" s="62" t="s">
        <v>115</v>
      </c>
      <c r="I7" s="63" t="s">
        <v>116</v>
      </c>
      <c r="K7" s="71">
        <v>168</v>
      </c>
      <c r="L7" s="56">
        <v>1</v>
      </c>
      <c r="M7" s="34">
        <v>0</v>
      </c>
      <c r="N7" s="33">
        <v>1</v>
      </c>
      <c r="O7" s="57">
        <v>0</v>
      </c>
      <c r="P7" s="56">
        <v>1</v>
      </c>
      <c r="Q7" s="34">
        <v>0</v>
      </c>
      <c r="R7" s="33">
        <v>0</v>
      </c>
      <c r="S7" s="57">
        <v>0</v>
      </c>
      <c r="T7" s="72" t="s">
        <v>209</v>
      </c>
      <c r="U7" s="27"/>
      <c r="V7" s="86" t="s">
        <v>97</v>
      </c>
      <c r="W7" s="81">
        <v>0</v>
      </c>
      <c r="X7" s="43" t="s">
        <v>194</v>
      </c>
      <c r="Y7" s="44">
        <v>1</v>
      </c>
      <c r="Z7" s="45" t="s">
        <v>194</v>
      </c>
      <c r="AA7" s="42" t="s">
        <v>194</v>
      </c>
      <c r="AB7" s="43" t="s">
        <v>197</v>
      </c>
      <c r="AC7" s="44" t="s">
        <v>194</v>
      </c>
      <c r="AD7" s="45" t="s">
        <v>194</v>
      </c>
      <c r="AE7" s="42">
        <v>0</v>
      </c>
      <c r="AF7" s="43" t="s">
        <v>194</v>
      </c>
      <c r="AG7" s="44">
        <v>1</v>
      </c>
      <c r="AH7" s="82">
        <v>0</v>
      </c>
    </row>
    <row r="8" spans="1:34" ht="15.75" thickBot="1" x14ac:dyDescent="0.3">
      <c r="A8" s="92">
        <v>6</v>
      </c>
      <c r="B8" s="89" t="s">
        <v>149</v>
      </c>
      <c r="C8" s="92" t="s">
        <v>166</v>
      </c>
      <c r="E8" s="38"/>
      <c r="F8" s="39"/>
      <c r="G8" s="39"/>
      <c r="H8" s="39"/>
      <c r="I8" s="39"/>
      <c r="K8" s="71">
        <v>0</v>
      </c>
      <c r="L8" s="58">
        <v>0</v>
      </c>
      <c r="M8" s="35">
        <v>0</v>
      </c>
      <c r="N8" s="36">
        <v>0</v>
      </c>
      <c r="O8" s="59">
        <v>0</v>
      </c>
      <c r="P8" s="58">
        <v>0</v>
      </c>
      <c r="Q8" s="35">
        <v>0</v>
      </c>
      <c r="R8" s="36">
        <v>0</v>
      </c>
      <c r="S8" s="59">
        <v>0</v>
      </c>
      <c r="T8" s="72" t="s">
        <v>160</v>
      </c>
      <c r="U8" s="27"/>
      <c r="V8" s="86" t="s">
        <v>96</v>
      </c>
      <c r="W8" s="83"/>
      <c r="X8" s="47">
        <v>1024</v>
      </c>
      <c r="Y8" s="48">
        <v>512</v>
      </c>
      <c r="Z8" s="49">
        <v>256</v>
      </c>
      <c r="AA8" s="46">
        <v>128</v>
      </c>
      <c r="AB8" s="47"/>
      <c r="AC8" s="48">
        <v>32</v>
      </c>
      <c r="AD8" s="49">
        <v>16</v>
      </c>
      <c r="AE8" s="46"/>
      <c r="AF8" s="47">
        <v>4</v>
      </c>
      <c r="AG8" s="48">
        <v>2</v>
      </c>
      <c r="AH8" s="84"/>
    </row>
    <row r="9" spans="1:34" ht="15" customHeight="1" thickBot="1" x14ac:dyDescent="0.3">
      <c r="A9" s="92">
        <v>7</v>
      </c>
      <c r="B9" s="89" t="s">
        <v>150</v>
      </c>
      <c r="C9" s="92" t="s">
        <v>167</v>
      </c>
      <c r="E9" s="130" t="s">
        <v>207</v>
      </c>
      <c r="F9" s="95">
        <v>222</v>
      </c>
      <c r="G9" s="96">
        <v>16</v>
      </c>
      <c r="H9" s="132" t="s">
        <v>206</v>
      </c>
      <c r="I9" s="133"/>
      <c r="K9" s="71">
        <v>20</v>
      </c>
      <c r="L9" s="60">
        <v>0</v>
      </c>
      <c r="M9" s="61">
        <v>0</v>
      </c>
      <c r="N9" s="62">
        <v>0</v>
      </c>
      <c r="O9" s="63">
        <v>1</v>
      </c>
      <c r="P9" s="60">
        <v>0</v>
      </c>
      <c r="Q9" s="61">
        <v>1</v>
      </c>
      <c r="R9" s="62">
        <v>0</v>
      </c>
      <c r="S9" s="63">
        <v>0</v>
      </c>
      <c r="T9" s="72" t="s">
        <v>210</v>
      </c>
      <c r="U9" s="27"/>
      <c r="V9" s="87" t="s">
        <v>143</v>
      </c>
      <c r="W9" s="123" t="s">
        <v>221</v>
      </c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5"/>
    </row>
    <row r="10" spans="1:34" ht="15.75" thickBot="1" x14ac:dyDescent="0.3">
      <c r="A10" s="92">
        <v>8</v>
      </c>
      <c r="B10" s="89" t="s">
        <v>151</v>
      </c>
      <c r="C10" s="92" t="s">
        <v>168</v>
      </c>
      <c r="E10" s="131"/>
      <c r="F10" s="94">
        <v>14</v>
      </c>
      <c r="G10" s="94">
        <v>13</v>
      </c>
      <c r="H10" s="134" t="s">
        <v>203</v>
      </c>
      <c r="I10" s="135"/>
      <c r="K10" s="73">
        <v>172</v>
      </c>
      <c r="L10" s="52" t="s">
        <v>194</v>
      </c>
      <c r="M10" s="53" t="s">
        <v>197</v>
      </c>
      <c r="N10" s="54" t="s">
        <v>194</v>
      </c>
      <c r="O10" s="55" t="s">
        <v>197</v>
      </c>
      <c r="P10" s="52" t="s">
        <v>194</v>
      </c>
      <c r="Q10" s="53" t="s">
        <v>194</v>
      </c>
      <c r="R10" s="54" t="s">
        <v>197</v>
      </c>
      <c r="S10" s="55" t="s">
        <v>197</v>
      </c>
      <c r="T10" s="70" t="s">
        <v>211</v>
      </c>
    </row>
    <row r="11" spans="1:34" x14ac:dyDescent="0.25">
      <c r="A11" s="92">
        <v>9</v>
      </c>
      <c r="B11" s="89" t="s">
        <v>152</v>
      </c>
      <c r="C11" s="92" t="s">
        <v>169</v>
      </c>
      <c r="E11" s="41"/>
      <c r="F11" s="40"/>
      <c r="G11" s="32"/>
      <c r="K11" s="74">
        <v>28</v>
      </c>
      <c r="L11" s="56">
        <v>0</v>
      </c>
      <c r="M11" s="34">
        <v>0</v>
      </c>
      <c r="N11" s="33">
        <v>0</v>
      </c>
      <c r="O11" s="57">
        <v>1</v>
      </c>
      <c r="P11" s="56">
        <v>1</v>
      </c>
      <c r="Q11" s="34">
        <v>1</v>
      </c>
      <c r="R11" s="33">
        <v>0</v>
      </c>
      <c r="S11" s="57">
        <v>0</v>
      </c>
      <c r="T11" s="72" t="s">
        <v>212</v>
      </c>
    </row>
    <row r="12" spans="1:34" x14ac:dyDescent="0.25">
      <c r="A12" s="92">
        <v>10</v>
      </c>
      <c r="B12" s="89" t="s">
        <v>153</v>
      </c>
      <c r="C12" s="92" t="s">
        <v>171</v>
      </c>
      <c r="E12" s="37"/>
      <c r="K12" s="75">
        <v>54</v>
      </c>
      <c r="L12" s="58" t="s">
        <v>197</v>
      </c>
      <c r="M12" s="35" t="s">
        <v>197</v>
      </c>
      <c r="N12" s="36" t="s">
        <v>194</v>
      </c>
      <c r="O12" s="59" t="s">
        <v>194</v>
      </c>
      <c r="P12" s="58" t="s">
        <v>197</v>
      </c>
      <c r="Q12" s="35" t="s">
        <v>194</v>
      </c>
      <c r="R12" s="36" t="s">
        <v>197</v>
      </c>
      <c r="S12" s="59" t="s">
        <v>197</v>
      </c>
      <c r="T12" s="72" t="s">
        <v>213</v>
      </c>
    </row>
    <row r="13" spans="1:34" ht="15.75" thickBot="1" x14ac:dyDescent="0.3">
      <c r="A13" s="92">
        <v>11</v>
      </c>
      <c r="B13" s="89" t="s">
        <v>154</v>
      </c>
      <c r="C13" s="92" t="s">
        <v>172</v>
      </c>
      <c r="K13" s="76">
        <v>189</v>
      </c>
      <c r="L13" s="60">
        <v>1</v>
      </c>
      <c r="M13" s="61">
        <v>0</v>
      </c>
      <c r="N13" s="62">
        <v>1</v>
      </c>
      <c r="O13" s="63">
        <v>1</v>
      </c>
      <c r="P13" s="60">
        <v>1</v>
      </c>
      <c r="Q13" s="61">
        <v>1</v>
      </c>
      <c r="R13" s="62">
        <v>0</v>
      </c>
      <c r="S13" s="63">
        <v>1</v>
      </c>
      <c r="T13" s="77" t="s">
        <v>214</v>
      </c>
    </row>
    <row r="14" spans="1:34" x14ac:dyDescent="0.25">
      <c r="A14" s="92">
        <v>12</v>
      </c>
      <c r="B14" s="89" t="s">
        <v>155</v>
      </c>
      <c r="C14" s="92" t="s">
        <v>173</v>
      </c>
      <c r="K14" s="78">
        <v>10</v>
      </c>
      <c r="L14" s="64" t="s">
        <v>197</v>
      </c>
      <c r="M14" s="65" t="s">
        <v>197</v>
      </c>
      <c r="N14" s="66" t="s">
        <v>197</v>
      </c>
      <c r="O14" s="55" t="s">
        <v>197</v>
      </c>
      <c r="P14" s="52" t="s">
        <v>194</v>
      </c>
      <c r="Q14" s="53" t="s">
        <v>197</v>
      </c>
      <c r="R14" s="54" t="s">
        <v>194</v>
      </c>
      <c r="S14" s="55" t="s">
        <v>197</v>
      </c>
      <c r="T14" s="70" t="s">
        <v>215</v>
      </c>
    </row>
    <row r="15" spans="1:34" x14ac:dyDescent="0.25">
      <c r="A15" s="92">
        <v>13</v>
      </c>
      <c r="B15" s="89" t="s">
        <v>156</v>
      </c>
      <c r="C15" s="92" t="s">
        <v>174</v>
      </c>
      <c r="E15"/>
      <c r="F15"/>
      <c r="K15" s="75">
        <v>200</v>
      </c>
      <c r="L15" s="56">
        <v>1</v>
      </c>
      <c r="M15" s="34">
        <v>1</v>
      </c>
      <c r="N15" s="33">
        <v>0</v>
      </c>
      <c r="O15" s="57">
        <v>0</v>
      </c>
      <c r="P15" s="56">
        <v>1</v>
      </c>
      <c r="Q15" s="34">
        <v>0</v>
      </c>
      <c r="R15" s="33">
        <v>0</v>
      </c>
      <c r="S15" s="57">
        <v>0</v>
      </c>
      <c r="T15" s="72" t="s">
        <v>216</v>
      </c>
    </row>
    <row r="16" spans="1:34" x14ac:dyDescent="0.25">
      <c r="A16" s="92">
        <v>14</v>
      </c>
      <c r="B16" s="89" t="s">
        <v>157</v>
      </c>
      <c r="C16" s="92" t="s">
        <v>175</v>
      </c>
      <c r="E16"/>
      <c r="F16"/>
      <c r="K16" s="75">
        <v>120</v>
      </c>
      <c r="L16" s="58" t="s">
        <v>197</v>
      </c>
      <c r="M16" s="35" t="s">
        <v>194</v>
      </c>
      <c r="N16" s="36" t="s">
        <v>194</v>
      </c>
      <c r="O16" s="59" t="s">
        <v>194</v>
      </c>
      <c r="P16" s="58" t="s">
        <v>194</v>
      </c>
      <c r="Q16" s="35" t="s">
        <v>197</v>
      </c>
      <c r="R16" s="36" t="s">
        <v>197</v>
      </c>
      <c r="S16" s="59" t="s">
        <v>197</v>
      </c>
      <c r="T16" s="72" t="s">
        <v>217</v>
      </c>
    </row>
    <row r="17" spans="1:20" ht="15.75" thickBot="1" x14ac:dyDescent="0.3">
      <c r="A17" s="92">
        <v>15</v>
      </c>
      <c r="B17" s="89" t="s">
        <v>158</v>
      </c>
      <c r="C17" s="92" t="s">
        <v>176</v>
      </c>
      <c r="K17" s="76">
        <v>127</v>
      </c>
      <c r="L17" s="60">
        <v>0</v>
      </c>
      <c r="M17" s="61">
        <v>1</v>
      </c>
      <c r="N17" s="62">
        <v>1</v>
      </c>
      <c r="O17" s="63">
        <v>1</v>
      </c>
      <c r="P17" s="60">
        <v>1</v>
      </c>
      <c r="Q17" s="61">
        <v>1</v>
      </c>
      <c r="R17" s="62">
        <v>1</v>
      </c>
      <c r="S17" s="63">
        <v>1</v>
      </c>
      <c r="T17" s="77" t="s">
        <v>218</v>
      </c>
    </row>
    <row r="18" spans="1:20" x14ac:dyDescent="0.25">
      <c r="A18" s="92">
        <v>16</v>
      </c>
      <c r="B18" s="89" t="s">
        <v>159</v>
      </c>
      <c r="C18" s="92" t="s">
        <v>170</v>
      </c>
      <c r="K18" s="78">
        <v>186</v>
      </c>
      <c r="L18" s="52" t="s">
        <v>194</v>
      </c>
      <c r="M18" s="53" t="s">
        <v>197</v>
      </c>
      <c r="N18" s="54" t="s">
        <v>194</v>
      </c>
      <c r="O18" s="55" t="s">
        <v>194</v>
      </c>
      <c r="P18" s="52" t="s">
        <v>194</v>
      </c>
      <c r="Q18" s="53" t="s">
        <v>197</v>
      </c>
      <c r="R18" s="54" t="s">
        <v>194</v>
      </c>
      <c r="S18" s="55" t="s">
        <v>197</v>
      </c>
      <c r="T18" s="70" t="s">
        <v>205</v>
      </c>
    </row>
    <row r="19" spans="1:20" x14ac:dyDescent="0.25">
      <c r="A19" s="92">
        <v>25</v>
      </c>
      <c r="B19" s="89" t="s">
        <v>183</v>
      </c>
      <c r="C19" s="92" t="s">
        <v>184</v>
      </c>
      <c r="K19" s="75">
        <v>224</v>
      </c>
      <c r="L19" s="56">
        <v>1</v>
      </c>
      <c r="M19" s="34">
        <v>1</v>
      </c>
      <c r="N19" s="33">
        <v>1</v>
      </c>
      <c r="O19" s="57">
        <v>0</v>
      </c>
      <c r="P19" s="56">
        <v>0</v>
      </c>
      <c r="Q19" s="34">
        <v>0</v>
      </c>
      <c r="R19" s="33">
        <v>0</v>
      </c>
      <c r="S19" s="57">
        <v>0</v>
      </c>
      <c r="T19" s="72" t="s">
        <v>205</v>
      </c>
    </row>
    <row r="20" spans="1:20" x14ac:dyDescent="0.25">
      <c r="A20" s="92">
        <v>99</v>
      </c>
      <c r="B20" s="89" t="s">
        <v>177</v>
      </c>
      <c r="C20" s="92" t="s">
        <v>181</v>
      </c>
      <c r="K20" s="75">
        <v>15</v>
      </c>
      <c r="L20" s="58" t="s">
        <v>197</v>
      </c>
      <c r="M20" s="35" t="s">
        <v>197</v>
      </c>
      <c r="N20" s="36" t="s">
        <v>197</v>
      </c>
      <c r="O20" s="59" t="s">
        <v>197</v>
      </c>
      <c r="P20" s="58" t="s">
        <v>194</v>
      </c>
      <c r="Q20" s="35" t="s">
        <v>194</v>
      </c>
      <c r="R20" s="36" t="s">
        <v>194</v>
      </c>
      <c r="S20" s="59" t="s">
        <v>194</v>
      </c>
      <c r="T20" s="72" t="s">
        <v>205</v>
      </c>
    </row>
    <row r="21" spans="1:20" ht="15.75" thickBot="1" x14ac:dyDescent="0.3">
      <c r="A21" s="92">
        <v>100</v>
      </c>
      <c r="B21" s="89" t="s">
        <v>178</v>
      </c>
      <c r="C21" s="92" t="s">
        <v>182</v>
      </c>
      <c r="K21" s="79">
        <v>73</v>
      </c>
      <c r="L21" s="60">
        <v>0</v>
      </c>
      <c r="M21" s="61">
        <v>1</v>
      </c>
      <c r="N21" s="62">
        <v>0</v>
      </c>
      <c r="O21" s="63">
        <v>0</v>
      </c>
      <c r="P21" s="60">
        <v>1</v>
      </c>
      <c r="Q21" s="61">
        <v>0</v>
      </c>
      <c r="R21" s="62">
        <v>0</v>
      </c>
      <c r="S21" s="63">
        <v>1</v>
      </c>
      <c r="T21" s="80" t="s">
        <v>205</v>
      </c>
    </row>
    <row r="22" spans="1:20" ht="15.75" thickBot="1" x14ac:dyDescent="0.3">
      <c r="A22" s="93">
        <v>255</v>
      </c>
      <c r="B22" s="90" t="s">
        <v>179</v>
      </c>
      <c r="C22" s="93" t="s">
        <v>180</v>
      </c>
    </row>
  </sheetData>
  <mergeCells count="9">
    <mergeCell ref="W6:AH6"/>
    <mergeCell ref="W9:AH9"/>
    <mergeCell ref="W1:AH1"/>
    <mergeCell ref="W4:AH4"/>
    <mergeCell ref="E9:E10"/>
    <mergeCell ref="H9:I9"/>
    <mergeCell ref="H10:I10"/>
    <mergeCell ref="L5:S5"/>
    <mergeCell ref="T1:T3"/>
  </mergeCells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0975-2F10-4843-AB9D-F1839662138E}">
  <dimension ref="A1:P11"/>
  <sheetViews>
    <sheetView tabSelected="1" topLeftCell="A7" zoomScale="145" zoomScaleNormal="145" workbookViewId="0">
      <selection activeCell="M10" sqref="M10"/>
    </sheetView>
  </sheetViews>
  <sheetFormatPr baseColWidth="10" defaultRowHeight="15" x14ac:dyDescent="0.25"/>
  <cols>
    <col min="1" max="1" width="11.42578125" style="142"/>
    <col min="2" max="3" width="15.7109375" style="142" customWidth="1"/>
    <col min="4" max="4" width="15.42578125" style="142" bestFit="1" customWidth="1"/>
    <col min="5" max="5" width="15.7109375" style="142" customWidth="1"/>
    <col min="6" max="6" width="12" style="142" customWidth="1"/>
    <col min="7" max="7" width="12" style="164" customWidth="1"/>
    <col min="8" max="8" width="15.42578125" style="142" bestFit="1" customWidth="1"/>
    <col min="9" max="9" width="12" style="164" customWidth="1"/>
    <col min="10" max="11" width="11.42578125" style="142"/>
    <col min="12" max="13" width="6.42578125" style="142" bestFit="1" customWidth="1"/>
    <col min="14" max="14" width="6.5703125" style="142" bestFit="1" customWidth="1"/>
    <col min="15" max="15" width="19.85546875" style="171" bestFit="1" customWidth="1"/>
    <col min="16" max="16" width="14.5703125" style="142" bestFit="1" customWidth="1"/>
    <col min="17" max="16384" width="11.42578125" style="142"/>
  </cols>
  <sheetData>
    <row r="1" spans="1:16" x14ac:dyDescent="0.25">
      <c r="A1" s="142" t="s">
        <v>110</v>
      </c>
      <c r="B1" s="143" t="s">
        <v>117</v>
      </c>
      <c r="C1" s="143"/>
      <c r="D1" s="143"/>
      <c r="E1" s="143"/>
      <c r="F1" s="143" t="s">
        <v>118</v>
      </c>
      <c r="G1" s="143"/>
      <c r="H1" s="143"/>
      <c r="I1" s="143"/>
      <c r="K1" s="142" t="s">
        <v>111</v>
      </c>
      <c r="L1" s="142" t="s">
        <v>236</v>
      </c>
      <c r="M1" s="142" t="s">
        <v>237</v>
      </c>
      <c r="N1" s="142" t="s">
        <v>238</v>
      </c>
      <c r="O1" s="171" t="s">
        <v>239</v>
      </c>
      <c r="P1" s="142" t="s">
        <v>240</v>
      </c>
    </row>
    <row r="2" spans="1:16" x14ac:dyDescent="0.25">
      <c r="A2" s="144" t="s">
        <v>119</v>
      </c>
      <c r="B2" s="145" t="s">
        <v>125</v>
      </c>
      <c r="C2" s="145" t="s">
        <v>126</v>
      </c>
      <c r="D2" s="145" t="s">
        <v>127</v>
      </c>
      <c r="E2" s="145" t="s">
        <v>128</v>
      </c>
      <c r="F2" s="145" t="s">
        <v>129</v>
      </c>
      <c r="G2" s="146" t="s">
        <v>126</v>
      </c>
      <c r="H2" s="145" t="s">
        <v>130</v>
      </c>
      <c r="I2" s="147" t="s">
        <v>128</v>
      </c>
      <c r="K2" s="142" t="s">
        <v>232</v>
      </c>
      <c r="L2" s="142" t="s">
        <v>241</v>
      </c>
      <c r="M2" s="142" t="s">
        <v>242</v>
      </c>
      <c r="N2" s="142">
        <v>3</v>
      </c>
      <c r="O2" s="171" t="s">
        <v>244</v>
      </c>
      <c r="P2" s="142" t="s">
        <v>243</v>
      </c>
    </row>
    <row r="3" spans="1:16" x14ac:dyDescent="0.25">
      <c r="A3" s="148" t="s">
        <v>112</v>
      </c>
      <c r="B3" s="149" t="s">
        <v>131</v>
      </c>
      <c r="C3" s="150" t="s">
        <v>138</v>
      </c>
      <c r="D3" s="151">
        <v>127255255255</v>
      </c>
      <c r="E3" s="150" t="s">
        <v>138</v>
      </c>
      <c r="F3" s="166" t="s">
        <v>222</v>
      </c>
      <c r="G3" s="150" t="s">
        <v>153</v>
      </c>
      <c r="H3" s="165">
        <v>10255255255</v>
      </c>
      <c r="I3" s="150" t="s">
        <v>153</v>
      </c>
      <c r="K3" s="142" t="s">
        <v>233</v>
      </c>
      <c r="L3" s="142" t="s">
        <v>245</v>
      </c>
      <c r="M3" s="142" t="s">
        <v>248</v>
      </c>
      <c r="N3" s="142">
        <v>7</v>
      </c>
      <c r="O3" s="171" t="s">
        <v>249</v>
      </c>
      <c r="P3" s="142" t="s">
        <v>250</v>
      </c>
    </row>
    <row r="4" spans="1:16" ht="30" x14ac:dyDescent="0.25">
      <c r="A4" s="152" t="s">
        <v>113</v>
      </c>
      <c r="B4" s="153" t="s">
        <v>132</v>
      </c>
      <c r="C4" s="154" t="s">
        <v>139</v>
      </c>
      <c r="D4" s="155">
        <v>191255255255</v>
      </c>
      <c r="E4" s="154" t="s">
        <v>139</v>
      </c>
      <c r="F4" s="167" t="s">
        <v>223</v>
      </c>
      <c r="G4" s="157" t="s">
        <v>226</v>
      </c>
      <c r="H4" s="156" t="s">
        <v>224</v>
      </c>
      <c r="I4" s="157" t="s">
        <v>228</v>
      </c>
      <c r="K4" s="142" t="s">
        <v>234</v>
      </c>
      <c r="L4" s="142" t="s">
        <v>246</v>
      </c>
      <c r="M4" s="142" t="s">
        <v>247</v>
      </c>
      <c r="N4" s="142">
        <v>10</v>
      </c>
      <c r="O4" s="171" t="s">
        <v>251</v>
      </c>
      <c r="P4" s="142" t="s">
        <v>252</v>
      </c>
    </row>
    <row r="5" spans="1:16" ht="45" x14ac:dyDescent="0.25">
      <c r="A5" s="148" t="s">
        <v>114</v>
      </c>
      <c r="B5" s="149" t="s">
        <v>133</v>
      </c>
      <c r="C5" s="150" t="s">
        <v>140</v>
      </c>
      <c r="D5" s="151">
        <v>223255255255</v>
      </c>
      <c r="E5" s="150" t="s">
        <v>140</v>
      </c>
      <c r="F5" s="166" t="s">
        <v>225</v>
      </c>
      <c r="G5" s="158" t="s">
        <v>227</v>
      </c>
      <c r="H5" s="151">
        <v>192168255255</v>
      </c>
      <c r="I5" s="158" t="s">
        <v>229</v>
      </c>
      <c r="K5" s="142" t="s">
        <v>235</v>
      </c>
      <c r="L5" s="142" t="s">
        <v>253</v>
      </c>
      <c r="M5" s="142" t="s">
        <v>254</v>
      </c>
      <c r="N5" s="142">
        <v>8</v>
      </c>
      <c r="O5" s="171" t="s">
        <v>255</v>
      </c>
      <c r="P5" s="142" t="s">
        <v>256</v>
      </c>
    </row>
    <row r="6" spans="1:16" x14ac:dyDescent="0.25">
      <c r="A6" s="152" t="s">
        <v>115</v>
      </c>
      <c r="B6" s="153" t="s">
        <v>134</v>
      </c>
      <c r="C6" s="154" t="s">
        <v>141</v>
      </c>
      <c r="D6" s="155">
        <v>239255255255</v>
      </c>
      <c r="E6" s="154" t="s">
        <v>141</v>
      </c>
      <c r="F6" s="118" t="s">
        <v>230</v>
      </c>
      <c r="G6" s="118"/>
      <c r="H6" s="118"/>
      <c r="I6" s="168"/>
    </row>
    <row r="7" spans="1:16" x14ac:dyDescent="0.25">
      <c r="A7" s="148" t="s">
        <v>116</v>
      </c>
      <c r="B7" s="149" t="s">
        <v>135</v>
      </c>
      <c r="C7" s="150" t="s">
        <v>142</v>
      </c>
      <c r="D7" s="151">
        <v>255255255255</v>
      </c>
      <c r="E7" s="150" t="s">
        <v>142</v>
      </c>
      <c r="F7" s="169" t="s">
        <v>231</v>
      </c>
      <c r="G7" s="169"/>
      <c r="H7" s="169"/>
      <c r="I7" s="170"/>
      <c r="K7" s="144" t="s">
        <v>257</v>
      </c>
      <c r="L7" s="177" t="s">
        <v>274</v>
      </c>
      <c r="M7" s="177"/>
      <c r="N7" s="177"/>
      <c r="O7" s="178"/>
      <c r="P7" s="172"/>
    </row>
    <row r="8" spans="1:16" x14ac:dyDescent="0.25">
      <c r="A8" s="159" t="s">
        <v>136</v>
      </c>
      <c r="B8" s="160">
        <f>2^32</f>
        <v>4294967296</v>
      </c>
      <c r="C8" s="118"/>
      <c r="D8" s="118"/>
      <c r="E8" s="118"/>
      <c r="F8" s="161"/>
      <c r="G8" s="162"/>
      <c r="H8" s="161"/>
      <c r="I8" s="163"/>
      <c r="K8" s="148" t="s">
        <v>258</v>
      </c>
      <c r="L8" s="150" t="s">
        <v>265</v>
      </c>
      <c r="M8" s="173" t="s">
        <v>264</v>
      </c>
      <c r="N8" s="174" t="s">
        <v>262</v>
      </c>
      <c r="O8" s="175" t="s">
        <v>266</v>
      </c>
      <c r="P8" s="172"/>
    </row>
    <row r="9" spans="1:16" x14ac:dyDescent="0.25">
      <c r="K9" s="152" t="s">
        <v>259</v>
      </c>
      <c r="L9" s="154" t="s">
        <v>263</v>
      </c>
      <c r="M9" s="154" t="s">
        <v>271</v>
      </c>
      <c r="N9" s="154" t="s">
        <v>272</v>
      </c>
      <c r="O9" s="176" t="s">
        <v>269</v>
      </c>
      <c r="P9" s="172"/>
    </row>
    <row r="10" spans="1:16" x14ac:dyDescent="0.25">
      <c r="A10" s="142" t="s">
        <v>120</v>
      </c>
      <c r="B10" s="142" t="s">
        <v>121</v>
      </c>
      <c r="K10" s="148" t="s">
        <v>260</v>
      </c>
      <c r="L10" s="150" t="s">
        <v>273</v>
      </c>
      <c r="M10" s="150" t="s">
        <v>267</v>
      </c>
      <c r="N10" s="150" t="s">
        <v>268</v>
      </c>
      <c r="O10" s="175" t="s">
        <v>269</v>
      </c>
      <c r="P10" s="172"/>
    </row>
    <row r="11" spans="1:16" x14ac:dyDescent="0.25">
      <c r="A11" s="142" t="s">
        <v>123</v>
      </c>
      <c r="B11" s="142" t="s">
        <v>122</v>
      </c>
      <c r="K11" s="159" t="s">
        <v>261</v>
      </c>
      <c r="L11" s="179" t="s">
        <v>270</v>
      </c>
      <c r="M11" s="179"/>
      <c r="N11" s="179"/>
      <c r="O11" s="180"/>
      <c r="P11" s="172"/>
    </row>
  </sheetData>
  <mergeCells count="7">
    <mergeCell ref="L11:O11"/>
    <mergeCell ref="L7:O7"/>
    <mergeCell ref="B1:E1"/>
    <mergeCell ref="F1:I1"/>
    <mergeCell ref="B8:E8"/>
    <mergeCell ref="F6:I6"/>
    <mergeCell ref="F7:I7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12639-DDF7-4CE5-9A3C-98D61B0DAD11}">
  <dimension ref="A1:C4"/>
  <sheetViews>
    <sheetView zoomScale="145" zoomScaleNormal="145" workbookViewId="0">
      <selection activeCell="D3" sqref="D3"/>
    </sheetView>
  </sheetViews>
  <sheetFormatPr baseColWidth="10" defaultRowHeight="15" x14ac:dyDescent="0.25"/>
  <cols>
    <col min="2" max="3" width="6.28515625" bestFit="1" customWidth="1"/>
  </cols>
  <sheetData>
    <row r="1" spans="1:3" x14ac:dyDescent="0.25">
      <c r="A1" t="s">
        <v>75</v>
      </c>
      <c r="B1" t="s">
        <v>79</v>
      </c>
      <c r="C1" t="s">
        <v>78</v>
      </c>
    </row>
    <row r="2" spans="1:3" x14ac:dyDescent="0.25">
      <c r="A2" t="s">
        <v>76</v>
      </c>
      <c r="B2">
        <v>0</v>
      </c>
      <c r="C2">
        <v>1023</v>
      </c>
    </row>
    <row r="3" spans="1:3" x14ac:dyDescent="0.25">
      <c r="A3" t="s">
        <v>80</v>
      </c>
      <c r="B3">
        <v>1024</v>
      </c>
      <c r="C3">
        <v>49151</v>
      </c>
    </row>
    <row r="4" spans="1:3" x14ac:dyDescent="0.25">
      <c r="A4" t="s">
        <v>77</v>
      </c>
      <c r="B4">
        <v>49152</v>
      </c>
      <c r="C4">
        <v>65535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B6AE2-DADA-484D-AE6B-838ADB125D9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Suite</vt:lpstr>
      <vt:lpstr>Unidades</vt:lpstr>
      <vt:lpstr>Sistemas</vt:lpstr>
      <vt:lpstr>Internet</vt:lpstr>
      <vt:lpstr>Transporte</vt:lpstr>
      <vt:lpstr>Aplicacion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Racedo</dc:creator>
  <cp:lastModifiedBy>Cristian Racedo</cp:lastModifiedBy>
  <dcterms:created xsi:type="dcterms:W3CDTF">2024-02-07T00:12:05Z</dcterms:created>
  <dcterms:modified xsi:type="dcterms:W3CDTF">2024-02-16T01:18:38Z</dcterms:modified>
</cp:coreProperties>
</file>