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networks\CISCO\saves\ccna-lx08\docs\"/>
    </mc:Choice>
  </mc:AlternateContent>
  <xr:revisionPtr revIDLastSave="0" documentId="13_ncr:1_{72273005-BEF0-449A-BF0B-FE5B3266A591}" xr6:coauthVersionLast="47" xr6:coauthVersionMax="47" xr10:uidLastSave="{00000000-0000-0000-0000-000000000000}"/>
  <bookViews>
    <workbookView xWindow="-120" yWindow="-120" windowWidth="20730" windowHeight="11040" activeTab="6" xr2:uid="{5C0FE7F9-9F0A-47A7-8741-1649DE5ACCD4}"/>
  </bookViews>
  <sheets>
    <sheet name="models" sheetId="1" r:id="rId1"/>
    <sheet name="unidades" sheetId="2" r:id="rId2"/>
    <sheet name="fisica" sheetId="3" r:id="rId3"/>
    <sheet name="Sist." sheetId="4" r:id="rId4"/>
    <sheet name="IPv4" sheetId="5" r:id="rId5"/>
    <sheet name="Classic" sheetId="6" r:id="rId6"/>
    <sheet name="VLSM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6" l="1"/>
  <c r="H18" i="6"/>
  <c r="H19" i="6"/>
  <c r="H20" i="6"/>
  <c r="H6" i="6"/>
  <c r="H7" i="6"/>
  <c r="H8" i="6"/>
  <c r="H9" i="6"/>
  <c r="H10" i="6"/>
  <c r="H11" i="6"/>
  <c r="H12" i="6"/>
  <c r="H13" i="6"/>
  <c r="H41" i="6"/>
  <c r="H15" i="6"/>
  <c r="H4" i="6"/>
  <c r="M3" i="5"/>
  <c r="M5" i="5"/>
  <c r="M4" i="5"/>
  <c r="B8" i="5"/>
  <c r="AF7" i="4"/>
</calcChain>
</file>

<file path=xl/sharedStrings.xml><?xml version="1.0" encoding="utf-8"?>
<sst xmlns="http://schemas.openxmlformats.org/spreadsheetml/2006/main" count="949" uniqueCount="589">
  <si>
    <t>OSI de ISO</t>
  </si>
  <si>
    <t>TCP/IP de IETF</t>
  </si>
  <si>
    <t>PDU</t>
  </si>
  <si>
    <t>Protocolos</t>
  </si>
  <si>
    <t>LAN</t>
  </si>
  <si>
    <t>WAN</t>
  </si>
  <si>
    <t>Internet</t>
  </si>
  <si>
    <t>Transporte</t>
  </si>
  <si>
    <t>Aplicacion</t>
  </si>
  <si>
    <t>Acceso a Red</t>
  </si>
  <si>
    <t>Capa 1 Fisica</t>
  </si>
  <si>
    <t>Capa 2 Enlace Datos</t>
  </si>
  <si>
    <t>Capa 3 Red</t>
  </si>
  <si>
    <t>Capa 4 Transporte</t>
  </si>
  <si>
    <t>Capa 5 Sesion</t>
  </si>
  <si>
    <t>Capa 6 Presentacion</t>
  </si>
  <si>
    <t>Capa 7 Aplicación</t>
  </si>
  <si>
    <t>Data</t>
  </si>
  <si>
    <t>Packet</t>
  </si>
  <si>
    <t>Segment</t>
  </si>
  <si>
    <t>Frame</t>
  </si>
  <si>
    <t>Bits</t>
  </si>
  <si>
    <t>TCP - UDP</t>
  </si>
  <si>
    <t>ARP - ICMP - IP</t>
  </si>
  <si>
    <t>HTTP - HTTPS - FTP - SFTP - POP3 - IMAP - SMTP - SSH - TELNET - DHCP - DNS</t>
  </si>
  <si>
    <t>CDP - LLDP - HDLC - P2P</t>
  </si>
  <si>
    <t>1000BaseTx - 1000BaseLx</t>
  </si>
  <si>
    <t>Bit</t>
  </si>
  <si>
    <t>unidad minima</t>
  </si>
  <si>
    <t>Almacenamiento</t>
  </si>
  <si>
    <t>Ancho de Banda</t>
  </si>
  <si>
    <t>Byte</t>
  </si>
  <si>
    <t>Unidad</t>
  </si>
  <si>
    <t>Equivalencia</t>
  </si>
  <si>
    <t>Representacion</t>
  </si>
  <si>
    <t>10^0</t>
  </si>
  <si>
    <t>8 bits</t>
  </si>
  <si>
    <t>Binary Digit</t>
  </si>
  <si>
    <t>KiloByte</t>
  </si>
  <si>
    <t>1000 B</t>
  </si>
  <si>
    <t>10^3</t>
  </si>
  <si>
    <t>10^6</t>
  </si>
  <si>
    <t>10^9</t>
  </si>
  <si>
    <t>10^12</t>
  </si>
  <si>
    <t>10^15</t>
  </si>
  <si>
    <t>10^18</t>
  </si>
  <si>
    <t>10^21</t>
  </si>
  <si>
    <t>10^24</t>
  </si>
  <si>
    <t>10^27</t>
  </si>
  <si>
    <t>10^30</t>
  </si>
  <si>
    <t>10^33</t>
  </si>
  <si>
    <t>MegaByte</t>
  </si>
  <si>
    <t>1000 KB</t>
  </si>
  <si>
    <t>GigaByte</t>
  </si>
  <si>
    <t>1000 MB</t>
  </si>
  <si>
    <t>TeraByte</t>
  </si>
  <si>
    <t>1000 GB</t>
  </si>
  <si>
    <t>PetaByte</t>
  </si>
  <si>
    <t>ExaByte</t>
  </si>
  <si>
    <t>ZettaByte</t>
  </si>
  <si>
    <t>YotaByte</t>
  </si>
  <si>
    <t>BrontoByte</t>
  </si>
  <si>
    <t>GeopByte</t>
  </si>
  <si>
    <t>SaganByte</t>
  </si>
  <si>
    <t>1000 TB</t>
  </si>
  <si>
    <t>1000 PB</t>
  </si>
  <si>
    <t>1000 XB</t>
  </si>
  <si>
    <t>1000 ZB</t>
  </si>
  <si>
    <t>1000 YB</t>
  </si>
  <si>
    <t>1000 BB</t>
  </si>
  <si>
    <t>1000 GeB</t>
  </si>
  <si>
    <t>Kilobit /sec</t>
  </si>
  <si>
    <t>Megabit /Sec</t>
  </si>
  <si>
    <t>Gigabit /Sec</t>
  </si>
  <si>
    <t>Terabit /Sec</t>
  </si>
  <si>
    <t>Bits por segundo</t>
  </si>
  <si>
    <t>bit/sec</t>
  </si>
  <si>
    <t>1000 bps</t>
  </si>
  <si>
    <t>1000 Kbps</t>
  </si>
  <si>
    <t>1000 Mbps</t>
  </si>
  <si>
    <t>1000 Gbps</t>
  </si>
  <si>
    <t>Frecuencia</t>
  </si>
  <si>
    <t>Hertz</t>
  </si>
  <si>
    <t>KiloHertz</t>
  </si>
  <si>
    <t>MegaHertz</t>
  </si>
  <si>
    <t>GigaHertz</t>
  </si>
  <si>
    <t>1 ciclo por segundo</t>
  </si>
  <si>
    <t>1000Hz</t>
  </si>
  <si>
    <t>1000KHz</t>
  </si>
  <si>
    <t>1000MHz</t>
  </si>
  <si>
    <t>AM</t>
  </si>
  <si>
    <t>FM</t>
  </si>
  <si>
    <t>PM</t>
  </si>
  <si>
    <t>EMI</t>
  </si>
  <si>
    <t>RFI</t>
  </si>
  <si>
    <t>CrossTalk</t>
  </si>
  <si>
    <t>Colision</t>
  </si>
  <si>
    <t>Carrier</t>
  </si>
  <si>
    <t>Concepto</t>
  </si>
  <si>
    <t>Definicion</t>
  </si>
  <si>
    <t>Interferencia ElectroMagnetica</t>
  </si>
  <si>
    <t>Interferencia por RadioFrecuencia</t>
  </si>
  <si>
    <t>Diafonia (Cruce de Señales)</t>
  </si>
  <si>
    <t>Choque de Tramas (Señales)</t>
  </si>
  <si>
    <t>TIA-568A</t>
  </si>
  <si>
    <t>TIA-568B</t>
  </si>
  <si>
    <t>B.verde</t>
  </si>
  <si>
    <t>Verde</t>
  </si>
  <si>
    <t>B.Naranja</t>
  </si>
  <si>
    <t>Azul</t>
  </si>
  <si>
    <t>B.Azul</t>
  </si>
  <si>
    <t>Naranja</t>
  </si>
  <si>
    <t xml:space="preserve">B.Marron </t>
  </si>
  <si>
    <t>Marron</t>
  </si>
  <si>
    <t>Tx</t>
  </si>
  <si>
    <t>Rx</t>
  </si>
  <si>
    <t>SMF</t>
  </si>
  <si>
    <t>MMF</t>
  </si>
  <si>
    <t>Tipo</t>
  </si>
  <si>
    <t>Fibra Optica</t>
  </si>
  <si>
    <t>Monomodo</t>
  </si>
  <si>
    <t>Multimodo</t>
  </si>
  <si>
    <t>Luz</t>
  </si>
  <si>
    <t>Laser</t>
  </si>
  <si>
    <t>LED</t>
  </si>
  <si>
    <t>Nucleo</t>
  </si>
  <si>
    <t>Ventaja</t>
  </si>
  <si>
    <t>Desventaja</t>
  </si>
  <si>
    <t>Electrica</t>
  </si>
  <si>
    <t>Economica</t>
  </si>
  <si>
    <t>Distancia</t>
  </si>
  <si>
    <t>200KM</t>
  </si>
  <si>
    <t>2KM</t>
  </si>
  <si>
    <t>Capacidad</t>
  </si>
  <si>
    <t>10Gbps</t>
  </si>
  <si>
    <t>100Gbps</t>
  </si>
  <si>
    <t>Amplitud Modulada</t>
  </si>
  <si>
    <t>Frecuencia Modulada</t>
  </si>
  <si>
    <t>Fase Modulada</t>
  </si>
  <si>
    <t>Señal Portadora</t>
  </si>
  <si>
    <t>Conexiones</t>
  </si>
  <si>
    <t>Terminaciones</t>
  </si>
  <si>
    <t>PC</t>
  </si>
  <si>
    <t>UPC</t>
  </si>
  <si>
    <t>APC</t>
  </si>
  <si>
    <t>Physical Contact</t>
  </si>
  <si>
    <t>Ultra Physical Contact</t>
  </si>
  <si>
    <t>Angled Physical</t>
  </si>
  <si>
    <t>SC</t>
  </si>
  <si>
    <t>FC</t>
  </si>
  <si>
    <t>LC</t>
  </si>
  <si>
    <t>ST</t>
  </si>
  <si>
    <t>Suscriber Connector</t>
  </si>
  <si>
    <t>Ferrule Connector</t>
  </si>
  <si>
    <t>Lucent Contector</t>
  </si>
  <si>
    <t>Straight Tip</t>
  </si>
  <si>
    <t>Half-Duplex</t>
  </si>
  <si>
    <t>Full-Duplex</t>
  </si>
  <si>
    <t>MDIX</t>
  </si>
  <si>
    <t>Media Detection Interface Cross</t>
  </si>
  <si>
    <t>El Host Envia Y Recibe Datos</t>
  </si>
  <si>
    <t>El Host Envia O Recibe Datos</t>
  </si>
  <si>
    <t>HEX</t>
  </si>
  <si>
    <t>DEC</t>
  </si>
  <si>
    <t>BIN</t>
  </si>
  <si>
    <t>C</t>
  </si>
  <si>
    <t>E</t>
  </si>
  <si>
    <t>00000000</t>
  </si>
  <si>
    <t>00000001</t>
  </si>
  <si>
    <t>00000010</t>
  </si>
  <si>
    <t>00000011</t>
  </si>
  <si>
    <t>00000100</t>
  </si>
  <si>
    <t>00000101</t>
  </si>
  <si>
    <t>00000110</t>
  </si>
  <si>
    <t>00000111</t>
  </si>
  <si>
    <t>00001000</t>
  </si>
  <si>
    <t>00001001</t>
  </si>
  <si>
    <t>00001010</t>
  </si>
  <si>
    <t>00001011</t>
  </si>
  <si>
    <t>00001100</t>
  </si>
  <si>
    <t>00001101</t>
  </si>
  <si>
    <t>00001110</t>
  </si>
  <si>
    <t>00001111</t>
  </si>
  <si>
    <t>00010000</t>
  </si>
  <si>
    <t>01100011</t>
  </si>
  <si>
    <t>01100100</t>
  </si>
  <si>
    <t>11111111</t>
  </si>
  <si>
    <t>0x0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</si>
  <si>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</si>
  <si>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</si>
  <si>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</si>
  <si>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</si>
  <si>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</si>
  <si>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</si>
  <si>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</si>
  <si>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</si>
  <si>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</si>
  <si>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0xA</t>
  </si>
  <si>
    <t>0xB</t>
  </si>
  <si>
    <t>0xC</t>
  </si>
  <si>
    <t>0xD</t>
  </si>
  <si>
    <t>0xE</t>
  </si>
  <si>
    <t>0xF</t>
  </si>
  <si>
    <t>0x10</t>
  </si>
  <si>
    <t>0x63</t>
  </si>
  <si>
    <t>0x64</t>
  </si>
  <si>
    <t>0xFF</t>
  </si>
  <si>
    <t>BASE</t>
  </si>
  <si>
    <t>VALOR</t>
  </si>
  <si>
    <t>10^1</t>
  </si>
  <si>
    <t>10^2</t>
  </si>
  <si>
    <t>2^0</t>
  </si>
  <si>
    <t>2^1</t>
  </si>
  <si>
    <t>2^7</t>
  </si>
  <si>
    <t>2^6</t>
  </si>
  <si>
    <t>2^5</t>
  </si>
  <si>
    <t>2^4</t>
  </si>
  <si>
    <t>2^3</t>
  </si>
  <si>
    <t>2^2</t>
  </si>
  <si>
    <t>16^3</t>
  </si>
  <si>
    <t>16^2</t>
  </si>
  <si>
    <t>16^1</t>
  </si>
  <si>
    <t>16^0</t>
  </si>
  <si>
    <t>BINARIO</t>
  </si>
  <si>
    <t>division</t>
  </si>
  <si>
    <t>0xC0</t>
  </si>
  <si>
    <t>A</t>
  </si>
  <si>
    <t>0x21</t>
  </si>
  <si>
    <t>0xFE</t>
  </si>
  <si>
    <t>0x7F</t>
  </si>
  <si>
    <t>0x40</t>
  </si>
  <si>
    <t>Resultado</t>
  </si>
  <si>
    <t>0x30</t>
  </si>
  <si>
    <t>0x60</t>
  </si>
  <si>
    <t>0xF8</t>
  </si>
  <si>
    <t>0xA8</t>
  </si>
  <si>
    <t>0xAC</t>
  </si>
  <si>
    <t>0x0A</t>
  </si>
  <si>
    <t>F</t>
  </si>
  <si>
    <t>IPv4</t>
  </si>
  <si>
    <t>Clase</t>
  </si>
  <si>
    <t>B</t>
  </si>
  <si>
    <t>D</t>
  </si>
  <si>
    <t>PUBLICAS</t>
  </si>
  <si>
    <t>PRIVADAS</t>
  </si>
  <si>
    <t>INI DEC</t>
  </si>
  <si>
    <t>INI BIN</t>
  </si>
  <si>
    <t>FIN DEC</t>
  </si>
  <si>
    <t>FIN BIN</t>
  </si>
  <si>
    <t>TOTAL</t>
  </si>
  <si>
    <t>0.0.0.0</t>
  </si>
  <si>
    <t>128.0.0.0</t>
  </si>
  <si>
    <t>192.0.0.0</t>
  </si>
  <si>
    <t>224.0.0.0</t>
  </si>
  <si>
    <t>240.0.0.0</t>
  </si>
  <si>
    <r>
      <rPr>
        <sz val="11"/>
        <color rgb="FFCC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0000000</t>
    </r>
  </si>
  <si>
    <r>
      <rPr>
        <sz val="11"/>
        <color rgb="FFCC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1111111</t>
    </r>
  </si>
  <si>
    <r>
      <rPr>
        <sz val="11"/>
        <color rgb="FFCC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</si>
  <si>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C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111111</t>
    </r>
  </si>
  <si>
    <r>
      <rPr>
        <sz val="11"/>
        <color rgb="FFCC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</si>
  <si>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C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11111</t>
    </r>
  </si>
  <si>
    <r>
      <rPr>
        <sz val="11"/>
        <color rgb="FFCC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</si>
  <si>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C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1111</t>
    </r>
  </si>
  <si>
    <r>
      <rPr>
        <sz val="11"/>
        <color rgb="FFCC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</si>
  <si>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C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1111</t>
    </r>
  </si>
  <si>
    <t>10.0.0.0</t>
  </si>
  <si>
    <t>172.16.0.0</t>
  </si>
  <si>
    <t>172.31.255.255</t>
  </si>
  <si>
    <t>192.168.0.0</t>
  </si>
  <si>
    <t>Multicast</t>
  </si>
  <si>
    <t>Research</t>
  </si>
  <si>
    <t>10101100.
00010000</t>
  </si>
  <si>
    <t>10101100.
00011111</t>
  </si>
  <si>
    <t>11000000.
10101000.
00000000</t>
  </si>
  <si>
    <t>11000000.
10101000.
11111111</t>
  </si>
  <si>
    <t>SUBNETTING</t>
  </si>
  <si>
    <t>MASK</t>
  </si>
  <si>
    <t>CIDR</t>
  </si>
  <si>
    <t>HOSTS</t>
  </si>
  <si>
    <t>255.0.0.0</t>
  </si>
  <si>
    <t>255.255.0.0</t>
  </si>
  <si>
    <t>255.255.255.0</t>
  </si>
  <si>
    <t>/8</t>
  </si>
  <si>
    <t>/16</t>
  </si>
  <si>
    <t>/24</t>
  </si>
  <si>
    <t>SUBNETS</t>
  </si>
  <si>
    <t>AND</t>
  </si>
  <si>
    <t>IP</t>
  </si>
  <si>
    <t>SM</t>
  </si>
  <si>
    <t>NET</t>
  </si>
  <si>
    <t>BC</t>
  </si>
  <si>
    <t>Byte 1</t>
  </si>
  <si>
    <t>Byte 2</t>
  </si>
  <si>
    <t>Byte 3</t>
  </si>
  <si>
    <t>Byte 4</t>
  </si>
  <si>
    <t>10.33.120.38</t>
  </si>
  <si>
    <t>00100001</t>
  </si>
  <si>
    <t>00100110</t>
  </si>
  <si>
    <t>01111000</t>
  </si>
  <si>
    <r>
      <t>0000</t>
    </r>
    <r>
      <rPr>
        <sz val="11"/>
        <color rgb="FFCC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C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</si>
  <si>
    <r>
      <t>1111</t>
    </r>
    <r>
      <rPr>
        <sz val="11"/>
        <color rgb="FFCC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CC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</si>
  <si>
    <t>172.20.54.214</t>
  </si>
  <si>
    <t>00010100</t>
  </si>
  <si>
    <t>00110110</t>
  </si>
  <si>
    <t>11010110</t>
  </si>
  <si>
    <t>172.20.0.0</t>
  </si>
  <si>
    <r>
      <rPr>
        <sz val="11"/>
        <color rgb="FFCC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C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C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</t>
    </r>
  </si>
  <si>
    <r>
      <rPr>
        <sz val="11"/>
        <color rgb="FFCC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CC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CC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11</t>
    </r>
  </si>
  <si>
    <t>172.20.255.255</t>
  </si>
  <si>
    <t>192.168.10.240</t>
  </si>
  <si>
    <r>
      <t>11</t>
    </r>
    <r>
      <rPr>
        <sz val="11"/>
        <rFont val="Calibri"/>
        <family val="2"/>
        <scheme val="minor"/>
      </rPr>
      <t>000000</t>
    </r>
  </si>
  <si>
    <t>11110000</t>
  </si>
  <si>
    <r>
      <rPr>
        <sz val="11"/>
        <color rgb="FFC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111111</t>
    </r>
  </si>
  <si>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</si>
  <si>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111</t>
    </r>
  </si>
  <si>
    <r>
      <t>0000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</si>
  <si>
    <r>
      <t>1111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</si>
  <si>
    <t>192.168.10.0</t>
  </si>
  <si>
    <t>192.168.10.255</t>
  </si>
  <si>
    <t>10.0.10.255</t>
  </si>
  <si>
    <t>172.16.1.0</t>
  </si>
  <si>
    <t>172.16.255.255</t>
  </si>
  <si>
    <t>192.168.54.254</t>
  </si>
  <si>
    <t>11111110</t>
  </si>
  <si>
    <t>192.168.54.0</t>
  </si>
  <si>
    <t>192.168.54.255</t>
  </si>
  <si>
    <t>Subnetting</t>
  </si>
  <si>
    <t>Solicitado</t>
  </si>
  <si>
    <t>Subredes</t>
  </si>
  <si>
    <t>s</t>
  </si>
  <si>
    <t>2^N &gt;= s</t>
  </si>
  <si>
    <t>N</t>
  </si>
  <si>
    <t>Red</t>
  </si>
  <si>
    <t>A - 10.0.0.0</t>
  </si>
  <si>
    <t>Salto</t>
  </si>
  <si>
    <t>mask + N</t>
  </si>
  <si>
    <t>Hosts</t>
  </si>
  <si>
    <t>2^H-2</t>
  </si>
  <si>
    <t>32-cidr</t>
  </si>
  <si>
    <t>RED</t>
  </si>
  <si>
    <t>Primer IP</t>
  </si>
  <si>
    <t>Ultima IP</t>
  </si>
  <si>
    <t>BROADCAST</t>
  </si>
  <si>
    <t>10.0.0.1</t>
  </si>
  <si>
    <t>255.224.0.0</t>
  </si>
  <si>
    <t>NUMERO</t>
  </si>
  <si>
    <t>01000000</t>
  </si>
  <si>
    <t>11100000</t>
  </si>
  <si>
    <t>porcion H</t>
  </si>
  <si>
    <t>256 / subred</t>
  </si>
  <si>
    <r>
      <rPr>
        <sz val="11"/>
        <color rgb="FFC00000"/>
        <rFont val="Calibri"/>
        <family val="2"/>
        <scheme val="minor"/>
      </rPr>
      <t>000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</si>
  <si>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</si>
  <si>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010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</si>
  <si>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011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</si>
  <si>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</si>
  <si>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</si>
  <si>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</si>
  <si>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111</t>
    </r>
    <r>
      <rPr>
        <sz val="11"/>
        <color theme="1"/>
        <rFont val="Calibri"/>
        <family val="2"/>
        <scheme val="minor"/>
      </rPr>
      <t>00000</t>
    </r>
  </si>
  <si>
    <t>10.31.255.254</t>
  </si>
  <si>
    <t>10.31.255.255</t>
  </si>
  <si>
    <t>10.63.255.255</t>
  </si>
  <si>
    <t>10.63.255.254</t>
  </si>
  <si>
    <t>10.32.0.1</t>
  </si>
  <si>
    <t>10.64.0.1</t>
  </si>
  <si>
    <t>10.96.0.1</t>
  </si>
  <si>
    <t>10.128.0.1</t>
  </si>
  <si>
    <t>10.160.0.1</t>
  </si>
  <si>
    <t>10.192.0.1</t>
  </si>
  <si>
    <t>10.224.0.1</t>
  </si>
  <si>
    <t>00011000</t>
  </si>
  <si>
    <t>00011111</t>
  </si>
  <si>
    <t>10.95.255.255</t>
  </si>
  <si>
    <t>10.95.255.254</t>
  </si>
  <si>
    <t>B-172.20.0.0</t>
  </si>
  <si>
    <t>172.20.0.1</t>
  </si>
  <si>
    <r>
      <t>10.</t>
    </r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</si>
  <si>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</si>
  <si>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</si>
  <si>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</si>
  <si>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</si>
  <si>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160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</si>
  <si>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</si>
  <si>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224</t>
    </r>
    <r>
      <rPr>
        <sz val="11"/>
        <color theme="1"/>
        <rFont val="Calibri"/>
        <family val="2"/>
        <scheme val="minor"/>
      </rPr>
      <t>.0.0</t>
    </r>
  </si>
  <si>
    <r>
      <rPr>
        <sz val="11"/>
        <color rgb="FFC0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</si>
  <si>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</si>
  <si>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</si>
  <si>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000000</t>
    </r>
  </si>
  <si>
    <t>172.20.63.255</t>
  </si>
  <si>
    <t>172.20.63.254</t>
  </si>
  <si>
    <r>
      <t>172.20.</t>
    </r>
    <r>
      <rPr>
        <sz val="11"/>
        <color rgb="FFC0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</si>
  <si>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C0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</si>
  <si>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C0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</si>
  <si>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</si>
  <si>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C0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</si>
  <si>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C0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</si>
  <si>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r>
      <t>172.20.</t>
    </r>
    <r>
      <rPr>
        <sz val="11"/>
        <color rgb="FFC0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.1</t>
    </r>
    <r>
      <rPr>
        <sz val="11"/>
        <color theme="1"/>
        <rFont val="Calibri"/>
        <family val="2"/>
        <scheme val="minor"/>
      </rPr>
      <t/>
    </r>
  </si>
  <si>
    <t>172.20.127.255</t>
  </si>
  <si>
    <t>172.20.127.254</t>
  </si>
  <si>
    <t>172.20.191.255</t>
  </si>
  <si>
    <t>172.20.191.254</t>
  </si>
  <si>
    <t>172.20.255.254</t>
  </si>
  <si>
    <t>c -192.168.0.0</t>
  </si>
  <si>
    <t>9</t>
  </si>
  <si>
    <t>255.255.192.0</t>
  </si>
  <si>
    <t>192.168.0.1</t>
  </si>
  <si>
    <t>192.168.0.16</t>
  </si>
  <si>
    <t>192.168.0.14</t>
  </si>
  <si>
    <t>192.168.0.15</t>
  </si>
  <si>
    <t>192.168.0.32</t>
  </si>
  <si>
    <t>192.168.0.48</t>
  </si>
  <si>
    <t>192.168.0.64</t>
  </si>
  <si>
    <t>192.168.0.80</t>
  </si>
  <si>
    <t>192.168.0.96</t>
  </si>
  <si>
    <t>192.168.0.112</t>
  </si>
  <si>
    <t>192.168.0.128</t>
  </si>
  <si>
    <t>192.168.0.144</t>
  </si>
  <si>
    <t>192.168.0.160</t>
  </si>
  <si>
    <t>192.168.0.176</t>
  </si>
  <si>
    <t>192.168.0.192</t>
  </si>
  <si>
    <t>192.168.0.208</t>
  </si>
  <si>
    <t>192.168.0.224</t>
  </si>
  <si>
    <t>192.168.0.240</t>
  </si>
  <si>
    <t>192.168.0.17</t>
  </si>
  <si>
    <t>192.168.0.33</t>
  </si>
  <si>
    <t>192.168.0.49</t>
  </si>
  <si>
    <t>192.168.0.65</t>
  </si>
  <si>
    <t>192.168.0.81</t>
  </si>
  <si>
    <t>192.168.0.97</t>
  </si>
  <si>
    <t>192.168.0.113</t>
  </si>
  <si>
    <t>192.168.0.129</t>
  </si>
  <si>
    <t>192.168.0.145</t>
  </si>
  <si>
    <t>192.168.0.161</t>
  </si>
  <si>
    <t>192.168.0.177</t>
  </si>
  <si>
    <t>192.168.0.193</t>
  </si>
  <si>
    <t>192.168.0.209</t>
  </si>
  <si>
    <t>192.168.0.225</t>
  </si>
  <si>
    <t>192.168.0.241</t>
  </si>
  <si>
    <t>192.168.0.175</t>
  </si>
  <si>
    <t>192.168.0.31</t>
  </si>
  <si>
    <t>192.168.0.30</t>
  </si>
  <si>
    <t>192.168.0.46</t>
  </si>
  <si>
    <t>192.168.0.62</t>
  </si>
  <si>
    <t>192.168.0.78</t>
  </si>
  <si>
    <t>192.168.0.94</t>
  </si>
  <si>
    <t>192.168.0.110</t>
  </si>
  <si>
    <t>192.168.0.126</t>
  </si>
  <si>
    <t>192.168.0.142</t>
  </si>
  <si>
    <t>192.168.0.158</t>
  </si>
  <si>
    <t>192.168.0.174</t>
  </si>
  <si>
    <t>192.168.0.190</t>
  </si>
  <si>
    <t>192.168.0.206</t>
  </si>
  <si>
    <t>192.168.0.222</t>
  </si>
  <si>
    <t>192.168.0.238</t>
  </si>
  <si>
    <t>192.168.0.254</t>
  </si>
  <si>
    <t>192.168.0.47</t>
  </si>
  <si>
    <t>192.168.0.63</t>
  </si>
  <si>
    <t>192.168.0.79</t>
  </si>
  <si>
    <t>192.168.0.95</t>
  </si>
  <si>
    <t>192.168.0.111</t>
  </si>
  <si>
    <t>192.168.0.127</t>
  </si>
  <si>
    <t>192.168.0.143</t>
  </si>
  <si>
    <t>192.168.0.159</t>
  </si>
  <si>
    <t>192.168.0.191</t>
  </si>
  <si>
    <t>192.168.0.207</t>
  </si>
  <si>
    <t>192.168.0.223</t>
  </si>
  <si>
    <t>192.168.0.239</t>
  </si>
  <si>
    <t>192.168.0.255</t>
  </si>
  <si>
    <t>HOP</t>
  </si>
  <si>
    <t>LIMIT</t>
  </si>
  <si>
    <t>172.16.0.1</t>
  </si>
  <si>
    <t>172.16.31.255</t>
  </si>
  <si>
    <t>172.16.32.0</t>
  </si>
  <si>
    <t>255.255.224.0</t>
  </si>
  <si>
    <t>172.16.31.254</t>
  </si>
  <si>
    <t>172.16.64.0</t>
  </si>
  <si>
    <t>172.16.96.0</t>
  </si>
  <si>
    <t>172.16.128.0</t>
  </si>
  <si>
    <t>172.16.160.0</t>
  </si>
  <si>
    <t>172.16.192.0</t>
  </si>
  <si>
    <t>172.16.224.0</t>
  </si>
  <si>
    <t>172.16.32.1</t>
  </si>
  <si>
    <t>172.16.64.1</t>
  </si>
  <si>
    <t>172.16.96.1</t>
  </si>
  <si>
    <t>172.16.128.1</t>
  </si>
  <si>
    <t>172.16.160.1</t>
  </si>
  <si>
    <t>172.16.192.1</t>
  </si>
  <si>
    <t>172.16.224.1</t>
  </si>
  <si>
    <t>172.16.63.255</t>
  </si>
  <si>
    <t>172.16.95.255</t>
  </si>
  <si>
    <t>172.16.127.255</t>
  </si>
  <si>
    <t>172.16.159.255</t>
  </si>
  <si>
    <t>172.16.191.255</t>
  </si>
  <si>
    <t>172.16.223.255</t>
  </si>
  <si>
    <t>172.16.63.254</t>
  </si>
  <si>
    <t>172.16.95.254</t>
  </si>
  <si>
    <t>172.16.127.254</t>
  </si>
  <si>
    <t>172.16.159.254</t>
  </si>
  <si>
    <t>172.16.191.254</t>
  </si>
  <si>
    <t>172.16.223.254</t>
  </si>
  <si>
    <t>172.16.255.254</t>
  </si>
  <si>
    <t>Practica que permite la subdivision de una red a nivel logico, tomando bits de la porcion de hosts.</t>
  </si>
  <si>
    <t>N°</t>
  </si>
  <si>
    <t>IP INI</t>
  </si>
  <si>
    <t>IP FIN</t>
  </si>
  <si>
    <t>MASCARA</t>
  </si>
  <si>
    <t>00100000</t>
  </si>
  <si>
    <t>00110000</t>
  </si>
  <si>
    <t>01010000</t>
  </si>
  <si>
    <t>01100000</t>
  </si>
  <si>
    <t>01110000</t>
  </si>
  <si>
    <t>10000000</t>
  </si>
  <si>
    <t>10010000</t>
  </si>
  <si>
    <t>10100000</t>
  </si>
  <si>
    <t>10110000</t>
  </si>
  <si>
    <t>11000000</t>
  </si>
  <si>
    <t>11010000</t>
  </si>
  <si>
    <r>
      <rPr>
        <sz val="11"/>
        <color rgb="FF800000"/>
        <rFont val="Calibri"/>
        <family val="2"/>
        <scheme val="minor"/>
      </rPr>
      <t>0000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</si>
  <si>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80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0000</t>
    </r>
  </si>
  <si>
    <t>VLSM</t>
  </si>
  <si>
    <t>x</t>
  </si>
  <si>
    <t>2^h -2 &gt;= x</t>
  </si>
  <si>
    <t>cidr</t>
  </si>
  <si>
    <t>32 - h</t>
  </si>
  <si>
    <t>salto</t>
  </si>
  <si>
    <t>ultimo bit 1</t>
  </si>
  <si>
    <t>Practica de subneteo donde se prioriza la porcion de host en lugar de las subredes</t>
  </si>
  <si>
    <t>DEPTO</t>
  </si>
  <si>
    <t>Red Base</t>
  </si>
  <si>
    <t>clase</t>
  </si>
  <si>
    <t>10.0.0.254</t>
  </si>
  <si>
    <t>10.0.0.255</t>
  </si>
  <si>
    <t xml:space="preserve">MAX </t>
  </si>
  <si>
    <t>10.0.1.0</t>
  </si>
  <si>
    <t>10.0.4.0</t>
  </si>
  <si>
    <t>10.0.1.1</t>
  </si>
  <si>
    <t>10.0.1.254</t>
  </si>
  <si>
    <t>10.0.1.255</t>
  </si>
  <si>
    <t>10.0.2.0</t>
  </si>
  <si>
    <t>10.0.2.1</t>
  </si>
  <si>
    <t>10.0.2.128</t>
  </si>
  <si>
    <t>10.0.1.127</t>
  </si>
  <si>
    <t>10.0.2.126</t>
  </si>
  <si>
    <t>10.0.2.127</t>
  </si>
  <si>
    <t>10.0.2.192</t>
  </si>
  <si>
    <t>10.0.2.191</t>
  </si>
  <si>
    <t>10.0.2.129</t>
  </si>
  <si>
    <t>10.0.2.190</t>
  </si>
  <si>
    <t>10.0.3.0</t>
  </si>
  <si>
    <t>10.0.2.255</t>
  </si>
  <si>
    <t>10.0.2.254</t>
  </si>
  <si>
    <t>10.0.3.1</t>
  </si>
  <si>
    <t>10.0.3.2</t>
  </si>
  <si>
    <t>10.0.3.3</t>
  </si>
  <si>
    <t>10.0.3.4</t>
  </si>
  <si>
    <t>ROUTERs</t>
  </si>
  <si>
    <t>10.0.2.193</t>
  </si>
  <si>
    <t>10.0.0.64</t>
  </si>
  <si>
    <t>10.0.0.62</t>
  </si>
  <si>
    <t>10.0.0.63</t>
  </si>
  <si>
    <t>10.0.1.64</t>
  </si>
  <si>
    <t>10.0.0.65</t>
  </si>
  <si>
    <t>10.0.1.62</t>
  </si>
  <si>
    <t>10.0.1.63</t>
  </si>
  <si>
    <t>10.0.1.65</t>
  </si>
  <si>
    <t>10.0.2.63</t>
  </si>
  <si>
    <t>10.0.2.62</t>
  </si>
  <si>
    <t>10.0.3.255</t>
  </si>
  <si>
    <t>10.0.3.254</t>
  </si>
  <si>
    <t>10.0.4.1</t>
  </si>
  <si>
    <t>10.0.4.2</t>
  </si>
  <si>
    <t>10.0.4.3</t>
  </si>
  <si>
    <t>10.0.4.4</t>
  </si>
  <si>
    <t>10.0.1.94</t>
  </si>
  <si>
    <t>10.0.1.95</t>
  </si>
  <si>
    <t>10.0.1.96</t>
  </si>
  <si>
    <t>10.0.1.97</t>
  </si>
  <si>
    <t>10.0.1.222</t>
  </si>
  <si>
    <t>10.0.1.223</t>
  </si>
  <si>
    <t>10.0.1.224</t>
  </si>
  <si>
    <t>10.0.1.225</t>
  </si>
  <si>
    <t>10.0.2.224</t>
  </si>
  <si>
    <t>10.0.2.223</t>
  </si>
  <si>
    <t>10.0.2.222</t>
  </si>
  <si>
    <t>10.0.2.225</t>
  </si>
  <si>
    <t>10.0.2.226</t>
  </si>
  <si>
    <t>10.0.2.227</t>
  </si>
  <si>
    <t>10.0.2.228</t>
  </si>
  <si>
    <t>111111111</t>
  </si>
  <si>
    <t>01111111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</si>
</sst>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C000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8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mediumGray">
        <bgColor theme="9" tint="0.39997558519241921"/>
      </patternFill>
    </fill>
    <fill>
      <patternFill patternType="mediumGray"/>
    </fill>
    <fill>
      <patternFill patternType="mediumGray">
        <bgColor theme="5" tint="0.39997558519241921"/>
      </patternFill>
    </fill>
    <fill>
      <patternFill patternType="mediumGray">
        <bgColor theme="9" tint="-0.249977111117893"/>
      </patternFill>
    </fill>
    <fill>
      <patternFill patternType="mediumGray">
        <bgColor theme="5" tint="-0.249977111117893"/>
      </patternFill>
    </fill>
    <fill>
      <patternFill patternType="mediumGray">
        <bgColor theme="4" tint="-0.249977111117893"/>
      </patternFill>
    </fill>
    <fill>
      <patternFill patternType="mediumGray">
        <bgColor theme="4" tint="0.59999389629810485"/>
      </patternFill>
    </fill>
    <fill>
      <patternFill patternType="mediumGray">
        <bgColor theme="7" tint="-0.249977111117893"/>
      </patternFill>
    </fill>
    <fill>
      <patternFill patternType="mediumGray">
        <bgColor theme="5" tint="-0.499984740745262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</fills>
  <borders count="35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 diagonalUp="1">
      <left/>
      <right/>
      <top/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 diagonalDown="1">
      <left/>
      <right/>
      <top/>
      <bottom/>
      <diagonal style="thin">
        <color indexed="64"/>
      </diagonal>
    </border>
    <border diagonalUp="1"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theme="1"/>
      </top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medium">
        <color theme="1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medium">
        <color theme="1"/>
      </bottom>
      <diagonal/>
    </border>
    <border>
      <left style="thin">
        <color theme="0"/>
      </left>
      <right/>
      <top style="medium">
        <color theme="1"/>
      </top>
      <bottom style="medium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58">
    <xf numFmtId="0" fontId="0" fillId="0" borderId="0" xfId="0"/>
    <xf numFmtId="0" fontId="1" fillId="6" borderId="0" xfId="0" applyFont="1" applyFill="1" applyAlignment="1">
      <alignment horizontal="left" indent="1"/>
    </xf>
    <xf numFmtId="0" fontId="1" fillId="7" borderId="0" xfId="0" applyFont="1" applyFill="1" applyAlignment="1">
      <alignment horizontal="left" indent="1"/>
    </xf>
    <xf numFmtId="0" fontId="1" fillId="8" borderId="0" xfId="0" applyFont="1" applyFill="1" applyAlignment="1">
      <alignment horizontal="left" indent="1"/>
    </xf>
    <xf numFmtId="0" fontId="1" fillId="5" borderId="0" xfId="0" applyFont="1" applyFill="1" applyAlignment="1">
      <alignment horizontal="left" indent="1"/>
    </xf>
    <xf numFmtId="0" fontId="1" fillId="5" borderId="0" xfId="0" applyFont="1" applyFill="1" applyAlignment="1">
      <alignment horizontal="left" vertical="center" indent="1"/>
    </xf>
    <xf numFmtId="0" fontId="1" fillId="4" borderId="0" xfId="0" applyFont="1" applyFill="1" applyAlignment="1">
      <alignment horizontal="left" indent="1"/>
    </xf>
    <xf numFmtId="0" fontId="1" fillId="4" borderId="0" xfId="0" applyFont="1" applyFill="1" applyAlignment="1">
      <alignment horizontal="left" vertical="center" indent="1"/>
    </xf>
    <xf numFmtId="0" fontId="1" fillId="3" borderId="0" xfId="0" applyFont="1" applyFill="1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0" fillId="0" borderId="0" xfId="0" applyAlignment="1">
      <alignment horizontal="left" indent="1"/>
    </xf>
    <xf numFmtId="0" fontId="3" fillId="5" borderId="0" xfId="0" applyFont="1" applyFill="1" applyAlignment="1">
      <alignment horizontal="left" indent="1"/>
    </xf>
    <xf numFmtId="0" fontId="3" fillId="4" borderId="0" xfId="0" applyFont="1" applyFill="1" applyAlignment="1">
      <alignment horizontal="left" indent="1"/>
    </xf>
    <xf numFmtId="0" fontId="3" fillId="3" borderId="0" xfId="0" applyFont="1" applyFill="1" applyAlignment="1">
      <alignment horizontal="left" indent="1"/>
    </xf>
    <xf numFmtId="0" fontId="3" fillId="2" borderId="0" xfId="0" applyFont="1" applyFill="1" applyAlignment="1">
      <alignment horizontal="left" indent="1"/>
    </xf>
    <xf numFmtId="0" fontId="1" fillId="9" borderId="0" xfId="0" applyFont="1" applyFill="1" applyAlignment="1">
      <alignment horizontal="left" indent="1"/>
    </xf>
    <xf numFmtId="0" fontId="1" fillId="11" borderId="0" xfId="0" applyFont="1" applyFill="1" applyAlignment="1">
      <alignment horizontal="left" indent="1"/>
    </xf>
    <xf numFmtId="0" fontId="1" fillId="12" borderId="0" xfId="0" applyFont="1" applyFill="1" applyAlignment="1">
      <alignment horizontal="left" indent="1"/>
    </xf>
    <xf numFmtId="0" fontId="1" fillId="13" borderId="0" xfId="0" applyFont="1" applyFill="1" applyAlignment="1">
      <alignment horizontal="left" indent="1"/>
    </xf>
    <xf numFmtId="0" fontId="1" fillId="14" borderId="0" xfId="0" applyFont="1" applyFill="1" applyAlignment="1">
      <alignment horizontal="left" indent="1"/>
    </xf>
    <xf numFmtId="0" fontId="1" fillId="15" borderId="0" xfId="0" applyFont="1" applyFill="1" applyAlignment="1">
      <alignment horizontal="left" indent="1"/>
    </xf>
    <xf numFmtId="0" fontId="1" fillId="16" borderId="0" xfId="0" applyFont="1" applyFill="1" applyAlignment="1">
      <alignment horizontal="left" indent="1"/>
    </xf>
    <xf numFmtId="0" fontId="1" fillId="17" borderId="0" xfId="0" applyFont="1" applyFill="1" applyAlignment="1">
      <alignment horizontal="left" indent="1"/>
    </xf>
    <xf numFmtId="0" fontId="1" fillId="1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4" fillId="18" borderId="1" xfId="0" applyFont="1" applyFill="1" applyBorder="1"/>
    <xf numFmtId="0" fontId="0" fillId="19" borderId="0" xfId="0" applyFont="1" applyFill="1"/>
    <xf numFmtId="0" fontId="0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18" borderId="20" xfId="0" applyFont="1" applyFill="1" applyBorder="1" applyAlignment="1">
      <alignment horizontal="center" vertical="center"/>
    </xf>
    <xf numFmtId="0" fontId="4" fillId="18" borderId="21" xfId="0" applyFont="1" applyFill="1" applyBorder="1" applyAlignment="1">
      <alignment horizontal="center" vertical="center"/>
    </xf>
    <xf numFmtId="0" fontId="0" fillId="19" borderId="20" xfId="0" applyFont="1" applyFill="1" applyBorder="1" applyAlignment="1">
      <alignment horizontal="center" vertical="center"/>
    </xf>
    <xf numFmtId="0" fontId="0" fillId="19" borderId="11" xfId="0" applyFont="1" applyFill="1" applyBorder="1" applyAlignment="1">
      <alignment horizontal="center" vertical="center"/>
    </xf>
    <xf numFmtId="0" fontId="0" fillId="19" borderId="12" xfId="0" applyFont="1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19" borderId="0" xfId="0" applyFont="1" applyFill="1" applyAlignment="1">
      <alignment horizontal="center" vertical="center"/>
    </xf>
    <xf numFmtId="0" fontId="0" fillId="19" borderId="14" xfId="0" applyFont="1" applyFill="1" applyBorder="1" applyAlignment="1">
      <alignment horizontal="center" vertical="center"/>
    </xf>
    <xf numFmtId="0" fontId="0" fillId="19" borderId="0" xfId="0" applyFont="1" applyFill="1" applyBorder="1" applyAlignment="1">
      <alignment horizontal="center" vertical="center"/>
    </xf>
    <xf numFmtId="0" fontId="0" fillId="19" borderId="19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7" xfId="0" applyFont="1" applyFill="1" applyBorder="1" applyAlignment="1">
      <alignment horizontal="center" vertical="center"/>
    </xf>
    <xf numFmtId="0" fontId="0" fillId="19" borderId="2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3" fontId="0" fillId="0" borderId="0" xfId="1" applyFont="1" applyAlignment="1">
      <alignment vertical="center"/>
    </xf>
    <xf numFmtId="164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49" fontId="4" fillId="18" borderId="20" xfId="0" applyNumberFormat="1" applyFont="1" applyFill="1" applyBorder="1" applyAlignment="1">
      <alignment horizontal="center" vertical="center"/>
    </xf>
    <xf numFmtId="0" fontId="4" fillId="18" borderId="20" xfId="0" applyFont="1" applyFill="1" applyBorder="1" applyAlignment="1">
      <alignment vertical="center"/>
    </xf>
    <xf numFmtId="43" fontId="4" fillId="18" borderId="20" xfId="1" applyNumberFormat="1" applyFont="1" applyFill="1" applyBorder="1" applyAlignment="1">
      <alignment vertical="center"/>
    </xf>
    <xf numFmtId="49" fontId="0" fillId="19" borderId="20" xfId="0" applyNumberFormat="1" applyFont="1" applyFill="1" applyBorder="1" applyAlignment="1">
      <alignment horizontal="center" vertical="center"/>
    </xf>
    <xf numFmtId="3" fontId="0" fillId="19" borderId="20" xfId="0" applyNumberFormat="1" applyFont="1" applyFill="1" applyBorder="1" applyAlignment="1">
      <alignment horizontal="center" vertical="center"/>
    </xf>
    <xf numFmtId="43" fontId="0" fillId="19" borderId="20" xfId="1" applyNumberFormat="1" applyFont="1" applyFill="1" applyBorder="1" applyAlignment="1">
      <alignment horizontal="center" vertical="center"/>
    </xf>
    <xf numFmtId="0" fontId="0" fillId="19" borderId="20" xfId="0" applyFont="1" applyFill="1" applyBorder="1" applyAlignment="1">
      <alignment vertical="center"/>
    </xf>
    <xf numFmtId="164" fontId="0" fillId="19" borderId="20" xfId="1" applyNumberFormat="1" applyFont="1" applyFill="1" applyBorder="1" applyAlignment="1">
      <alignment vertical="center"/>
    </xf>
    <xf numFmtId="49" fontId="0" fillId="0" borderId="0" xfId="0" applyNumberFormat="1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43" fontId="0" fillId="0" borderId="0" xfId="1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49" fontId="0" fillId="19" borderId="0" xfId="0" applyNumberFormat="1" applyFont="1" applyFill="1" applyAlignment="1">
      <alignment horizontal="center" vertical="center"/>
    </xf>
    <xf numFmtId="3" fontId="0" fillId="19" borderId="0" xfId="0" applyNumberFormat="1" applyFont="1" applyFill="1" applyAlignment="1">
      <alignment horizontal="center" vertical="center"/>
    </xf>
    <xf numFmtId="43" fontId="0" fillId="19" borderId="0" xfId="1" applyNumberFormat="1" applyFont="1" applyFill="1" applyAlignment="1">
      <alignment horizontal="center" vertical="center"/>
    </xf>
    <xf numFmtId="49" fontId="0" fillId="19" borderId="0" xfId="0" applyNumberFormat="1" applyFont="1" applyFill="1" applyAlignment="1">
      <alignment horizontal="center" vertical="center" wrapText="1"/>
    </xf>
    <xf numFmtId="0" fontId="0" fillId="19" borderId="0" xfId="0" applyFont="1" applyFill="1" applyAlignment="1">
      <alignment vertical="center"/>
    </xf>
    <xf numFmtId="164" fontId="0" fillId="19" borderId="0" xfId="1" applyNumberFormat="1" applyFont="1" applyFill="1" applyAlignment="1">
      <alignment vertical="center"/>
    </xf>
    <xf numFmtId="43" fontId="0" fillId="0" borderId="0" xfId="1" applyNumberFormat="1" applyFont="1" applyAlignment="1">
      <alignment vertical="center"/>
    </xf>
    <xf numFmtId="49" fontId="0" fillId="19" borderId="19" xfId="0" applyNumberFormat="1" applyFont="1" applyFill="1" applyBorder="1" applyAlignment="1">
      <alignment horizontal="center" vertical="center"/>
    </xf>
    <xf numFmtId="3" fontId="0" fillId="19" borderId="19" xfId="0" applyNumberFormat="1" applyFont="1" applyFill="1" applyBorder="1" applyAlignment="1">
      <alignment horizontal="center" vertical="center"/>
    </xf>
    <xf numFmtId="43" fontId="0" fillId="19" borderId="19" xfId="1" applyNumberFormat="1" applyFont="1" applyFill="1" applyBorder="1" applyAlignment="1">
      <alignment horizontal="center" vertical="center"/>
    </xf>
    <xf numFmtId="0" fontId="0" fillId="19" borderId="19" xfId="0" applyFont="1" applyFill="1" applyBorder="1" applyAlignment="1">
      <alignment vertical="center"/>
    </xf>
    <xf numFmtId="43" fontId="0" fillId="19" borderId="19" xfId="1" applyNumberFormat="1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 vertical="top"/>
    </xf>
    <xf numFmtId="49" fontId="0" fillId="0" borderId="0" xfId="0" applyNumberFormat="1" applyAlignment="1">
      <alignment horizontal="center"/>
    </xf>
    <xf numFmtId="43" fontId="0" fillId="0" borderId="0" xfId="1" applyFont="1"/>
    <xf numFmtId="3" fontId="0" fillId="0" borderId="0" xfId="0" applyNumberFormat="1" applyAlignment="1">
      <alignment horizontal="center" vertical="top"/>
    </xf>
    <xf numFmtId="3" fontId="0" fillId="0" borderId="0" xfId="0" applyNumberFormat="1" applyAlignment="1">
      <alignment horizontal="center"/>
    </xf>
    <xf numFmtId="0" fontId="1" fillId="2" borderId="0" xfId="0" applyFont="1" applyFill="1" applyAlignment="1">
      <alignment horizontal="left" vertical="center" indent="1"/>
    </xf>
    <xf numFmtId="0" fontId="1" fillId="6" borderId="0" xfId="0" applyFont="1" applyFill="1" applyAlignment="1">
      <alignment horizontal="left" vertical="center" indent="1"/>
    </xf>
    <xf numFmtId="0" fontId="3" fillId="6" borderId="0" xfId="0" applyFont="1" applyFill="1" applyAlignment="1">
      <alignment horizontal="left" vertical="center" wrapText="1" indent="1"/>
    </xf>
    <xf numFmtId="0" fontId="1" fillId="7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18" borderId="23" xfId="0" applyFont="1" applyFill="1" applyBorder="1" applyAlignment="1">
      <alignment horizontal="center" vertical="center"/>
    </xf>
    <xf numFmtId="0" fontId="4" fillId="18" borderId="24" xfId="0" applyFont="1" applyFill="1" applyBorder="1" applyAlignment="1">
      <alignment horizontal="center" vertical="center"/>
    </xf>
    <xf numFmtId="0" fontId="4" fillId="18" borderId="25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center"/>
    </xf>
    <xf numFmtId="4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3" fontId="0" fillId="0" borderId="0" xfId="0" applyNumberFormat="1" applyFont="1" applyFill="1" applyAlignment="1">
      <alignment horizontal="center"/>
    </xf>
    <xf numFmtId="0" fontId="0" fillId="21" borderId="33" xfId="0" applyFont="1" applyFill="1" applyBorder="1"/>
    <xf numFmtId="0" fontId="0" fillId="0" borderId="0" xfId="0" applyFill="1"/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9" fillId="0" borderId="0" xfId="0" applyFont="1"/>
    <xf numFmtId="0" fontId="4" fillId="20" borderId="27" xfId="0" applyFont="1" applyFill="1" applyBorder="1" applyAlignment="1">
      <alignment horizontal="center" vertical="center"/>
    </xf>
    <xf numFmtId="0" fontId="4" fillId="20" borderId="27" xfId="0" applyFont="1" applyFill="1" applyBorder="1" applyAlignment="1">
      <alignment horizontal="center"/>
    </xf>
    <xf numFmtId="0" fontId="4" fillId="20" borderId="28" xfId="0" applyFont="1" applyFill="1" applyBorder="1" applyAlignment="1">
      <alignment horizontal="center"/>
    </xf>
    <xf numFmtId="0" fontId="0" fillId="21" borderId="30" xfId="0" applyFont="1" applyFill="1" applyBorder="1" applyAlignment="1">
      <alignment horizontal="center" vertical="center"/>
    </xf>
    <xf numFmtId="0" fontId="0" fillId="21" borderId="30" xfId="0" applyFont="1" applyFill="1" applyBorder="1" applyAlignment="1">
      <alignment horizontal="center"/>
    </xf>
    <xf numFmtId="3" fontId="0" fillId="21" borderId="30" xfId="0" applyNumberFormat="1" applyFont="1" applyFill="1" applyBorder="1" applyAlignment="1">
      <alignment horizontal="center"/>
    </xf>
    <xf numFmtId="0" fontId="0" fillId="21" borderId="31" xfId="0" applyFont="1" applyFill="1" applyBorder="1" applyAlignment="1">
      <alignment horizontal="center"/>
    </xf>
    <xf numFmtId="0" fontId="0" fillId="22" borderId="31" xfId="0" applyFont="1" applyFill="1" applyBorder="1" applyAlignment="1">
      <alignment horizontal="center"/>
    </xf>
    <xf numFmtId="0" fontId="0" fillId="22" borderId="30" xfId="0" applyFont="1" applyFill="1" applyBorder="1" applyAlignment="1">
      <alignment horizontal="center" vertical="center"/>
    </xf>
    <xf numFmtId="0" fontId="0" fillId="22" borderId="30" xfId="0" applyFont="1" applyFill="1" applyBorder="1" applyAlignment="1">
      <alignment horizontal="center"/>
    </xf>
    <xf numFmtId="3" fontId="0" fillId="22" borderId="30" xfId="0" applyNumberFormat="1" applyFont="1" applyFill="1" applyBorder="1" applyAlignment="1">
      <alignment horizontal="center"/>
    </xf>
    <xf numFmtId="0" fontId="0" fillId="21" borderId="33" xfId="0" applyFont="1" applyFill="1" applyBorder="1" applyAlignment="1">
      <alignment horizontal="center" vertical="center"/>
    </xf>
    <xf numFmtId="0" fontId="0" fillId="21" borderId="33" xfId="0" applyFont="1" applyFill="1" applyBorder="1" applyAlignment="1">
      <alignment horizontal="center"/>
    </xf>
    <xf numFmtId="0" fontId="0" fillId="21" borderId="34" xfId="0" applyFont="1" applyFill="1" applyBorder="1" applyAlignment="1">
      <alignment horizontal="center"/>
    </xf>
    <xf numFmtId="0" fontId="7" fillId="22" borderId="30" xfId="0" applyFont="1" applyFill="1" applyBorder="1" applyAlignment="1">
      <alignment horizontal="center" vertical="center"/>
    </xf>
    <xf numFmtId="0" fontId="7" fillId="22" borderId="30" xfId="0" applyFont="1" applyFill="1" applyBorder="1" applyAlignment="1">
      <alignment horizontal="center"/>
    </xf>
    <xf numFmtId="3" fontId="9" fillId="0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left"/>
    </xf>
    <xf numFmtId="0" fontId="9" fillId="0" borderId="0" xfId="0" applyFont="1" applyAlignment="1">
      <alignment horizontal="left"/>
    </xf>
    <xf numFmtId="3" fontId="9" fillId="0" borderId="0" xfId="0" applyNumberFormat="1" applyFont="1" applyAlignment="1">
      <alignment horizontal="left"/>
    </xf>
    <xf numFmtId="0" fontId="4" fillId="20" borderId="26" xfId="0" applyFont="1" applyFill="1" applyBorder="1" applyAlignment="1">
      <alignment horizontal="center" vertical="center"/>
    </xf>
    <xf numFmtId="0" fontId="0" fillId="21" borderId="29" xfId="0" applyFont="1" applyFill="1" applyBorder="1" applyAlignment="1">
      <alignment horizontal="center" vertical="center"/>
    </xf>
    <xf numFmtId="0" fontId="9" fillId="22" borderId="29" xfId="0" applyFont="1" applyFill="1" applyBorder="1" applyAlignment="1">
      <alignment horizontal="center" vertical="center"/>
    </xf>
    <xf numFmtId="0" fontId="9" fillId="21" borderId="29" xfId="0" applyFont="1" applyFill="1" applyBorder="1" applyAlignment="1">
      <alignment horizontal="center" vertical="center"/>
    </xf>
    <xf numFmtId="0" fontId="0" fillId="22" borderId="29" xfId="0" applyFont="1" applyFill="1" applyBorder="1" applyAlignment="1">
      <alignment horizontal="center" vertical="center"/>
    </xf>
    <xf numFmtId="0" fontId="0" fillId="21" borderId="32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border outline="0">
        <top style="medium">
          <color theme="1"/>
        </top>
      </border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3" formatCode="#,##0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textRotation="0" wrapText="0" indent="0" justifyLastLine="0" shrinkToFit="0" readingOrder="0"/>
    </dxf>
    <dxf>
      <numFmt numFmtId="3" formatCode="#,##0"/>
      <alignment horizontal="center" vertical="top" textRotation="0" wrapText="0" indent="0" justifyLastLine="0" shrinkToFit="0" readingOrder="0"/>
    </dxf>
    <dxf>
      <numFmt numFmtId="3" formatCode="#,##0"/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numFmt numFmtId="30" formatCode="@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5" formatCode="_-* #,##0.00_-;\-* #,##0.00_-;_-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30" formatCode="@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textRotation="0" indent="0" justifyLastLine="0" shrinkToFit="0" readingOrder="0"/>
    </dxf>
    <dxf>
      <numFmt numFmtId="30" formatCode="@"/>
      <alignment horizontal="center" textRotation="0" indent="0" justifyLastLine="0" shrinkToFit="0" readingOrder="0"/>
    </dxf>
    <dxf>
      <numFmt numFmtId="30" formatCode="@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3" formatCode="#,##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800000"/>
      <color rgb="FFCC00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21914E-0C2E-47FE-BF79-09AC5FEEFF7F}" name="Tabla2" displayName="Tabla2" ref="A4:C16" totalsRowShown="0">
  <autoFilter ref="A4:C16" xr:uid="{F321914E-0C2E-47FE-BF79-09AC5FEEFF7F}"/>
  <tableColumns count="3">
    <tableColumn id="1" xr3:uid="{797A346D-8319-41F2-8DBC-7D2930CA155C}" name="Unidad"/>
    <tableColumn id="2" xr3:uid="{751E5162-6CCC-4BF7-A322-C3D0B01B872E}" name="Equivalencia"/>
    <tableColumn id="3" xr3:uid="{E9368A4C-90B3-42CD-BF1F-3B3243FFB6F3}" name="Representacion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2D5483B-5FB4-4E50-B767-83CB3139C226}" name="Tabla11" displayName="Tabla11" ref="A16:J23" totalsRowShown="0" headerRowDxfId="2" dataDxfId="1" headerRowBorderDxfId="12" tableBorderDxfId="13">
  <autoFilter ref="A16:J23" xr:uid="{12D5483B-5FB4-4E50-B767-83CB3139C226}"/>
  <sortState xmlns:xlrd2="http://schemas.microsoft.com/office/spreadsheetml/2017/richdata2" ref="A17:I22">
    <sortCondition ref="A16:A22"/>
  </sortState>
  <tableColumns count="10">
    <tableColumn id="1" xr3:uid="{D6BD834D-25FA-4C71-B733-30750D2405BF}" name="DEPTO" dataDxfId="11"/>
    <tableColumn id="2" xr3:uid="{0CD834BD-64B6-4A74-8F08-47E33C11B08D}" name="HOSTS" dataDxfId="10"/>
    <tableColumn id="3" xr3:uid="{42BE5384-9378-4A8F-8BAB-05478488B628}" name="MAX " dataDxfId="9"/>
    <tableColumn id="4" xr3:uid="{B1BDE639-E0CE-4354-BFAC-164C7BF5AE20}" name="RED" dataDxfId="8"/>
    <tableColumn id="5" xr3:uid="{5310C141-AB4A-40BE-B96F-9A75433B4A71}" name="IP INI" dataDxfId="7"/>
    <tableColumn id="6" xr3:uid="{8A44C060-C53A-4E0C-B8C0-A13212488187}" name="IP FIN" dataDxfId="6"/>
    <tableColumn id="7" xr3:uid="{88C7DB19-894D-4B12-B36F-F389D87AF44A}" name="BROADCAST" dataDxfId="5"/>
    <tableColumn id="8" xr3:uid="{2D34963D-51FD-4027-BE42-B0E382858AC9}" name="CIDR" dataDxfId="4"/>
    <tableColumn id="9" xr3:uid="{26FA0705-176F-46AE-A0FE-A6E6916471E2}" name="MASK" dataDxfId="3"/>
    <tableColumn id="10" xr3:uid="{67F9365A-F0B5-474D-AEAE-F7193BD1B1FF}" name="AND" dataDxfId="0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7F0501-A712-4C6B-A2BE-C0A5C2B48E86}" name="Tabla1" displayName="Tabla1" ref="E2:G9" totalsRowShown="0">
  <autoFilter ref="E2:G9" xr:uid="{E67F0501-A712-4C6B-A2BE-C0A5C2B48E86}"/>
  <tableColumns count="3">
    <tableColumn id="1" xr3:uid="{99A52C0E-0AE6-45DD-A9FF-5EC9F1B724B4}" name="Fibra Optica"/>
    <tableColumn id="2" xr3:uid="{4FF6295B-B9D9-48D5-82E6-24F404E4B4AF}" name="SMF" dataDxfId="74"/>
    <tableColumn id="3" xr3:uid="{3993BD79-1B61-487B-861B-D2A4B1FF702B}" name="MMF" dataDxfId="73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9B3262-AA56-450E-BE56-DFE2847455E2}" name="Tabla4" displayName="Tabla4" ref="A1:C1048576" totalsRowShown="0">
  <autoFilter ref="A1:C1048576" xr:uid="{A79B3262-AA56-450E-BE56-DFE2847455E2}"/>
  <tableColumns count="3">
    <tableColumn id="1" xr3:uid="{B5D60017-153F-4902-9C20-41AE5FEDB037}" name="DEC" dataDxfId="72"/>
    <tableColumn id="2" xr3:uid="{53E4F2E3-1800-4078-9F67-4A17936FE691}" name="BIN" dataDxfId="71"/>
    <tableColumn id="3" xr3:uid="{A42F46E0-4C2F-4152-9A37-4D27A014B4E5}" name="HEX" dataDxfId="70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DF9E30-2612-428D-A67D-33908BD3E3DA}" name="Tabla3" displayName="Tabla3" ref="A42:G50" totalsRowShown="0" headerRowDxfId="57" dataDxfId="56">
  <autoFilter ref="A42:G50" xr:uid="{D2DF9E30-2612-428D-A67D-33908BD3E3DA}"/>
  <tableColumns count="7">
    <tableColumn id="1" xr3:uid="{0029C8D9-2B01-4880-B5EB-0A25560B4683}" name="NUMERO" dataDxfId="64"/>
    <tableColumn id="2" xr3:uid="{CED9CC59-E0FC-41DF-A5B5-F488290BE257}" name="BINARIO" dataDxfId="63"/>
    <tableColumn id="3" xr3:uid="{7764B995-0243-4625-BAB2-A993254A2CD9}" name="RED" dataDxfId="62"/>
    <tableColumn id="4" xr3:uid="{14E00465-AC4B-412E-8E83-A301CC0F19F5}" name="Primer IP" dataDxfId="61"/>
    <tableColumn id="5" xr3:uid="{0FE57D03-3F70-4ABC-9FAF-C02000A344DE}" name="Ultima IP" dataDxfId="60"/>
    <tableColumn id="6" xr3:uid="{3BAD6B37-D2B1-4ACB-BD75-CD96F8B0C3CA}" name="BROADCAST" dataDxfId="59"/>
    <tableColumn id="7" xr3:uid="{01C296B4-680F-442A-A3F8-CF918C328C7D}" name="MASK" dataDxfId="58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061614A-9F8B-42F4-8CDC-F9ADA7BD4F40}" name="Tabla5" displayName="Tabla5" ref="A23:H39" totalsRowShown="0">
  <autoFilter ref="A23:H39" xr:uid="{3061614A-9F8B-42F4-8CDC-F9ADA7BD4F40}"/>
  <tableColumns count="8">
    <tableColumn id="1" xr3:uid="{4347C43A-A978-4D7F-8345-7FEC441AF495}" name="NUMERO" dataDxfId="55"/>
    <tableColumn id="2" xr3:uid="{942D47D7-7FEC-4E49-BB7E-CA0E36D72F9E}" name="BINARIO" dataDxfId="54"/>
    <tableColumn id="3" xr3:uid="{B109B6EA-84CA-406E-9E17-67DF667EA4E5}" name="RED" dataDxfId="53"/>
    <tableColumn id="4" xr3:uid="{B4D1187B-545E-42CD-BD29-DA9D4C3A384A}" name="Primer IP" dataDxfId="52"/>
    <tableColumn id="5" xr3:uid="{C3484E07-F672-4EAE-BEFD-0BB3D8ACF749}" name="Ultima IP" dataDxfId="51"/>
    <tableColumn id="6" xr3:uid="{9BEDE8EF-A2F2-412A-AF01-881577DEAD46}" name="BROADCAST" dataDxfId="50"/>
    <tableColumn id="7" xr3:uid="{07D47FF3-AD8C-4E2C-8217-D7DD05DE280D}" name="MASK" dataDxfId="49"/>
    <tableColumn id="8" xr3:uid="{3D700E01-E5C5-4B0D-BA28-E7D0A6A55E5D}" name="HOSTS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FD83B2E-1AE4-4EB2-BAE7-6410E3D09108}" name="Tabla6" displayName="Tabla6" ref="A16:H20" totalsRowShown="0" dataDxfId="69">
  <autoFilter ref="A16:H20" xr:uid="{5FD83B2E-1AE4-4EB2-BAE7-6410E3D09108}"/>
  <tableColumns count="8">
    <tableColumn id="1" xr3:uid="{7F66C7E1-312C-49DF-9C8B-C1081BB77FCE}" name="NUMERO" dataDxfId="48"/>
    <tableColumn id="2" xr3:uid="{F769CBA7-3FB2-4455-9AE7-3EE582F2D7C8}" name="BINARIO" dataDxfId="47"/>
    <tableColumn id="3" xr3:uid="{378AA149-E420-4D80-9D64-0F41A82AF932}" name="RED" dataDxfId="46"/>
    <tableColumn id="4" xr3:uid="{1D30A4EB-66E4-4BB8-BB5B-31D5186CFD78}" name="Primer IP" dataDxfId="45"/>
    <tableColumn id="5" xr3:uid="{74BF8CDE-DBA9-467B-B5DA-46147EBB64DF}" name="Ultima IP" dataDxfId="44"/>
    <tableColumn id="6" xr3:uid="{68240319-17C8-43E8-94F2-72D6CDAF287D}" name="BROADCAST" dataDxfId="43"/>
    <tableColumn id="7" xr3:uid="{C906E1B8-65A1-40D5-80EB-D80215F1DE63}" name="MASK" dataDxfId="41"/>
    <tableColumn id="8" xr3:uid="{27168F66-44C5-41CA-8E3A-6F9B035C3D97}" name="HOSTS" dataDxfId="42">
      <calculatedColumnFormula>2^14-2</calculatedColumnFormula>
    </tableColumn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7091F0E-0718-49C3-8BB2-639851A6618E}" name="Tabla7" displayName="Tabla7" ref="A5:H13" totalsRowShown="0" headerRowDxfId="65" dataDxfId="66">
  <autoFilter ref="A5:H13" xr:uid="{37091F0E-0718-49C3-8BB2-639851A6618E}"/>
  <tableColumns count="8">
    <tableColumn id="1" xr3:uid="{4898A717-0F02-48AD-9831-A5420E656B48}" name="N°" dataDxfId="40"/>
    <tableColumn id="2" xr3:uid="{02FBE4D0-F40E-4F0F-8D51-FBA9160F49E9}" name="BIN" dataDxfId="39"/>
    <tableColumn id="3" xr3:uid="{C3430CE1-6DD0-48FD-B811-DC43E214BE28}" name="RED" dataDxfId="38"/>
    <tableColumn id="4" xr3:uid="{DEB6730E-3BAC-4C89-8A41-FC900EBEFAE5}" name="IP INI" dataDxfId="37"/>
    <tableColumn id="5" xr3:uid="{CA5882A6-0E36-4BAF-B0B0-F8C93B551234}" name="IP FIN" dataDxfId="36"/>
    <tableColumn id="6" xr3:uid="{5CAD63AF-8495-4609-92D0-E1D658BD3C79}" name="BROADCAST" dataDxfId="35"/>
    <tableColumn id="7" xr3:uid="{0B77CF44-FD28-418E-8324-B923F3AF6C11}" name="MASCARA" dataDxfId="33"/>
    <tableColumn id="8" xr3:uid="{20902DDA-C270-4337-BA31-69ED5CE870F5}" name="HOSTS" dataDxfId="34">
      <calculatedColumnFormula>2^21-2</calculatedColumnFormula>
    </tableColumn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EFE2AC1-A0A9-43C7-8E11-00FBC183CD68}" name="Tabla8" displayName="Tabla8" ref="A2:H3" totalsRowShown="0" headerRowDxfId="67" dataDxfId="68">
  <autoFilter ref="A2:H3" xr:uid="{DEFE2AC1-A0A9-43C7-8E11-00FBC183CD68}"/>
  <tableColumns count="8">
    <tableColumn id="1" xr3:uid="{4719763E-D618-4EFD-BD66-0D37452679B8}" name="Red" dataDxfId="32"/>
    <tableColumn id="2" xr3:uid="{5594A0D9-3309-40F5-B0DA-C5CCAF1FD57E}" name="Solicitado" dataDxfId="31"/>
    <tableColumn id="3" xr3:uid="{CE3CEEAB-4585-4BCB-96C7-09E2291A0F2B}" name="Subredes" dataDxfId="30"/>
    <tableColumn id="4" xr3:uid="{DAAC649B-DDA5-434E-AC9D-D49E6200D256}" name="Bits" dataDxfId="29"/>
    <tableColumn id="5" xr3:uid="{8612CC3C-D8A3-4BAC-ACE6-C18329EB5CD1}" name="Salto" dataDxfId="28"/>
    <tableColumn id="6" xr3:uid="{EB56273C-8FDB-4729-AC79-B65587F51B63}" name="CIDR" dataDxfId="27"/>
    <tableColumn id="7" xr3:uid="{26EA9CDF-49FD-4E4A-9964-1C8DDF9918E0}" name="porcion H" dataDxfId="25"/>
    <tableColumn id="8" xr3:uid="{C5042E3E-B983-4B44-BA75-321F79A3CB6C}" name="Hosts" dataDxfId="26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09908F5-3502-46C7-A892-32F3FFDF2BA8}" name="Tabla9" displayName="Tabla9" ref="A7:I14" totalsRowShown="0" headerRowDxfId="15" dataDxfId="14">
  <autoFilter ref="A7:I14" xr:uid="{F09908F5-3502-46C7-A892-32F3FFDF2BA8}"/>
  <tableColumns count="9">
    <tableColumn id="1" xr3:uid="{987848B9-BB93-4444-A696-DE62F5C9BC79}" name="DEPTO" dataDxfId="24"/>
    <tableColumn id="2" xr3:uid="{B6F53278-1AA8-487A-A965-C5C135FFDCD8}" name="HOSTS" dataDxfId="23"/>
    <tableColumn id="3" xr3:uid="{CE9A4899-103B-41E0-9983-FA7AB4B55F2A}" name="MAX " dataDxfId="22"/>
    <tableColumn id="4" xr3:uid="{1C629A18-F7B1-4AD0-A6F8-EB69466046A0}" name="RED" dataDxfId="21"/>
    <tableColumn id="5" xr3:uid="{B58F5077-271E-48EF-99E2-DF3CE5B558B9}" name="IP INI" dataDxfId="20"/>
    <tableColumn id="6" xr3:uid="{A66A50D1-6A0E-4545-836B-67FBADDA2DA0}" name="IP FIN" dataDxfId="19"/>
    <tableColumn id="7" xr3:uid="{D062EB38-66CC-41C3-ACAD-1BE7C2B47D89}" name="BROADCAST" dataDxfId="18"/>
    <tableColumn id="8" xr3:uid="{7B362CFF-C405-4C94-B49E-1A9C11E3DA0B}" name="CIDR" dataDxfId="17"/>
    <tableColumn id="9" xr3:uid="{3E65CA90-DDCA-4536-B943-7185C654EBA6}" name="MASK" dataDxfId="16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1B985-BDEA-4240-9CE0-603BEAF2CA2A}">
  <dimension ref="A1:D9"/>
  <sheetViews>
    <sheetView zoomScale="145" zoomScaleNormal="145" workbookViewId="0">
      <selection activeCell="B5" sqref="B5:B8"/>
    </sheetView>
  </sheetViews>
  <sheetFormatPr baseColWidth="10" defaultRowHeight="15" x14ac:dyDescent="0.25"/>
  <cols>
    <col min="1" max="1" width="20.140625" bestFit="1" customWidth="1"/>
    <col min="2" max="2" width="10.140625" bestFit="1" customWidth="1"/>
    <col min="3" max="3" width="22.5703125" customWidth="1"/>
    <col min="4" max="4" width="14.85546875" bestFit="1" customWidth="1"/>
  </cols>
  <sheetData>
    <row r="1" spans="1:4" x14ac:dyDescent="0.25">
      <c r="A1" s="10" t="s">
        <v>0</v>
      </c>
      <c r="B1" s="10" t="s">
        <v>2</v>
      </c>
      <c r="C1" s="10" t="s">
        <v>3</v>
      </c>
      <c r="D1" s="10" t="s">
        <v>1</v>
      </c>
    </row>
    <row r="2" spans="1:4" x14ac:dyDescent="0.25">
      <c r="A2" s="1" t="s">
        <v>16</v>
      </c>
      <c r="B2" s="104" t="s">
        <v>17</v>
      </c>
      <c r="C2" s="105" t="s">
        <v>24</v>
      </c>
      <c r="D2" s="104" t="s">
        <v>8</v>
      </c>
    </row>
    <row r="3" spans="1:4" x14ac:dyDescent="0.25">
      <c r="A3" s="2" t="s">
        <v>15</v>
      </c>
      <c r="B3" s="104"/>
      <c r="C3" s="105"/>
      <c r="D3" s="104"/>
    </row>
    <row r="4" spans="1:4" x14ac:dyDescent="0.25">
      <c r="A4" s="3" t="s">
        <v>14</v>
      </c>
      <c r="B4" s="104"/>
      <c r="C4" s="105"/>
      <c r="D4" s="104"/>
    </row>
    <row r="5" spans="1:4" x14ac:dyDescent="0.25">
      <c r="A5" s="4" t="s">
        <v>13</v>
      </c>
      <c r="B5" s="4" t="s">
        <v>19</v>
      </c>
      <c r="C5" s="11" t="s">
        <v>22</v>
      </c>
      <c r="D5" s="5" t="s">
        <v>7</v>
      </c>
    </row>
    <row r="6" spans="1:4" x14ac:dyDescent="0.25">
      <c r="A6" s="6" t="s">
        <v>12</v>
      </c>
      <c r="B6" s="6" t="s">
        <v>18</v>
      </c>
      <c r="C6" s="12" t="s">
        <v>23</v>
      </c>
      <c r="D6" s="7" t="s">
        <v>6</v>
      </c>
    </row>
    <row r="7" spans="1:4" x14ac:dyDescent="0.25">
      <c r="A7" s="8" t="s">
        <v>11</v>
      </c>
      <c r="B7" s="8" t="s">
        <v>20</v>
      </c>
      <c r="C7" s="13" t="s">
        <v>25</v>
      </c>
      <c r="D7" s="103" t="s">
        <v>9</v>
      </c>
    </row>
    <row r="8" spans="1:4" x14ac:dyDescent="0.25">
      <c r="A8" s="9" t="s">
        <v>10</v>
      </c>
      <c r="B8" s="9" t="s">
        <v>21</v>
      </c>
      <c r="C8" s="14" t="s">
        <v>26</v>
      </c>
      <c r="D8" s="103"/>
    </row>
    <row r="9" spans="1:4" x14ac:dyDescent="0.25">
      <c r="A9" s="10" t="s">
        <v>4</v>
      </c>
      <c r="B9" s="10"/>
      <c r="C9" s="10"/>
      <c r="D9" s="10" t="s">
        <v>5</v>
      </c>
    </row>
  </sheetData>
  <mergeCells count="4">
    <mergeCell ref="D7:D8"/>
    <mergeCell ref="D2:D4"/>
    <mergeCell ref="B2:B4"/>
    <mergeCell ref="C2:C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7765E-A281-4865-BE02-AFF0F3EC16DB}">
  <dimension ref="A1:J16"/>
  <sheetViews>
    <sheetView zoomScale="130" zoomScaleNormal="130" workbookViewId="0">
      <selection activeCell="I12" sqref="I12"/>
    </sheetView>
  </sheetViews>
  <sheetFormatPr baseColWidth="10" defaultRowHeight="15" x14ac:dyDescent="0.25"/>
  <cols>
    <col min="1" max="1" width="11" bestFit="1" customWidth="1"/>
    <col min="2" max="2" width="12.85546875" customWidth="1"/>
    <col min="3" max="3" width="15.42578125" customWidth="1"/>
    <col min="4" max="4" width="3" customWidth="1"/>
    <col min="5" max="5" width="12.5703125" bestFit="1" customWidth="1"/>
    <col min="6" max="6" width="18" bestFit="1" customWidth="1"/>
    <col min="7" max="7" width="14.85546875" bestFit="1" customWidth="1"/>
    <col min="8" max="8" width="3.85546875" customWidth="1"/>
    <col min="10" max="10" width="34.42578125" customWidth="1"/>
  </cols>
  <sheetData>
    <row r="1" spans="1:10" x14ac:dyDescent="0.25">
      <c r="A1" t="s">
        <v>27</v>
      </c>
      <c r="B1" t="s">
        <v>37</v>
      </c>
      <c r="C1" t="s">
        <v>28</v>
      </c>
    </row>
    <row r="3" spans="1:10" ht="15.75" thickBot="1" x14ac:dyDescent="0.3">
      <c r="A3" s="106" t="s">
        <v>29</v>
      </c>
      <c r="B3" s="106"/>
      <c r="C3" s="106"/>
      <c r="E3" s="106" t="s">
        <v>30</v>
      </c>
      <c r="F3" s="106"/>
      <c r="G3" s="106"/>
    </row>
    <row r="4" spans="1:10" ht="15.75" thickBot="1" x14ac:dyDescent="0.3">
      <c r="A4" t="s">
        <v>32</v>
      </c>
      <c r="B4" t="s">
        <v>33</v>
      </c>
      <c r="C4" t="s">
        <v>34</v>
      </c>
      <c r="E4" s="25" t="s">
        <v>32</v>
      </c>
      <c r="F4" s="25" t="s">
        <v>33</v>
      </c>
      <c r="G4" s="25" t="s">
        <v>34</v>
      </c>
      <c r="I4" s="25" t="s">
        <v>98</v>
      </c>
      <c r="J4" s="25" t="s">
        <v>99</v>
      </c>
    </row>
    <row r="5" spans="1:10" x14ac:dyDescent="0.25">
      <c r="A5" t="s">
        <v>31</v>
      </c>
      <c r="B5" t="s">
        <v>36</v>
      </c>
      <c r="C5" t="s">
        <v>35</v>
      </c>
      <c r="E5" s="26" t="s">
        <v>76</v>
      </c>
      <c r="F5" s="26" t="s">
        <v>75</v>
      </c>
      <c r="G5" s="26" t="s">
        <v>35</v>
      </c>
      <c r="I5" s="26" t="s">
        <v>93</v>
      </c>
      <c r="J5" s="26" t="s">
        <v>100</v>
      </c>
    </row>
    <row r="6" spans="1:10" x14ac:dyDescent="0.25">
      <c r="A6" t="s">
        <v>38</v>
      </c>
      <c r="B6" t="s">
        <v>39</v>
      </c>
      <c r="C6" t="s">
        <v>40</v>
      </c>
      <c r="E6" s="27" t="s">
        <v>71</v>
      </c>
      <c r="F6" s="27" t="s">
        <v>77</v>
      </c>
      <c r="G6" s="27" t="s">
        <v>40</v>
      </c>
      <c r="I6" s="27" t="s">
        <v>94</v>
      </c>
      <c r="J6" s="27" t="s">
        <v>101</v>
      </c>
    </row>
    <row r="7" spans="1:10" x14ac:dyDescent="0.25">
      <c r="A7" t="s">
        <v>51</v>
      </c>
      <c r="B7" t="s">
        <v>52</v>
      </c>
      <c r="C7" t="s">
        <v>41</v>
      </c>
      <c r="E7" s="26" t="s">
        <v>72</v>
      </c>
      <c r="F7" s="26" t="s">
        <v>78</v>
      </c>
      <c r="G7" s="26" t="s">
        <v>41</v>
      </c>
      <c r="I7" s="26" t="s">
        <v>95</v>
      </c>
      <c r="J7" s="26" t="s">
        <v>102</v>
      </c>
    </row>
    <row r="8" spans="1:10" x14ac:dyDescent="0.25">
      <c r="A8" t="s">
        <v>53</v>
      </c>
      <c r="B8" t="s">
        <v>54</v>
      </c>
      <c r="C8" t="s">
        <v>42</v>
      </c>
      <c r="E8" s="27" t="s">
        <v>73</v>
      </c>
      <c r="F8" s="27" t="s">
        <v>79</v>
      </c>
      <c r="G8" s="27" t="s">
        <v>42</v>
      </c>
      <c r="I8" s="27" t="s">
        <v>96</v>
      </c>
      <c r="J8" s="27" t="s">
        <v>103</v>
      </c>
    </row>
    <row r="9" spans="1:10" x14ac:dyDescent="0.25">
      <c r="A9" t="s">
        <v>55</v>
      </c>
      <c r="B9" t="s">
        <v>56</v>
      </c>
      <c r="C9" t="s">
        <v>43</v>
      </c>
      <c r="E9" s="26" t="s">
        <v>74</v>
      </c>
      <c r="F9" s="26" t="s">
        <v>80</v>
      </c>
      <c r="G9" s="26" t="s">
        <v>43</v>
      </c>
    </row>
    <row r="10" spans="1:10" x14ac:dyDescent="0.25">
      <c r="A10" t="s">
        <v>57</v>
      </c>
      <c r="B10" t="s">
        <v>64</v>
      </c>
      <c r="C10" t="s">
        <v>44</v>
      </c>
    </row>
    <row r="11" spans="1:10" ht="15.75" thickBot="1" x14ac:dyDescent="0.3">
      <c r="A11" t="s">
        <v>58</v>
      </c>
      <c r="B11" t="s">
        <v>65</v>
      </c>
      <c r="C11" t="s">
        <v>45</v>
      </c>
      <c r="E11" s="106" t="s">
        <v>81</v>
      </c>
      <c r="F11" s="106"/>
      <c r="G11" s="106"/>
    </row>
    <row r="12" spans="1:10" ht="15.75" thickBot="1" x14ac:dyDescent="0.3">
      <c r="A12" t="s">
        <v>59</v>
      </c>
      <c r="B12" t="s">
        <v>66</v>
      </c>
      <c r="C12" t="s">
        <v>46</v>
      </c>
      <c r="E12" s="25" t="s">
        <v>32</v>
      </c>
      <c r="F12" s="25" t="s">
        <v>33</v>
      </c>
      <c r="G12" s="25" t="s">
        <v>34</v>
      </c>
      <c r="I12" s="25" t="s">
        <v>97</v>
      </c>
      <c r="J12" s="25" t="s">
        <v>139</v>
      </c>
    </row>
    <row r="13" spans="1:10" x14ac:dyDescent="0.25">
      <c r="A13" t="s">
        <v>60</v>
      </c>
      <c r="B13" t="s">
        <v>67</v>
      </c>
      <c r="C13" t="s">
        <v>47</v>
      </c>
      <c r="E13" s="26" t="s">
        <v>82</v>
      </c>
      <c r="F13" s="26" t="s">
        <v>86</v>
      </c>
      <c r="G13" s="26" t="s">
        <v>35</v>
      </c>
      <c r="I13" s="26" t="s">
        <v>90</v>
      </c>
      <c r="J13" s="26" t="s">
        <v>136</v>
      </c>
    </row>
    <row r="14" spans="1:10" x14ac:dyDescent="0.25">
      <c r="A14" t="s">
        <v>61</v>
      </c>
      <c r="B14" t="s">
        <v>68</v>
      </c>
      <c r="C14" t="s">
        <v>48</v>
      </c>
      <c r="E14" s="27" t="s">
        <v>83</v>
      </c>
      <c r="F14" s="27" t="s">
        <v>87</v>
      </c>
      <c r="G14" s="27" t="s">
        <v>40</v>
      </c>
      <c r="I14" s="27" t="s">
        <v>91</v>
      </c>
      <c r="J14" s="27" t="s">
        <v>137</v>
      </c>
    </row>
    <row r="15" spans="1:10" x14ac:dyDescent="0.25">
      <c r="A15" t="s">
        <v>62</v>
      </c>
      <c r="B15" t="s">
        <v>69</v>
      </c>
      <c r="C15" t="s">
        <v>49</v>
      </c>
      <c r="E15" s="26" t="s">
        <v>84</v>
      </c>
      <c r="F15" s="26" t="s">
        <v>88</v>
      </c>
      <c r="G15" s="26" t="s">
        <v>41</v>
      </c>
      <c r="I15" s="26" t="s">
        <v>92</v>
      </c>
      <c r="J15" s="26" t="s">
        <v>138</v>
      </c>
    </row>
    <row r="16" spans="1:10" x14ac:dyDescent="0.25">
      <c r="A16" t="s">
        <v>63</v>
      </c>
      <c r="B16" t="s">
        <v>70</v>
      </c>
      <c r="C16" t="s">
        <v>50</v>
      </c>
      <c r="E16" s="27" t="s">
        <v>85</v>
      </c>
      <c r="F16" s="27" t="s">
        <v>89</v>
      </c>
      <c r="G16" s="27" t="s">
        <v>42</v>
      </c>
    </row>
  </sheetData>
  <mergeCells count="3">
    <mergeCell ref="A3:C3"/>
    <mergeCell ref="E3:G3"/>
    <mergeCell ref="E11:G11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C28E-3B49-45BF-BDC2-96A37C9CBD38}">
  <dimension ref="A1:J13"/>
  <sheetViews>
    <sheetView topLeftCell="A2" zoomScale="145" zoomScaleNormal="145" workbookViewId="0">
      <selection activeCell="B13" sqref="B13"/>
    </sheetView>
  </sheetViews>
  <sheetFormatPr baseColWidth="10" defaultRowHeight="15" x14ac:dyDescent="0.25"/>
  <cols>
    <col min="2" max="2" width="13.85546875" customWidth="1"/>
    <col min="4" max="4" width="2.7109375" customWidth="1"/>
    <col min="5" max="5" width="12.42578125" customWidth="1"/>
    <col min="6" max="6" width="11.28515625" bestFit="1" customWidth="1"/>
    <col min="7" max="7" width="10.85546875" bestFit="1" customWidth="1"/>
    <col min="8" max="8" width="2.85546875" customWidth="1"/>
  </cols>
  <sheetData>
    <row r="1" spans="1:10" x14ac:dyDescent="0.25">
      <c r="A1" t="s">
        <v>104</v>
      </c>
      <c r="C1" t="s">
        <v>105</v>
      </c>
      <c r="I1" t="s">
        <v>140</v>
      </c>
    </row>
    <row r="2" spans="1:10" x14ac:dyDescent="0.25">
      <c r="A2" s="15" t="s">
        <v>106</v>
      </c>
      <c r="B2" s="23" t="s">
        <v>114</v>
      </c>
      <c r="C2" s="16" t="s">
        <v>108</v>
      </c>
      <c r="E2" t="s">
        <v>119</v>
      </c>
      <c r="F2" t="s">
        <v>116</v>
      </c>
      <c r="G2" t="s">
        <v>117</v>
      </c>
      <c r="I2" t="s">
        <v>142</v>
      </c>
      <c r="J2" t="s">
        <v>145</v>
      </c>
    </row>
    <row r="3" spans="1:10" x14ac:dyDescent="0.25">
      <c r="A3" s="17" t="s">
        <v>107</v>
      </c>
      <c r="B3" s="23" t="s">
        <v>114</v>
      </c>
      <c r="C3" s="18" t="s">
        <v>111</v>
      </c>
      <c r="E3" t="s">
        <v>118</v>
      </c>
      <c r="F3" s="24" t="s">
        <v>120</v>
      </c>
      <c r="G3" s="24" t="s">
        <v>121</v>
      </c>
      <c r="I3" t="s">
        <v>143</v>
      </c>
      <c r="J3" t="s">
        <v>146</v>
      </c>
    </row>
    <row r="4" spans="1:10" x14ac:dyDescent="0.25">
      <c r="A4" s="16" t="s">
        <v>108</v>
      </c>
      <c r="B4" s="23" t="s">
        <v>115</v>
      </c>
      <c r="C4" s="15" t="s">
        <v>106</v>
      </c>
      <c r="E4" t="s">
        <v>122</v>
      </c>
      <c r="F4" s="24" t="s">
        <v>123</v>
      </c>
      <c r="G4" s="24" t="s">
        <v>124</v>
      </c>
      <c r="I4" t="s">
        <v>144</v>
      </c>
      <c r="J4" t="s">
        <v>147</v>
      </c>
    </row>
    <row r="5" spans="1:10" x14ac:dyDescent="0.25">
      <c r="A5" s="19" t="s">
        <v>109</v>
      </c>
      <c r="B5" s="23"/>
      <c r="C5" s="19" t="s">
        <v>109</v>
      </c>
      <c r="E5" t="s">
        <v>125</v>
      </c>
      <c r="F5" s="24">
        <v>9</v>
      </c>
      <c r="G5" s="24">
        <v>60</v>
      </c>
      <c r="I5" t="s">
        <v>141</v>
      </c>
    </row>
    <row r="6" spans="1:10" x14ac:dyDescent="0.25">
      <c r="A6" s="20" t="s">
        <v>110</v>
      </c>
      <c r="B6" s="23"/>
      <c r="C6" s="20" t="s">
        <v>110</v>
      </c>
      <c r="E6" t="s">
        <v>126</v>
      </c>
      <c r="F6" s="24" t="s">
        <v>128</v>
      </c>
      <c r="G6" s="24" t="s">
        <v>129</v>
      </c>
      <c r="I6" t="s">
        <v>148</v>
      </c>
      <c r="J6" t="s">
        <v>152</v>
      </c>
    </row>
    <row r="7" spans="1:10" x14ac:dyDescent="0.25">
      <c r="A7" s="18" t="s">
        <v>111</v>
      </c>
      <c r="B7" s="23" t="s">
        <v>115</v>
      </c>
      <c r="C7" s="17" t="s">
        <v>107</v>
      </c>
      <c r="E7" t="s">
        <v>127</v>
      </c>
      <c r="F7" s="24" t="s">
        <v>129</v>
      </c>
      <c r="G7" s="24" t="s">
        <v>128</v>
      </c>
      <c r="I7" t="s">
        <v>149</v>
      </c>
      <c r="J7" t="s">
        <v>153</v>
      </c>
    </row>
    <row r="8" spans="1:10" x14ac:dyDescent="0.25">
      <c r="A8" s="21" t="s">
        <v>112</v>
      </c>
      <c r="B8" s="23"/>
      <c r="C8" s="21" t="s">
        <v>112</v>
      </c>
      <c r="E8" t="s">
        <v>130</v>
      </c>
      <c r="F8" s="24" t="s">
        <v>131</v>
      </c>
      <c r="G8" s="24" t="s">
        <v>132</v>
      </c>
      <c r="I8" t="s">
        <v>150</v>
      </c>
      <c r="J8" t="s">
        <v>154</v>
      </c>
    </row>
    <row r="9" spans="1:10" x14ac:dyDescent="0.25">
      <c r="A9" s="22" t="s">
        <v>113</v>
      </c>
      <c r="B9" s="23"/>
      <c r="C9" s="22" t="s">
        <v>113</v>
      </c>
      <c r="E9" t="s">
        <v>133</v>
      </c>
      <c r="F9" s="24" t="s">
        <v>134</v>
      </c>
      <c r="G9" s="24" t="s">
        <v>135</v>
      </c>
      <c r="I9" t="s">
        <v>151</v>
      </c>
      <c r="J9" t="s">
        <v>155</v>
      </c>
    </row>
    <row r="11" spans="1:10" x14ac:dyDescent="0.25">
      <c r="A11" t="s">
        <v>158</v>
      </c>
      <c r="B11" t="s">
        <v>159</v>
      </c>
    </row>
    <row r="12" spans="1:10" x14ac:dyDescent="0.25">
      <c r="A12" t="s">
        <v>156</v>
      </c>
      <c r="B12" t="s">
        <v>161</v>
      </c>
    </row>
    <row r="13" spans="1:10" x14ac:dyDescent="0.25">
      <c r="A13" t="s">
        <v>157</v>
      </c>
      <c r="B13" t="s">
        <v>160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74D64-80C7-4090-9CD7-C02BEEE73BAC}">
  <dimension ref="A1:AU23"/>
  <sheetViews>
    <sheetView topLeftCell="AF1" zoomScale="160" zoomScaleNormal="160" workbookViewId="0">
      <pane ySplit="3" topLeftCell="A4" activePane="bottomLeft" state="frozen"/>
      <selection pane="bottomLeft" activeCell="D4" sqref="D3:D4"/>
    </sheetView>
  </sheetViews>
  <sheetFormatPr baseColWidth="10" defaultColWidth="6.85546875" defaultRowHeight="15" x14ac:dyDescent="0.25"/>
  <cols>
    <col min="1" max="1" width="9" style="28" bestFit="1" customWidth="1"/>
    <col min="2" max="2" width="9.42578125" style="29" bestFit="1" customWidth="1"/>
    <col min="3" max="3" width="9" style="28" bestFit="1" customWidth="1"/>
    <col min="4" max="10" width="6.85546875" style="28"/>
    <col min="11" max="20" width="6.85546875" style="28" customWidth="1"/>
    <col min="21" max="16384" width="6.85546875" style="28"/>
  </cols>
  <sheetData>
    <row r="1" spans="1:47" x14ac:dyDescent="0.25">
      <c r="A1" s="28" t="s">
        <v>163</v>
      </c>
      <c r="B1" s="29" t="s">
        <v>164</v>
      </c>
      <c r="C1" s="28" t="s">
        <v>162</v>
      </c>
      <c r="E1" s="28" t="s">
        <v>163</v>
      </c>
      <c r="F1" s="28">
        <v>1000</v>
      </c>
      <c r="G1" s="28">
        <v>100</v>
      </c>
      <c r="H1" s="28">
        <v>10</v>
      </c>
      <c r="I1" s="28">
        <v>1</v>
      </c>
      <c r="K1" s="28" t="s">
        <v>164</v>
      </c>
      <c r="L1" s="28">
        <v>128</v>
      </c>
      <c r="M1" s="28">
        <v>64</v>
      </c>
      <c r="N1" s="28">
        <v>32</v>
      </c>
      <c r="O1" s="28">
        <v>16</v>
      </c>
      <c r="P1" s="28">
        <v>8</v>
      </c>
      <c r="Q1" s="28">
        <v>4</v>
      </c>
      <c r="R1" s="28">
        <v>2</v>
      </c>
      <c r="S1" s="28">
        <v>1</v>
      </c>
      <c r="V1" s="28" t="s">
        <v>162</v>
      </c>
      <c r="W1" s="28">
        <v>4096</v>
      </c>
      <c r="X1" s="28">
        <v>256</v>
      </c>
      <c r="Y1" s="28">
        <v>16</v>
      </c>
      <c r="Z1" s="28">
        <v>1</v>
      </c>
    </row>
    <row r="2" spans="1:47" x14ac:dyDescent="0.25">
      <c r="A2" s="28">
        <v>0</v>
      </c>
      <c r="B2" s="29" t="s">
        <v>167</v>
      </c>
      <c r="C2" s="28" t="s">
        <v>187</v>
      </c>
      <c r="E2" s="28" t="s">
        <v>207</v>
      </c>
      <c r="F2" s="28" t="s">
        <v>40</v>
      </c>
      <c r="G2" s="28" t="s">
        <v>210</v>
      </c>
      <c r="H2" s="28" t="s">
        <v>209</v>
      </c>
      <c r="I2" s="28" t="s">
        <v>35</v>
      </c>
      <c r="K2" s="28" t="s">
        <v>207</v>
      </c>
      <c r="L2" s="28" t="s">
        <v>213</v>
      </c>
      <c r="M2" s="28" t="s">
        <v>214</v>
      </c>
      <c r="N2" s="28" t="s">
        <v>215</v>
      </c>
      <c r="O2" s="28" t="s">
        <v>216</v>
      </c>
      <c r="P2" s="28" t="s">
        <v>217</v>
      </c>
      <c r="Q2" s="28" t="s">
        <v>218</v>
      </c>
      <c r="R2" s="28" t="s">
        <v>212</v>
      </c>
      <c r="S2" s="28" t="s">
        <v>211</v>
      </c>
      <c r="V2" s="28" t="s">
        <v>207</v>
      </c>
      <c r="W2" s="28" t="s">
        <v>219</v>
      </c>
      <c r="X2" s="28" t="s">
        <v>220</v>
      </c>
      <c r="Y2" s="28" t="s">
        <v>221</v>
      </c>
      <c r="Z2" s="28" t="s">
        <v>222</v>
      </c>
    </row>
    <row r="3" spans="1:47" x14ac:dyDescent="0.25">
      <c r="A3" s="28">
        <v>1</v>
      </c>
      <c r="B3" s="29" t="s">
        <v>168</v>
      </c>
      <c r="C3" s="28" t="s">
        <v>188</v>
      </c>
      <c r="E3" s="28" t="s">
        <v>208</v>
      </c>
      <c r="F3" s="28">
        <v>0</v>
      </c>
      <c r="G3" s="28">
        <v>2</v>
      </c>
      <c r="H3" s="28">
        <v>3</v>
      </c>
      <c r="I3" s="28">
        <v>6</v>
      </c>
      <c r="K3" s="28" t="s">
        <v>208</v>
      </c>
      <c r="L3" s="28">
        <v>1</v>
      </c>
      <c r="M3" s="28">
        <v>1</v>
      </c>
      <c r="N3" s="28">
        <v>1</v>
      </c>
      <c r="O3" s="28">
        <v>0</v>
      </c>
      <c r="P3" s="28">
        <v>1</v>
      </c>
      <c r="Q3" s="28">
        <v>1</v>
      </c>
      <c r="R3" s="28">
        <v>0</v>
      </c>
      <c r="S3" s="28">
        <v>0</v>
      </c>
      <c r="V3" s="28" t="s">
        <v>208</v>
      </c>
      <c r="W3" s="28">
        <v>0</v>
      </c>
      <c r="X3" s="28">
        <v>0</v>
      </c>
      <c r="Y3" s="28" t="s">
        <v>166</v>
      </c>
      <c r="Z3" s="28" t="s">
        <v>165</v>
      </c>
    </row>
    <row r="4" spans="1:47" ht="15.75" thickBot="1" x14ac:dyDescent="0.3">
      <c r="A4" s="28">
        <v>2</v>
      </c>
      <c r="B4" s="29" t="s">
        <v>169</v>
      </c>
      <c r="C4" s="28" t="s">
        <v>189</v>
      </c>
    </row>
    <row r="5" spans="1:47" ht="15.75" thickBot="1" x14ac:dyDescent="0.3">
      <c r="A5" s="28">
        <v>3</v>
      </c>
      <c r="B5" s="29" t="s">
        <v>170</v>
      </c>
      <c r="C5" s="28" t="s">
        <v>190</v>
      </c>
      <c r="K5" s="45" t="s">
        <v>163</v>
      </c>
      <c r="L5" s="111" t="s">
        <v>223</v>
      </c>
      <c r="M5" s="112"/>
      <c r="N5" s="112"/>
      <c r="O5" s="112"/>
      <c r="P5" s="112"/>
      <c r="Q5" s="112"/>
      <c r="R5" s="112"/>
      <c r="S5" s="113"/>
      <c r="T5" s="46" t="s">
        <v>162</v>
      </c>
      <c r="V5" s="28" t="s">
        <v>224</v>
      </c>
    </row>
    <row r="6" spans="1:47" ht="15.75" thickBot="1" x14ac:dyDescent="0.3">
      <c r="A6" s="28">
        <v>4</v>
      </c>
      <c r="B6" s="29" t="s">
        <v>171</v>
      </c>
      <c r="C6" s="28" t="s">
        <v>191</v>
      </c>
      <c r="E6" s="28">
        <v>192</v>
      </c>
      <c r="F6" s="33">
        <v>16</v>
      </c>
      <c r="H6" s="107" t="s">
        <v>231</v>
      </c>
      <c r="I6" s="107"/>
      <c r="K6" s="47">
        <v>192</v>
      </c>
      <c r="L6" s="48">
        <v>1</v>
      </c>
      <c r="M6" s="49">
        <v>1</v>
      </c>
      <c r="N6" s="49">
        <v>0</v>
      </c>
      <c r="O6" s="49">
        <v>0</v>
      </c>
      <c r="P6" s="48">
        <v>0</v>
      </c>
      <c r="Q6" s="49">
        <v>0</v>
      </c>
      <c r="R6" s="49">
        <v>0</v>
      </c>
      <c r="S6" s="49">
        <v>0</v>
      </c>
      <c r="T6" s="50" t="s">
        <v>225</v>
      </c>
      <c r="V6" s="28">
        <v>192</v>
      </c>
      <c r="W6" s="30">
        <v>2</v>
      </c>
    </row>
    <row r="7" spans="1:47" ht="15.75" thickBot="1" x14ac:dyDescent="0.3">
      <c r="A7" s="28">
        <v>5</v>
      </c>
      <c r="B7" s="29" t="s">
        <v>172</v>
      </c>
      <c r="C7" s="28" t="s">
        <v>192</v>
      </c>
      <c r="E7" s="28">
        <v>32</v>
      </c>
      <c r="F7" s="34">
        <v>12</v>
      </c>
      <c r="H7" s="28" t="s">
        <v>165</v>
      </c>
      <c r="I7" s="28">
        <v>0</v>
      </c>
      <c r="K7" s="51">
        <v>33</v>
      </c>
      <c r="L7" s="52">
        <v>0</v>
      </c>
      <c r="M7" s="53">
        <v>0</v>
      </c>
      <c r="N7" s="53">
        <v>1</v>
      </c>
      <c r="O7" s="53">
        <v>0</v>
      </c>
      <c r="P7" s="52">
        <v>0</v>
      </c>
      <c r="Q7" s="53">
        <v>0</v>
      </c>
      <c r="R7" s="53">
        <v>0</v>
      </c>
      <c r="S7" s="53">
        <v>1</v>
      </c>
      <c r="T7" s="52" t="s">
        <v>227</v>
      </c>
      <c r="V7" s="28">
        <v>0</v>
      </c>
      <c r="W7" s="28">
        <v>96</v>
      </c>
      <c r="X7" s="30">
        <v>2</v>
      </c>
      <c r="AE7" s="28" t="s">
        <v>163</v>
      </c>
      <c r="AF7" s="114">
        <f>SUM(AF10:AU10)</f>
        <v>5620</v>
      </c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</row>
    <row r="8" spans="1:47" x14ac:dyDescent="0.25">
      <c r="A8" s="28">
        <v>6</v>
      </c>
      <c r="B8" s="29" t="s">
        <v>173</v>
      </c>
      <c r="C8" s="28" t="s">
        <v>193</v>
      </c>
      <c r="E8" s="28">
        <v>0</v>
      </c>
      <c r="K8" s="54">
        <v>254</v>
      </c>
      <c r="L8" s="55">
        <v>1</v>
      </c>
      <c r="M8" s="56">
        <v>1</v>
      </c>
      <c r="N8" s="56">
        <v>1</v>
      </c>
      <c r="O8" s="56">
        <v>1</v>
      </c>
      <c r="P8" s="55">
        <v>1</v>
      </c>
      <c r="Q8" s="56">
        <v>1</v>
      </c>
      <c r="R8" s="56">
        <v>1</v>
      </c>
      <c r="S8" s="56">
        <v>0</v>
      </c>
      <c r="T8" s="55" t="s">
        <v>228</v>
      </c>
      <c r="V8" s="31"/>
      <c r="W8" s="28">
        <v>0</v>
      </c>
      <c r="X8" s="28">
        <v>48</v>
      </c>
      <c r="Y8" s="30">
        <v>2</v>
      </c>
      <c r="AE8" s="28" t="s">
        <v>164</v>
      </c>
      <c r="AF8" s="40">
        <v>32768</v>
      </c>
      <c r="AG8" s="41">
        <v>16384</v>
      </c>
      <c r="AH8" s="41">
        <v>8192</v>
      </c>
      <c r="AI8" s="42">
        <v>4096</v>
      </c>
      <c r="AJ8" s="40">
        <v>2048</v>
      </c>
      <c r="AK8" s="41">
        <v>1024</v>
      </c>
      <c r="AL8" s="41">
        <v>512</v>
      </c>
      <c r="AM8" s="42">
        <v>256</v>
      </c>
      <c r="AN8" s="40">
        <v>128</v>
      </c>
      <c r="AO8" s="41">
        <v>64</v>
      </c>
      <c r="AP8" s="41">
        <v>32</v>
      </c>
      <c r="AQ8" s="42">
        <v>16</v>
      </c>
      <c r="AR8" s="40">
        <v>8</v>
      </c>
      <c r="AS8" s="41">
        <v>4</v>
      </c>
      <c r="AT8" s="41">
        <v>2</v>
      </c>
      <c r="AU8" s="42">
        <v>1</v>
      </c>
    </row>
    <row r="9" spans="1:47" x14ac:dyDescent="0.25">
      <c r="A9" s="28">
        <v>7</v>
      </c>
      <c r="B9" s="29" t="s">
        <v>174</v>
      </c>
      <c r="C9" s="28" t="s">
        <v>194</v>
      </c>
      <c r="E9" s="32"/>
      <c r="K9" s="51">
        <v>127</v>
      </c>
      <c r="L9" s="52">
        <v>0</v>
      </c>
      <c r="M9" s="53">
        <v>1</v>
      </c>
      <c r="N9" s="53">
        <v>1</v>
      </c>
      <c r="O9" s="53">
        <v>1</v>
      </c>
      <c r="P9" s="52">
        <v>1</v>
      </c>
      <c r="Q9" s="53">
        <v>1</v>
      </c>
      <c r="R9" s="53">
        <v>1</v>
      </c>
      <c r="S9" s="53">
        <v>1</v>
      </c>
      <c r="T9" s="52" t="s">
        <v>229</v>
      </c>
      <c r="W9" s="32"/>
      <c r="X9" s="28">
        <v>0</v>
      </c>
      <c r="Y9" s="28">
        <v>24</v>
      </c>
      <c r="Z9" s="33">
        <v>2</v>
      </c>
      <c r="AE9" s="28" t="s">
        <v>164</v>
      </c>
      <c r="AF9" s="43">
        <v>0</v>
      </c>
      <c r="AG9" s="35">
        <v>0</v>
      </c>
      <c r="AH9" s="35">
        <v>0</v>
      </c>
      <c r="AI9" s="44">
        <v>1</v>
      </c>
      <c r="AJ9" s="43">
        <v>0</v>
      </c>
      <c r="AK9" s="35">
        <v>1</v>
      </c>
      <c r="AL9" s="35">
        <v>0</v>
      </c>
      <c r="AM9" s="44">
        <v>1</v>
      </c>
      <c r="AN9" s="43">
        <v>1</v>
      </c>
      <c r="AO9" s="35">
        <v>1</v>
      </c>
      <c r="AP9" s="35">
        <v>1</v>
      </c>
      <c r="AQ9" s="44">
        <v>1</v>
      </c>
      <c r="AR9" s="43">
        <v>0</v>
      </c>
      <c r="AS9" s="35">
        <v>1</v>
      </c>
      <c r="AT9" s="35">
        <v>0</v>
      </c>
      <c r="AU9" s="44">
        <v>0</v>
      </c>
    </row>
    <row r="10" spans="1:47" ht="15.75" thickBot="1" x14ac:dyDescent="0.3">
      <c r="A10" s="28">
        <v>8</v>
      </c>
      <c r="B10" s="29" t="s">
        <v>175</v>
      </c>
      <c r="C10" s="28" t="s">
        <v>195</v>
      </c>
      <c r="K10" s="54">
        <v>64</v>
      </c>
      <c r="L10" s="55">
        <v>0</v>
      </c>
      <c r="M10" s="56">
        <v>1</v>
      </c>
      <c r="N10" s="56">
        <v>0</v>
      </c>
      <c r="O10" s="56">
        <v>0</v>
      </c>
      <c r="P10" s="55">
        <v>0</v>
      </c>
      <c r="Q10" s="56">
        <v>0</v>
      </c>
      <c r="R10" s="56">
        <v>0</v>
      </c>
      <c r="S10" s="56">
        <v>0</v>
      </c>
      <c r="T10" s="55" t="s">
        <v>230</v>
      </c>
      <c r="X10" s="32"/>
      <c r="Y10" s="28">
        <v>0</v>
      </c>
      <c r="Z10" s="34">
        <v>12</v>
      </c>
      <c r="AA10" s="30">
        <v>2</v>
      </c>
      <c r="AE10" s="28" t="s">
        <v>163</v>
      </c>
      <c r="AF10" s="108">
        <v>4096</v>
      </c>
      <c r="AG10" s="109"/>
      <c r="AH10" s="109"/>
      <c r="AI10" s="110"/>
      <c r="AJ10" s="108">
        <v>1280</v>
      </c>
      <c r="AK10" s="109"/>
      <c r="AL10" s="109"/>
      <c r="AM10" s="110"/>
      <c r="AN10" s="108">
        <v>240</v>
      </c>
      <c r="AO10" s="109"/>
      <c r="AP10" s="109"/>
      <c r="AQ10" s="110"/>
      <c r="AR10" s="108">
        <v>4</v>
      </c>
      <c r="AS10" s="109"/>
      <c r="AT10" s="109"/>
      <c r="AU10" s="110"/>
    </row>
    <row r="11" spans="1:47" ht="15.75" thickBot="1" x14ac:dyDescent="0.3">
      <c r="A11" s="28">
        <v>9</v>
      </c>
      <c r="B11" s="29" t="s">
        <v>176</v>
      </c>
      <c r="C11" s="28" t="s">
        <v>196</v>
      </c>
      <c r="E11" s="28">
        <v>48</v>
      </c>
      <c r="F11" s="30">
        <v>16</v>
      </c>
      <c r="H11" s="107" t="s">
        <v>231</v>
      </c>
      <c r="I11" s="107"/>
      <c r="K11" s="51">
        <v>48</v>
      </c>
      <c r="L11" s="52">
        <v>0</v>
      </c>
      <c r="M11" s="53">
        <v>0</v>
      </c>
      <c r="N11" s="53">
        <v>1</v>
      </c>
      <c r="O11" s="53">
        <v>1</v>
      </c>
      <c r="P11" s="52">
        <v>0</v>
      </c>
      <c r="Q11" s="53">
        <v>0</v>
      </c>
      <c r="R11" s="53">
        <v>0</v>
      </c>
      <c r="S11" s="53">
        <v>0</v>
      </c>
      <c r="T11" s="52" t="s">
        <v>232</v>
      </c>
      <c r="V11" s="28">
        <v>48</v>
      </c>
      <c r="W11" s="30">
        <v>2</v>
      </c>
      <c r="Y11" s="32"/>
      <c r="Z11" s="28">
        <v>0</v>
      </c>
      <c r="AA11" s="28">
        <v>6</v>
      </c>
      <c r="AB11" s="33">
        <v>2</v>
      </c>
      <c r="AE11" s="28" t="s">
        <v>162</v>
      </c>
      <c r="AF11" s="108">
        <v>1</v>
      </c>
      <c r="AG11" s="109"/>
      <c r="AH11" s="109"/>
      <c r="AI11" s="110"/>
      <c r="AJ11" s="108">
        <v>5</v>
      </c>
      <c r="AK11" s="109"/>
      <c r="AL11" s="109"/>
      <c r="AM11" s="110"/>
      <c r="AN11" s="108" t="s">
        <v>238</v>
      </c>
      <c r="AO11" s="109"/>
      <c r="AP11" s="109"/>
      <c r="AQ11" s="110"/>
      <c r="AR11" s="108">
        <v>4</v>
      </c>
      <c r="AS11" s="109"/>
      <c r="AT11" s="109"/>
      <c r="AU11" s="110"/>
    </row>
    <row r="12" spans="1:47" x14ac:dyDescent="0.25">
      <c r="A12" s="28">
        <v>10</v>
      </c>
      <c r="B12" s="29" t="s">
        <v>177</v>
      </c>
      <c r="C12" s="28" t="s">
        <v>197</v>
      </c>
      <c r="E12" s="28">
        <v>0</v>
      </c>
      <c r="F12" s="28">
        <v>3</v>
      </c>
      <c r="H12" s="28">
        <v>3</v>
      </c>
      <c r="I12" s="28">
        <v>0</v>
      </c>
      <c r="K12" s="54">
        <v>96</v>
      </c>
      <c r="L12" s="55">
        <v>0</v>
      </c>
      <c r="M12" s="56">
        <v>1</v>
      </c>
      <c r="N12" s="56">
        <v>1</v>
      </c>
      <c r="O12" s="56">
        <v>0</v>
      </c>
      <c r="P12" s="55">
        <v>0</v>
      </c>
      <c r="Q12" s="56">
        <v>0</v>
      </c>
      <c r="R12" s="56">
        <v>0</v>
      </c>
      <c r="S12" s="56">
        <v>0</v>
      </c>
      <c r="T12" s="55" t="s">
        <v>233</v>
      </c>
      <c r="V12" s="28">
        <v>0</v>
      </c>
      <c r="W12" s="28">
        <v>24</v>
      </c>
      <c r="X12" s="30">
        <v>2</v>
      </c>
      <c r="Z12" s="32"/>
      <c r="AA12" s="28">
        <v>0</v>
      </c>
      <c r="AB12" s="34">
        <v>3</v>
      </c>
      <c r="AC12" s="30">
        <v>2</v>
      </c>
    </row>
    <row r="13" spans="1:47" x14ac:dyDescent="0.25">
      <c r="A13" s="28">
        <v>11</v>
      </c>
      <c r="B13" s="29" t="s">
        <v>178</v>
      </c>
      <c r="C13" s="28" t="s">
        <v>198</v>
      </c>
      <c r="E13" s="32"/>
      <c r="K13" s="51">
        <v>248</v>
      </c>
      <c r="L13" s="52">
        <v>1</v>
      </c>
      <c r="M13" s="53">
        <v>1</v>
      </c>
      <c r="N13" s="53">
        <v>1</v>
      </c>
      <c r="O13" s="53">
        <v>1</v>
      </c>
      <c r="P13" s="52">
        <v>1</v>
      </c>
      <c r="Q13" s="53">
        <v>0</v>
      </c>
      <c r="R13" s="53">
        <v>0</v>
      </c>
      <c r="S13" s="53">
        <v>0</v>
      </c>
      <c r="T13" s="52" t="s">
        <v>234</v>
      </c>
      <c r="V13" s="31"/>
      <c r="W13" s="28">
        <v>0</v>
      </c>
      <c r="X13" s="28">
        <v>12</v>
      </c>
      <c r="Y13" s="33">
        <v>2</v>
      </c>
      <c r="AA13" s="32"/>
      <c r="AB13" s="28">
        <v>1</v>
      </c>
      <c r="AC13" s="28">
        <v>1</v>
      </c>
    </row>
    <row r="14" spans="1:47" x14ac:dyDescent="0.25">
      <c r="A14" s="28">
        <v>12</v>
      </c>
      <c r="B14" s="29" t="s">
        <v>179</v>
      </c>
      <c r="C14" s="28" t="s">
        <v>199</v>
      </c>
      <c r="K14" s="54">
        <v>168</v>
      </c>
      <c r="L14" s="55">
        <v>1</v>
      </c>
      <c r="M14" s="56">
        <v>0</v>
      </c>
      <c r="N14" s="56">
        <v>1</v>
      </c>
      <c r="O14" s="56">
        <v>0</v>
      </c>
      <c r="P14" s="55">
        <v>1</v>
      </c>
      <c r="Q14" s="56">
        <v>0</v>
      </c>
      <c r="R14" s="56">
        <v>0</v>
      </c>
      <c r="S14" s="56">
        <v>0</v>
      </c>
      <c r="T14" s="55" t="s">
        <v>235</v>
      </c>
      <c r="W14" s="32"/>
      <c r="X14" s="28">
        <v>0</v>
      </c>
      <c r="Y14" s="34">
        <v>6</v>
      </c>
      <c r="Z14" s="30">
        <v>2</v>
      </c>
      <c r="AB14" s="32"/>
      <c r="AC14" s="36"/>
    </row>
    <row r="15" spans="1:47" x14ac:dyDescent="0.25">
      <c r="A15" s="28">
        <v>13</v>
      </c>
      <c r="B15" s="29" t="s">
        <v>180</v>
      </c>
      <c r="C15" s="28" t="s">
        <v>200</v>
      </c>
      <c r="K15" s="51">
        <v>172</v>
      </c>
      <c r="L15" s="52">
        <v>1</v>
      </c>
      <c r="M15" s="53">
        <v>0</v>
      </c>
      <c r="N15" s="53">
        <v>1</v>
      </c>
      <c r="O15" s="53">
        <v>0</v>
      </c>
      <c r="P15" s="52">
        <v>1</v>
      </c>
      <c r="Q15" s="53">
        <v>1</v>
      </c>
      <c r="R15" s="53">
        <v>0</v>
      </c>
      <c r="S15" s="53">
        <v>0</v>
      </c>
      <c r="T15" s="52" t="s">
        <v>236</v>
      </c>
      <c r="X15" s="32"/>
      <c r="Y15" s="28">
        <v>0</v>
      </c>
      <c r="Z15" s="28">
        <v>3</v>
      </c>
      <c r="AA15" s="33">
        <v>2</v>
      </c>
    </row>
    <row r="16" spans="1:47" ht="15.75" thickBot="1" x14ac:dyDescent="0.3">
      <c r="A16" s="28">
        <v>14</v>
      </c>
      <c r="B16" s="29" t="s">
        <v>181</v>
      </c>
      <c r="C16" s="28" t="s">
        <v>201</v>
      </c>
      <c r="E16" s="38">
        <v>10</v>
      </c>
      <c r="F16" s="30">
        <v>16</v>
      </c>
      <c r="H16" s="107" t="s">
        <v>231</v>
      </c>
      <c r="I16" s="107"/>
      <c r="K16" s="57">
        <v>10</v>
      </c>
      <c r="L16" s="58">
        <v>0</v>
      </c>
      <c r="M16" s="59">
        <v>0</v>
      </c>
      <c r="N16" s="59">
        <v>0</v>
      </c>
      <c r="O16" s="59">
        <v>0</v>
      </c>
      <c r="P16" s="58">
        <v>1</v>
      </c>
      <c r="Q16" s="59">
        <v>0</v>
      </c>
      <c r="R16" s="59">
        <v>1</v>
      </c>
      <c r="S16" s="59">
        <v>0</v>
      </c>
      <c r="T16" s="60" t="s">
        <v>237</v>
      </c>
      <c r="V16" s="28">
        <v>10</v>
      </c>
      <c r="W16" s="30">
        <v>2</v>
      </c>
      <c r="Y16" s="32"/>
      <c r="Z16" s="28">
        <v>1</v>
      </c>
      <c r="AA16" s="34">
        <v>1</v>
      </c>
    </row>
    <row r="17" spans="1:27" x14ac:dyDescent="0.25">
      <c r="A17" s="28">
        <v>15</v>
      </c>
      <c r="B17" s="29" t="s">
        <v>182</v>
      </c>
      <c r="C17" s="28" t="s">
        <v>202</v>
      </c>
      <c r="E17" s="28">
        <v>10</v>
      </c>
      <c r="F17" s="28">
        <v>0</v>
      </c>
      <c r="H17" s="28">
        <v>0</v>
      </c>
      <c r="I17" s="28" t="s">
        <v>226</v>
      </c>
      <c r="V17" s="37">
        <v>0</v>
      </c>
      <c r="W17" s="28">
        <v>5</v>
      </c>
      <c r="X17" s="33">
        <v>2</v>
      </c>
      <c r="Z17" s="32"/>
      <c r="AA17" s="36"/>
    </row>
    <row r="18" spans="1:27" x14ac:dyDescent="0.25">
      <c r="A18" s="28">
        <v>16</v>
      </c>
      <c r="B18" s="29" t="s">
        <v>183</v>
      </c>
      <c r="C18" s="28" t="s">
        <v>203</v>
      </c>
      <c r="E18" s="32"/>
      <c r="U18" s="38"/>
      <c r="V18" s="39"/>
      <c r="W18" s="28">
        <v>1</v>
      </c>
      <c r="X18" s="34">
        <v>2</v>
      </c>
      <c r="Y18" s="30">
        <v>2</v>
      </c>
    </row>
    <row r="19" spans="1:27" x14ac:dyDescent="0.25">
      <c r="A19" s="28">
        <v>99</v>
      </c>
      <c r="B19" s="29" t="s">
        <v>184</v>
      </c>
      <c r="C19" s="28" t="s">
        <v>204</v>
      </c>
      <c r="W19" s="32"/>
      <c r="X19" s="28">
        <v>0</v>
      </c>
      <c r="Y19" s="28">
        <v>1</v>
      </c>
    </row>
    <row r="20" spans="1:27" x14ac:dyDescent="0.25">
      <c r="A20" s="28">
        <v>100</v>
      </c>
      <c r="B20" s="29" t="s">
        <v>185</v>
      </c>
      <c r="C20" s="28" t="s">
        <v>205</v>
      </c>
      <c r="E20" s="28">
        <v>255</v>
      </c>
      <c r="F20" s="30">
        <v>16</v>
      </c>
      <c r="H20" s="107" t="s">
        <v>231</v>
      </c>
      <c r="I20" s="107"/>
      <c r="X20" s="32"/>
      <c r="Y20" s="36"/>
    </row>
    <row r="21" spans="1:27" x14ac:dyDescent="0.25">
      <c r="A21" s="28">
        <v>255</v>
      </c>
      <c r="B21" s="29" t="s">
        <v>186</v>
      </c>
      <c r="C21" s="28" t="s">
        <v>206</v>
      </c>
      <c r="E21" s="28">
        <v>95</v>
      </c>
      <c r="F21" s="28">
        <v>15</v>
      </c>
      <c r="H21" s="28" t="s">
        <v>238</v>
      </c>
      <c r="I21" s="28" t="s">
        <v>238</v>
      </c>
    </row>
    <row r="22" spans="1:27" x14ac:dyDescent="0.25">
      <c r="E22" s="28">
        <v>15</v>
      </c>
    </row>
    <row r="23" spans="1:27" x14ac:dyDescent="0.25">
      <c r="E23" s="32"/>
    </row>
  </sheetData>
  <mergeCells count="14">
    <mergeCell ref="AJ11:AM11"/>
    <mergeCell ref="AN11:AQ11"/>
    <mergeCell ref="AR11:AU11"/>
    <mergeCell ref="H6:I6"/>
    <mergeCell ref="L5:S5"/>
    <mergeCell ref="AJ10:AM10"/>
    <mergeCell ref="AN10:AQ10"/>
    <mergeCell ref="AR10:AU10"/>
    <mergeCell ref="AF7:AU7"/>
    <mergeCell ref="H16:I16"/>
    <mergeCell ref="H20:I20"/>
    <mergeCell ref="H11:I11"/>
    <mergeCell ref="AF10:AI10"/>
    <mergeCell ref="AF11:AI11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BB112-D597-4FBD-BD71-E33EC2CA62E0}">
  <dimension ref="A1:N26"/>
  <sheetViews>
    <sheetView topLeftCell="A11" zoomScale="130" zoomScaleNormal="130" workbookViewId="0">
      <pane xSplit="1" topLeftCell="B1" activePane="topRight" state="frozen"/>
      <selection activeCell="A13" sqref="A13"/>
      <selection pane="topRight" activeCell="L26" sqref="L26"/>
    </sheetView>
  </sheetViews>
  <sheetFormatPr baseColWidth="10" defaultRowHeight="15" x14ac:dyDescent="0.25"/>
  <cols>
    <col min="1" max="1" width="6.5703125" style="28" bestFit="1" customWidth="1"/>
    <col min="2" max="2" width="16" style="28" customWidth="1"/>
    <col min="3" max="3" width="16" style="29" customWidth="1"/>
    <col min="4" max="4" width="16" style="28" customWidth="1"/>
    <col min="5" max="5" width="16" style="29" customWidth="1"/>
    <col min="6" max="6" width="14.7109375" style="28" bestFit="1" customWidth="1"/>
    <col min="7" max="7" width="10.140625" style="29" bestFit="1" customWidth="1"/>
    <col min="8" max="8" width="15.85546875" style="28" bestFit="1" customWidth="1"/>
    <col min="9" max="9" width="14.85546875" style="29" customWidth="1"/>
    <col min="10" max="11" width="14.85546875" style="61" customWidth="1"/>
    <col min="12" max="12" width="14.7109375" style="61" bestFit="1" customWidth="1"/>
    <col min="13" max="13" width="12.28515625" style="62" bestFit="1" customWidth="1"/>
    <col min="14" max="16384" width="11.42578125" style="61"/>
  </cols>
  <sheetData>
    <row r="1" spans="1:14" ht="15.75" thickBot="1" x14ac:dyDescent="0.3">
      <c r="A1" s="28" t="s">
        <v>239</v>
      </c>
      <c r="B1" s="107" t="s">
        <v>243</v>
      </c>
      <c r="C1" s="107"/>
      <c r="D1" s="107"/>
      <c r="E1" s="107"/>
      <c r="F1" s="107" t="s">
        <v>244</v>
      </c>
      <c r="G1" s="107"/>
      <c r="H1" s="107"/>
      <c r="I1" s="107"/>
      <c r="J1" s="107" t="s">
        <v>275</v>
      </c>
      <c r="K1" s="107"/>
      <c r="L1" s="107"/>
      <c r="M1" s="107"/>
    </row>
    <row r="2" spans="1:14" ht="15.75" thickBot="1" x14ac:dyDescent="0.3">
      <c r="A2" s="45" t="s">
        <v>240</v>
      </c>
      <c r="B2" s="45" t="s">
        <v>245</v>
      </c>
      <c r="C2" s="65" t="s">
        <v>246</v>
      </c>
      <c r="D2" s="45" t="s">
        <v>247</v>
      </c>
      <c r="E2" s="65" t="s">
        <v>248</v>
      </c>
      <c r="F2" s="45" t="s">
        <v>245</v>
      </c>
      <c r="G2" s="65" t="s">
        <v>246</v>
      </c>
      <c r="H2" s="45" t="s">
        <v>247</v>
      </c>
      <c r="I2" s="65" t="s">
        <v>248</v>
      </c>
      <c r="J2" s="66" t="s">
        <v>276</v>
      </c>
      <c r="K2" s="66" t="s">
        <v>277</v>
      </c>
      <c r="L2" s="66" t="s">
        <v>285</v>
      </c>
      <c r="M2" s="67" t="s">
        <v>278</v>
      </c>
    </row>
    <row r="3" spans="1:14" x14ac:dyDescent="0.25">
      <c r="A3" s="47" t="s">
        <v>226</v>
      </c>
      <c r="B3" s="47" t="s">
        <v>250</v>
      </c>
      <c r="C3" s="68" t="s">
        <v>255</v>
      </c>
      <c r="D3" s="69">
        <v>127255255255</v>
      </c>
      <c r="E3" s="68" t="s">
        <v>256</v>
      </c>
      <c r="F3" s="70" t="s">
        <v>265</v>
      </c>
      <c r="G3" s="68" t="s">
        <v>177</v>
      </c>
      <c r="H3" s="69">
        <v>10255255255</v>
      </c>
      <c r="I3" s="68" t="s">
        <v>177</v>
      </c>
      <c r="J3" s="71" t="s">
        <v>279</v>
      </c>
      <c r="K3" s="71" t="s">
        <v>282</v>
      </c>
      <c r="L3" s="71">
        <v>1</v>
      </c>
      <c r="M3" s="72">
        <f>2^24-2</f>
        <v>16777214</v>
      </c>
    </row>
    <row r="4" spans="1:14" ht="30" x14ac:dyDescent="0.25">
      <c r="A4" s="51" t="s">
        <v>241</v>
      </c>
      <c r="B4" s="51" t="s">
        <v>251</v>
      </c>
      <c r="C4" s="73" t="s">
        <v>257</v>
      </c>
      <c r="D4" s="74">
        <v>191255255255</v>
      </c>
      <c r="E4" s="73" t="s">
        <v>258</v>
      </c>
      <c r="F4" s="75" t="s">
        <v>266</v>
      </c>
      <c r="G4" s="76" t="s">
        <v>271</v>
      </c>
      <c r="H4" s="51" t="s">
        <v>267</v>
      </c>
      <c r="I4" s="76" t="s">
        <v>272</v>
      </c>
      <c r="J4" s="77" t="s">
        <v>280</v>
      </c>
      <c r="K4" s="77" t="s">
        <v>283</v>
      </c>
      <c r="L4" s="77">
        <v>16</v>
      </c>
      <c r="M4" s="63">
        <f>2^16-2</f>
        <v>65534</v>
      </c>
      <c r="N4" s="64"/>
    </row>
    <row r="5" spans="1:14" ht="45" x14ac:dyDescent="0.25">
      <c r="A5" s="54" t="s">
        <v>165</v>
      </c>
      <c r="B5" s="54" t="s">
        <v>252</v>
      </c>
      <c r="C5" s="78" t="s">
        <v>259</v>
      </c>
      <c r="D5" s="79">
        <v>223255255255</v>
      </c>
      <c r="E5" s="78" t="s">
        <v>260</v>
      </c>
      <c r="F5" s="80" t="s">
        <v>268</v>
      </c>
      <c r="G5" s="81" t="s">
        <v>273</v>
      </c>
      <c r="H5" s="79">
        <v>192168255255</v>
      </c>
      <c r="I5" s="81" t="s">
        <v>274</v>
      </c>
      <c r="J5" s="82" t="s">
        <v>281</v>
      </c>
      <c r="K5" s="82" t="s">
        <v>284</v>
      </c>
      <c r="L5" s="82">
        <v>256</v>
      </c>
      <c r="M5" s="83">
        <f>2^8-2</f>
        <v>254</v>
      </c>
    </row>
    <row r="6" spans="1:14" x14ac:dyDescent="0.25">
      <c r="A6" s="51" t="s">
        <v>242</v>
      </c>
      <c r="B6" s="51" t="s">
        <v>253</v>
      </c>
      <c r="C6" s="73" t="s">
        <v>261</v>
      </c>
      <c r="D6" s="74">
        <v>239255255255</v>
      </c>
      <c r="E6" s="73" t="s">
        <v>262</v>
      </c>
      <c r="F6" s="75" t="s">
        <v>269</v>
      </c>
      <c r="G6" s="75"/>
      <c r="H6" s="75"/>
      <c r="I6" s="75"/>
      <c r="J6" s="77"/>
      <c r="K6" s="77"/>
      <c r="L6" s="77"/>
      <c r="M6" s="84"/>
    </row>
    <row r="7" spans="1:14" ht="15.75" thickBot="1" x14ac:dyDescent="0.3">
      <c r="A7" s="57" t="s">
        <v>166</v>
      </c>
      <c r="B7" s="57" t="s">
        <v>254</v>
      </c>
      <c r="C7" s="85" t="s">
        <v>263</v>
      </c>
      <c r="D7" s="86">
        <v>255255255255</v>
      </c>
      <c r="E7" s="85" t="s">
        <v>264</v>
      </c>
      <c r="F7" s="87" t="s">
        <v>270</v>
      </c>
      <c r="G7" s="87"/>
      <c r="H7" s="87"/>
      <c r="I7" s="87"/>
      <c r="J7" s="88"/>
      <c r="K7" s="88"/>
      <c r="L7" s="88"/>
      <c r="M7" s="89"/>
    </row>
    <row r="8" spans="1:14" x14ac:dyDescent="0.25">
      <c r="A8" s="28" t="s">
        <v>249</v>
      </c>
      <c r="B8" s="115">
        <f>2^32</f>
        <v>4294967296</v>
      </c>
      <c r="C8" s="115"/>
      <c r="D8" s="115"/>
      <c r="E8" s="115"/>
    </row>
    <row r="10" spans="1:14" x14ac:dyDescent="0.25">
      <c r="A10" s="28" t="s">
        <v>286</v>
      </c>
      <c r="B10" s="28" t="s">
        <v>291</v>
      </c>
      <c r="C10" s="29" t="s">
        <v>292</v>
      </c>
      <c r="D10" s="28" t="s">
        <v>293</v>
      </c>
      <c r="E10" s="29" t="s">
        <v>294</v>
      </c>
      <c r="F10" s="28" t="s">
        <v>163</v>
      </c>
      <c r="H10" s="28" t="s">
        <v>291</v>
      </c>
      <c r="I10" s="29" t="s">
        <v>292</v>
      </c>
      <c r="J10" s="28" t="s">
        <v>293</v>
      </c>
      <c r="K10" s="29" t="s">
        <v>294</v>
      </c>
      <c r="L10" s="61" t="s">
        <v>163</v>
      </c>
    </row>
    <row r="11" spans="1:14" x14ac:dyDescent="0.25">
      <c r="A11" s="28" t="s">
        <v>287</v>
      </c>
      <c r="B11" s="29" t="s">
        <v>299</v>
      </c>
      <c r="C11" s="29" t="s">
        <v>296</v>
      </c>
      <c r="D11" s="29" t="s">
        <v>298</v>
      </c>
      <c r="E11" s="29" t="s">
        <v>297</v>
      </c>
      <c r="F11" s="90" t="s">
        <v>295</v>
      </c>
      <c r="H11" s="29" t="s">
        <v>299</v>
      </c>
      <c r="I11" s="29" t="s">
        <v>167</v>
      </c>
      <c r="J11" s="29" t="s">
        <v>177</v>
      </c>
      <c r="K11" s="29" t="s">
        <v>186</v>
      </c>
      <c r="L11" s="61" t="s">
        <v>319</v>
      </c>
    </row>
    <row r="12" spans="1:14" x14ac:dyDescent="0.25">
      <c r="A12" s="28" t="s">
        <v>288</v>
      </c>
      <c r="B12" s="29" t="s">
        <v>300</v>
      </c>
      <c r="C12" s="29" t="s">
        <v>167</v>
      </c>
      <c r="D12" s="29" t="s">
        <v>167</v>
      </c>
      <c r="E12" s="29" t="s">
        <v>167</v>
      </c>
      <c r="F12" s="90" t="s">
        <v>279</v>
      </c>
      <c r="H12" s="29" t="s">
        <v>300</v>
      </c>
      <c r="I12" s="29" t="s">
        <v>167</v>
      </c>
      <c r="J12" s="29" t="s">
        <v>167</v>
      </c>
      <c r="K12" s="29" t="s">
        <v>167</v>
      </c>
      <c r="L12" s="61" t="s">
        <v>279</v>
      </c>
    </row>
    <row r="13" spans="1:14" x14ac:dyDescent="0.25">
      <c r="A13" s="28" t="s">
        <v>289</v>
      </c>
      <c r="B13" s="29" t="s">
        <v>299</v>
      </c>
      <c r="C13" s="29" t="s">
        <v>167</v>
      </c>
      <c r="D13" s="29" t="s">
        <v>167</v>
      </c>
      <c r="E13" s="29" t="s">
        <v>167</v>
      </c>
      <c r="F13" s="90" t="s">
        <v>265</v>
      </c>
      <c r="H13" s="29" t="s">
        <v>299</v>
      </c>
      <c r="I13" s="29" t="s">
        <v>167</v>
      </c>
      <c r="J13" s="29" t="s">
        <v>167</v>
      </c>
      <c r="K13" s="29" t="s">
        <v>167</v>
      </c>
      <c r="L13" s="61" t="s">
        <v>265</v>
      </c>
    </row>
    <row r="14" spans="1:14" x14ac:dyDescent="0.25">
      <c r="A14" s="28" t="s">
        <v>290</v>
      </c>
      <c r="B14" s="29" t="s">
        <v>299</v>
      </c>
      <c r="C14" s="29" t="s">
        <v>186</v>
      </c>
      <c r="D14" s="29" t="s">
        <v>186</v>
      </c>
      <c r="E14" s="29" t="s">
        <v>186</v>
      </c>
      <c r="F14" s="91">
        <v>10255255255</v>
      </c>
      <c r="H14" s="29" t="s">
        <v>299</v>
      </c>
      <c r="I14" s="29" t="s">
        <v>186</v>
      </c>
      <c r="J14" s="29" t="s">
        <v>186</v>
      </c>
      <c r="K14" s="29" t="s">
        <v>186</v>
      </c>
      <c r="L14" s="93">
        <v>10255255255</v>
      </c>
    </row>
    <row r="15" spans="1:14" x14ac:dyDescent="0.25">
      <c r="J15" s="28"/>
      <c r="K15" s="29"/>
    </row>
    <row r="16" spans="1:14" x14ac:dyDescent="0.25">
      <c r="A16" s="28" t="s">
        <v>286</v>
      </c>
      <c r="B16" s="28" t="s">
        <v>291</v>
      </c>
      <c r="C16" s="29" t="s">
        <v>292</v>
      </c>
      <c r="D16" s="28" t="s">
        <v>293</v>
      </c>
      <c r="E16" s="29" t="s">
        <v>294</v>
      </c>
      <c r="F16" s="28" t="s">
        <v>163</v>
      </c>
      <c r="H16" s="28" t="s">
        <v>291</v>
      </c>
      <c r="I16" s="29" t="s">
        <v>292</v>
      </c>
      <c r="J16" s="28" t="s">
        <v>293</v>
      </c>
      <c r="K16" s="29" t="s">
        <v>294</v>
      </c>
      <c r="L16" s="61" t="s">
        <v>163</v>
      </c>
    </row>
    <row r="17" spans="1:12" x14ac:dyDescent="0.25">
      <c r="A17" s="28" t="s">
        <v>287</v>
      </c>
      <c r="B17" s="29" t="s">
        <v>306</v>
      </c>
      <c r="C17" s="29" t="s">
        <v>302</v>
      </c>
      <c r="D17" s="29" t="s">
        <v>303</v>
      </c>
      <c r="E17" s="29" t="s">
        <v>304</v>
      </c>
      <c r="F17" s="90" t="s">
        <v>301</v>
      </c>
      <c r="H17" s="29" t="s">
        <v>306</v>
      </c>
      <c r="I17" s="29" t="s">
        <v>183</v>
      </c>
      <c r="J17" s="29" t="s">
        <v>168</v>
      </c>
      <c r="K17" s="29" t="s">
        <v>167</v>
      </c>
      <c r="L17" s="61" t="s">
        <v>320</v>
      </c>
    </row>
    <row r="18" spans="1:12" x14ac:dyDescent="0.25">
      <c r="A18" s="28" t="s">
        <v>288</v>
      </c>
      <c r="B18" s="29" t="s">
        <v>307</v>
      </c>
      <c r="C18" s="29" t="s">
        <v>186</v>
      </c>
      <c r="D18" s="29" t="s">
        <v>167</v>
      </c>
      <c r="E18" s="29" t="s">
        <v>167</v>
      </c>
      <c r="F18" s="90" t="s">
        <v>280</v>
      </c>
      <c r="H18" s="29" t="s">
        <v>307</v>
      </c>
      <c r="I18" s="29" t="s">
        <v>186</v>
      </c>
      <c r="J18" s="29" t="s">
        <v>167</v>
      </c>
      <c r="K18" s="29" t="s">
        <v>167</v>
      </c>
      <c r="L18" s="61" t="s">
        <v>280</v>
      </c>
    </row>
    <row r="19" spans="1:12" x14ac:dyDescent="0.25">
      <c r="A19" s="28" t="s">
        <v>289</v>
      </c>
      <c r="B19" s="29" t="s">
        <v>306</v>
      </c>
      <c r="C19" s="29" t="s">
        <v>302</v>
      </c>
      <c r="D19" s="29" t="s">
        <v>167</v>
      </c>
      <c r="E19" s="29" t="s">
        <v>167</v>
      </c>
      <c r="F19" s="90" t="s">
        <v>305</v>
      </c>
      <c r="H19" s="29" t="s">
        <v>306</v>
      </c>
      <c r="I19" s="29" t="s">
        <v>183</v>
      </c>
      <c r="J19" s="29" t="s">
        <v>167</v>
      </c>
      <c r="K19" s="29" t="s">
        <v>167</v>
      </c>
      <c r="L19" s="61" t="s">
        <v>266</v>
      </c>
    </row>
    <row r="20" spans="1:12" x14ac:dyDescent="0.25">
      <c r="A20" s="28" t="s">
        <v>290</v>
      </c>
      <c r="B20" s="29" t="s">
        <v>306</v>
      </c>
      <c r="C20" s="29" t="s">
        <v>302</v>
      </c>
      <c r="D20" s="29" t="s">
        <v>186</v>
      </c>
      <c r="E20" s="29" t="s">
        <v>186</v>
      </c>
      <c r="F20" s="91" t="s">
        <v>308</v>
      </c>
      <c r="H20" s="29" t="s">
        <v>306</v>
      </c>
      <c r="I20" s="29" t="s">
        <v>183</v>
      </c>
      <c r="J20" s="29" t="s">
        <v>186</v>
      </c>
      <c r="K20" s="29" t="s">
        <v>186</v>
      </c>
      <c r="L20" s="61" t="s">
        <v>321</v>
      </c>
    </row>
    <row r="21" spans="1:12" x14ac:dyDescent="0.25">
      <c r="J21" s="28"/>
      <c r="K21" s="29"/>
    </row>
    <row r="22" spans="1:12" x14ac:dyDescent="0.25">
      <c r="A22" s="28" t="s">
        <v>286</v>
      </c>
      <c r="B22" s="28" t="s">
        <v>291</v>
      </c>
      <c r="C22" s="29" t="s">
        <v>292</v>
      </c>
      <c r="D22" s="28" t="s">
        <v>293</v>
      </c>
      <c r="E22" s="29" t="s">
        <v>294</v>
      </c>
      <c r="F22" s="28" t="s">
        <v>163</v>
      </c>
      <c r="H22" s="28" t="s">
        <v>291</v>
      </c>
      <c r="I22" s="29" t="s">
        <v>292</v>
      </c>
      <c r="J22" s="28" t="s">
        <v>293</v>
      </c>
      <c r="K22" s="29" t="s">
        <v>294</v>
      </c>
      <c r="L22" s="61" t="s">
        <v>163</v>
      </c>
    </row>
    <row r="23" spans="1:12" x14ac:dyDescent="0.25">
      <c r="A23" s="28" t="s">
        <v>287</v>
      </c>
      <c r="B23" s="92" t="s">
        <v>310</v>
      </c>
      <c r="C23" s="29" t="s">
        <v>313</v>
      </c>
      <c r="D23" s="29" t="s">
        <v>315</v>
      </c>
      <c r="E23" s="29" t="s">
        <v>311</v>
      </c>
      <c r="F23" s="90" t="s">
        <v>309</v>
      </c>
      <c r="H23" s="92" t="s">
        <v>310</v>
      </c>
      <c r="I23" s="29" t="s">
        <v>313</v>
      </c>
      <c r="J23" s="29" t="s">
        <v>303</v>
      </c>
      <c r="K23" s="29" t="s">
        <v>323</v>
      </c>
      <c r="L23" s="61" t="s">
        <v>322</v>
      </c>
    </row>
    <row r="24" spans="1:12" x14ac:dyDescent="0.25">
      <c r="A24" s="28" t="s">
        <v>288</v>
      </c>
      <c r="B24" s="29" t="s">
        <v>312</v>
      </c>
      <c r="C24" s="29" t="s">
        <v>314</v>
      </c>
      <c r="D24" s="29" t="s">
        <v>316</v>
      </c>
      <c r="E24" s="29" t="s">
        <v>167</v>
      </c>
      <c r="F24" s="90" t="s">
        <v>281</v>
      </c>
      <c r="H24" s="29" t="s">
        <v>312</v>
      </c>
      <c r="I24" s="29" t="s">
        <v>314</v>
      </c>
      <c r="J24" s="29" t="s">
        <v>186</v>
      </c>
      <c r="K24" s="29" t="s">
        <v>167</v>
      </c>
      <c r="L24" s="61" t="s">
        <v>281</v>
      </c>
    </row>
    <row r="25" spans="1:12" x14ac:dyDescent="0.25">
      <c r="A25" s="28" t="s">
        <v>289</v>
      </c>
      <c r="B25" s="92" t="s">
        <v>310</v>
      </c>
      <c r="C25" s="29" t="s">
        <v>313</v>
      </c>
      <c r="D25" s="29" t="s">
        <v>315</v>
      </c>
      <c r="E25" s="29" t="s">
        <v>167</v>
      </c>
      <c r="F25" s="90" t="s">
        <v>317</v>
      </c>
      <c r="H25" s="92" t="s">
        <v>310</v>
      </c>
      <c r="I25" s="29" t="s">
        <v>313</v>
      </c>
      <c r="J25" s="29" t="s">
        <v>186</v>
      </c>
      <c r="K25" s="29" t="s">
        <v>167</v>
      </c>
      <c r="L25" s="61" t="s">
        <v>324</v>
      </c>
    </row>
    <row r="26" spans="1:12" x14ac:dyDescent="0.25">
      <c r="A26" s="28" t="s">
        <v>290</v>
      </c>
      <c r="B26" s="92" t="s">
        <v>310</v>
      </c>
      <c r="C26" s="29" t="s">
        <v>313</v>
      </c>
      <c r="D26" s="29" t="s">
        <v>315</v>
      </c>
      <c r="E26" s="29" t="s">
        <v>186</v>
      </c>
      <c r="F26" s="91" t="s">
        <v>318</v>
      </c>
      <c r="H26" s="92" t="s">
        <v>310</v>
      </c>
      <c r="I26" s="29" t="s">
        <v>313</v>
      </c>
      <c r="J26" s="29" t="s">
        <v>303</v>
      </c>
      <c r="K26" s="29" t="s">
        <v>186</v>
      </c>
      <c r="L26" s="61" t="s">
        <v>325</v>
      </c>
    </row>
  </sheetData>
  <mergeCells count="4">
    <mergeCell ref="B8:E8"/>
    <mergeCell ref="F1:I1"/>
    <mergeCell ref="B1:E1"/>
    <mergeCell ref="J1:M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791F0-092A-481B-B45B-741D866A422F}">
  <dimension ref="A1:V58"/>
  <sheetViews>
    <sheetView topLeftCell="H1" zoomScale="150" zoomScaleNormal="150" workbookViewId="0">
      <pane ySplit="3" topLeftCell="A4" activePane="bottomLeft" state="frozen"/>
      <selection pane="bottomLeft" activeCell="J6" sqref="J6:N10"/>
    </sheetView>
  </sheetViews>
  <sheetFormatPr baseColWidth="10" defaultRowHeight="15" x14ac:dyDescent="0.25"/>
  <cols>
    <col min="1" max="1" width="13" style="95" bestFit="1" customWidth="1"/>
    <col min="2" max="2" width="14.28515625" style="95" bestFit="1" customWidth="1"/>
    <col min="3" max="3" width="13.85546875" style="95" bestFit="1" customWidth="1"/>
    <col min="4" max="4" width="13.28515625" style="95" bestFit="1" customWidth="1"/>
    <col min="5" max="5" width="14.140625" style="95" bestFit="1" customWidth="1"/>
    <col min="6" max="6" width="16.28515625" style="95" bestFit="1" customWidth="1"/>
    <col min="7" max="7" width="15.140625" style="95" bestFit="1" customWidth="1"/>
    <col min="8" max="8" width="10.7109375" bestFit="1" customWidth="1"/>
    <col min="15" max="22" width="4.140625" bestFit="1" customWidth="1"/>
  </cols>
  <sheetData>
    <row r="1" spans="1:22" x14ac:dyDescent="0.25">
      <c r="A1" s="120" t="s">
        <v>326</v>
      </c>
      <c r="B1" s="116" t="s">
        <v>500</v>
      </c>
      <c r="C1" s="116"/>
      <c r="D1" s="116"/>
      <c r="E1" s="116"/>
      <c r="F1" s="116"/>
      <c r="G1" s="116"/>
      <c r="H1" s="116"/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</row>
    <row r="2" spans="1:22" x14ac:dyDescent="0.25">
      <c r="A2" s="95" t="s">
        <v>332</v>
      </c>
      <c r="B2" s="95" t="s">
        <v>327</v>
      </c>
      <c r="C2" s="95" t="s">
        <v>328</v>
      </c>
      <c r="D2" s="95" t="s">
        <v>21</v>
      </c>
      <c r="E2" s="95" t="s">
        <v>334</v>
      </c>
      <c r="F2" s="95" t="s">
        <v>277</v>
      </c>
      <c r="G2" s="95" t="s">
        <v>348</v>
      </c>
      <c r="H2" s="95" t="s">
        <v>336</v>
      </c>
      <c r="N2" t="s">
        <v>276</v>
      </c>
      <c r="O2">
        <v>128</v>
      </c>
      <c r="P2">
        <v>192</v>
      </c>
      <c r="Q2">
        <v>224</v>
      </c>
      <c r="R2">
        <v>240</v>
      </c>
      <c r="S2">
        <v>248</v>
      </c>
      <c r="T2">
        <v>252</v>
      </c>
      <c r="U2">
        <v>254</v>
      </c>
      <c r="V2">
        <v>255</v>
      </c>
    </row>
    <row r="3" spans="1:22" x14ac:dyDescent="0.25">
      <c r="A3" s="95" t="s">
        <v>240</v>
      </c>
      <c r="B3" s="95" t="s">
        <v>329</v>
      </c>
      <c r="C3" s="95" t="s">
        <v>330</v>
      </c>
      <c r="D3" s="95" t="s">
        <v>331</v>
      </c>
      <c r="E3" s="95" t="s">
        <v>349</v>
      </c>
      <c r="F3" s="95" t="s">
        <v>335</v>
      </c>
      <c r="G3" s="95" t="s">
        <v>338</v>
      </c>
      <c r="H3" s="95" t="s">
        <v>337</v>
      </c>
      <c r="N3" t="s">
        <v>467</v>
      </c>
      <c r="O3">
        <v>128</v>
      </c>
      <c r="P3">
        <v>64</v>
      </c>
      <c r="Q3">
        <v>32</v>
      </c>
      <c r="R3">
        <v>16</v>
      </c>
      <c r="S3">
        <v>8</v>
      </c>
      <c r="T3">
        <v>4</v>
      </c>
      <c r="U3">
        <v>2</v>
      </c>
      <c r="V3">
        <v>1</v>
      </c>
    </row>
    <row r="4" spans="1:22" x14ac:dyDescent="0.25">
      <c r="A4" s="95" t="s">
        <v>333</v>
      </c>
      <c r="B4" s="95">
        <v>5</v>
      </c>
      <c r="C4" s="95">
        <v>8</v>
      </c>
      <c r="D4" s="95">
        <v>3</v>
      </c>
      <c r="E4" s="95">
        <v>32</v>
      </c>
      <c r="F4" s="95">
        <v>11</v>
      </c>
      <c r="G4" s="95">
        <v>21</v>
      </c>
      <c r="H4" s="96">
        <f>2^21-2</f>
        <v>2097150</v>
      </c>
      <c r="N4" t="s">
        <v>468</v>
      </c>
      <c r="O4">
        <v>0</v>
      </c>
      <c r="P4">
        <v>0</v>
      </c>
      <c r="Q4">
        <v>0</v>
      </c>
    </row>
    <row r="5" spans="1:22" x14ac:dyDescent="0.25">
      <c r="A5" s="95" t="s">
        <v>501</v>
      </c>
      <c r="B5" s="95" t="s">
        <v>164</v>
      </c>
      <c r="C5" s="95" t="s">
        <v>339</v>
      </c>
      <c r="D5" s="95" t="s">
        <v>502</v>
      </c>
      <c r="E5" s="95" t="s">
        <v>503</v>
      </c>
      <c r="F5" s="95" t="s">
        <v>342</v>
      </c>
      <c r="G5" s="95" t="s">
        <v>504</v>
      </c>
      <c r="H5" s="95" t="s">
        <v>278</v>
      </c>
      <c r="P5">
        <v>128</v>
      </c>
      <c r="Q5">
        <v>64</v>
      </c>
    </row>
    <row r="6" spans="1:22" x14ac:dyDescent="0.25">
      <c r="A6" s="95">
        <v>0</v>
      </c>
      <c r="B6" s="99" t="s">
        <v>350</v>
      </c>
      <c r="C6" s="98" t="s">
        <v>375</v>
      </c>
      <c r="D6" s="98" t="s">
        <v>343</v>
      </c>
      <c r="E6" s="95" t="s">
        <v>358</v>
      </c>
      <c r="F6" s="95" t="s">
        <v>359</v>
      </c>
      <c r="G6" s="95" t="s">
        <v>344</v>
      </c>
      <c r="H6" s="96">
        <f t="shared" ref="H6:H13" si="0">2^21-2</f>
        <v>2097150</v>
      </c>
      <c r="I6" s="95"/>
      <c r="J6" s="95" t="s">
        <v>286</v>
      </c>
      <c r="K6" s="95" t="s">
        <v>291</v>
      </c>
      <c r="L6" s="95" t="s">
        <v>292</v>
      </c>
      <c r="M6" s="95" t="s">
        <v>293</v>
      </c>
      <c r="N6" s="95" t="s">
        <v>294</v>
      </c>
      <c r="Q6">
        <v>192</v>
      </c>
      <c r="R6">
        <v>96</v>
      </c>
    </row>
    <row r="7" spans="1:22" x14ac:dyDescent="0.25">
      <c r="A7" s="95">
        <v>1</v>
      </c>
      <c r="B7" s="99" t="s">
        <v>351</v>
      </c>
      <c r="C7" s="98" t="s">
        <v>376</v>
      </c>
      <c r="D7" s="98" t="s">
        <v>362</v>
      </c>
      <c r="E7" s="95" t="s">
        <v>361</v>
      </c>
      <c r="F7" s="95" t="s">
        <v>360</v>
      </c>
      <c r="G7" s="95" t="s">
        <v>344</v>
      </c>
      <c r="H7" s="117">
        <f t="shared" si="0"/>
        <v>2097150</v>
      </c>
      <c r="I7" s="95"/>
      <c r="J7" t="s">
        <v>287</v>
      </c>
      <c r="K7" s="99" t="s">
        <v>177</v>
      </c>
      <c r="L7" s="99" t="s">
        <v>369</v>
      </c>
      <c r="M7" s="99" t="s">
        <v>346</v>
      </c>
      <c r="N7" s="99" t="s">
        <v>183</v>
      </c>
      <c r="R7">
        <v>128</v>
      </c>
    </row>
    <row r="8" spans="1:22" x14ac:dyDescent="0.25">
      <c r="A8" s="95">
        <v>2</v>
      </c>
      <c r="B8" s="99" t="s">
        <v>352</v>
      </c>
      <c r="C8" s="98" t="s">
        <v>377</v>
      </c>
      <c r="D8" s="98" t="s">
        <v>363</v>
      </c>
      <c r="E8" s="95" t="s">
        <v>372</v>
      </c>
      <c r="F8" s="95" t="s">
        <v>371</v>
      </c>
      <c r="G8" s="95" t="s">
        <v>344</v>
      </c>
      <c r="H8" s="117">
        <f t="shared" si="0"/>
        <v>2097150</v>
      </c>
      <c r="I8" s="95"/>
      <c r="J8" t="s">
        <v>276</v>
      </c>
      <c r="K8" s="99">
        <v>11111111</v>
      </c>
      <c r="L8" s="99" t="s">
        <v>347</v>
      </c>
      <c r="M8" s="99" t="s">
        <v>167</v>
      </c>
      <c r="N8" s="99" t="s">
        <v>167</v>
      </c>
      <c r="R8">
        <v>160</v>
      </c>
    </row>
    <row r="9" spans="1:22" x14ac:dyDescent="0.25">
      <c r="A9" s="95">
        <v>3</v>
      </c>
      <c r="B9" s="99" t="s">
        <v>353</v>
      </c>
      <c r="C9" s="98" t="s">
        <v>378</v>
      </c>
      <c r="D9" s="98" t="s">
        <v>364</v>
      </c>
      <c r="E9" s="101">
        <v>10127255254</v>
      </c>
      <c r="F9" s="101">
        <v>10127255255</v>
      </c>
      <c r="G9" s="95" t="s">
        <v>344</v>
      </c>
      <c r="H9" s="117">
        <f t="shared" si="0"/>
        <v>2097150</v>
      </c>
      <c r="I9" s="95"/>
      <c r="J9" t="s">
        <v>289</v>
      </c>
      <c r="K9" s="99" t="s">
        <v>177</v>
      </c>
      <c r="L9" s="99" t="s">
        <v>167</v>
      </c>
      <c r="M9" s="99" t="s">
        <v>167</v>
      </c>
      <c r="N9" s="99" t="s">
        <v>167</v>
      </c>
      <c r="R9">
        <v>192</v>
      </c>
    </row>
    <row r="10" spans="1:22" x14ac:dyDescent="0.25">
      <c r="A10" s="95">
        <v>4</v>
      </c>
      <c r="B10" s="99" t="s">
        <v>354</v>
      </c>
      <c r="C10" s="98" t="s">
        <v>379</v>
      </c>
      <c r="D10" s="98" t="s">
        <v>365</v>
      </c>
      <c r="E10" s="101">
        <v>10159255254</v>
      </c>
      <c r="F10" s="101">
        <v>10159255255</v>
      </c>
      <c r="G10" s="95" t="s">
        <v>344</v>
      </c>
      <c r="H10" s="117">
        <f t="shared" si="0"/>
        <v>2097150</v>
      </c>
      <c r="I10" s="95"/>
      <c r="J10" t="s">
        <v>290</v>
      </c>
      <c r="K10" s="99" t="s">
        <v>177</v>
      </c>
      <c r="L10" s="99" t="s">
        <v>370</v>
      </c>
      <c r="M10" s="99">
        <v>11111111</v>
      </c>
      <c r="N10" s="99">
        <v>11111111</v>
      </c>
      <c r="R10">
        <v>224</v>
      </c>
    </row>
    <row r="11" spans="1:22" x14ac:dyDescent="0.25">
      <c r="A11" s="95">
        <v>5</v>
      </c>
      <c r="B11" s="99" t="s">
        <v>355</v>
      </c>
      <c r="C11" s="98" t="s">
        <v>380</v>
      </c>
      <c r="D11" s="98" t="s">
        <v>366</v>
      </c>
      <c r="E11" s="101">
        <v>10191255254</v>
      </c>
      <c r="F11" s="101">
        <v>10191255255</v>
      </c>
      <c r="G11" s="95" t="s">
        <v>344</v>
      </c>
      <c r="H11" s="117">
        <f t="shared" si="0"/>
        <v>2097150</v>
      </c>
      <c r="J11" s="97"/>
      <c r="K11" s="97"/>
      <c r="L11" s="97"/>
      <c r="M11" s="97"/>
    </row>
    <row r="12" spans="1:22" x14ac:dyDescent="0.25">
      <c r="A12" s="95">
        <v>6</v>
      </c>
      <c r="B12" s="99" t="s">
        <v>356</v>
      </c>
      <c r="C12" s="98" t="s">
        <v>381</v>
      </c>
      <c r="D12" s="98" t="s">
        <v>367</v>
      </c>
      <c r="E12" s="101">
        <v>10223255254</v>
      </c>
      <c r="F12" s="101">
        <v>10223255255</v>
      </c>
      <c r="G12" s="95" t="s">
        <v>344</v>
      </c>
      <c r="H12" s="117">
        <f t="shared" si="0"/>
        <v>2097150</v>
      </c>
    </row>
    <row r="13" spans="1:22" x14ac:dyDescent="0.25">
      <c r="A13" s="95">
        <v>7</v>
      </c>
      <c r="B13" s="99" t="s">
        <v>357</v>
      </c>
      <c r="C13" s="98" t="s">
        <v>382</v>
      </c>
      <c r="D13" s="98" t="s">
        <v>368</v>
      </c>
      <c r="E13" s="102">
        <v>10255255254</v>
      </c>
      <c r="F13" s="102">
        <v>10255255255</v>
      </c>
      <c r="G13" s="95" t="s">
        <v>344</v>
      </c>
      <c r="H13" s="117">
        <f t="shared" si="0"/>
        <v>2097150</v>
      </c>
    </row>
    <row r="15" spans="1:22" x14ac:dyDescent="0.25">
      <c r="A15" s="95" t="s">
        <v>373</v>
      </c>
      <c r="B15" s="95">
        <v>3</v>
      </c>
      <c r="C15" s="95">
        <v>4</v>
      </c>
      <c r="D15" s="95">
        <v>2</v>
      </c>
      <c r="E15" s="101">
        <v>64</v>
      </c>
      <c r="F15" s="101">
        <v>18</v>
      </c>
      <c r="G15" s="95">
        <v>14</v>
      </c>
      <c r="H15" s="100">
        <f>2^14-2</f>
        <v>16382</v>
      </c>
    </row>
    <row r="16" spans="1:22" x14ac:dyDescent="0.25">
      <c r="A16" s="95" t="s">
        <v>345</v>
      </c>
      <c r="B16" s="95" t="s">
        <v>223</v>
      </c>
      <c r="C16" s="95" t="s">
        <v>339</v>
      </c>
      <c r="D16" s="95" t="s">
        <v>340</v>
      </c>
      <c r="E16" s="95" t="s">
        <v>341</v>
      </c>
      <c r="F16" s="95" t="s">
        <v>342</v>
      </c>
      <c r="G16" s="95" t="s">
        <v>276</v>
      </c>
      <c r="H16" t="s">
        <v>278</v>
      </c>
    </row>
    <row r="17" spans="1:8" x14ac:dyDescent="0.25">
      <c r="A17" s="95">
        <v>0</v>
      </c>
      <c r="B17" s="99" t="s">
        <v>383</v>
      </c>
      <c r="C17" s="99" t="s">
        <v>392</v>
      </c>
      <c r="D17" s="99" t="s">
        <v>374</v>
      </c>
      <c r="E17" s="95" t="s">
        <v>388</v>
      </c>
      <c r="F17" s="95" t="s">
        <v>387</v>
      </c>
      <c r="G17" s="95" t="s">
        <v>403</v>
      </c>
      <c r="H17" s="100">
        <f t="shared" ref="H17:H20" si="1">2^14-2</f>
        <v>16382</v>
      </c>
    </row>
    <row r="18" spans="1:8" x14ac:dyDescent="0.25">
      <c r="A18" s="95">
        <v>1</v>
      </c>
      <c r="B18" s="99" t="s">
        <v>384</v>
      </c>
      <c r="C18" s="99" t="s">
        <v>391</v>
      </c>
      <c r="D18" s="99" t="s">
        <v>393</v>
      </c>
      <c r="E18" s="95" t="s">
        <v>397</v>
      </c>
      <c r="F18" s="95" t="s">
        <v>396</v>
      </c>
      <c r="G18" s="95" t="s">
        <v>403</v>
      </c>
      <c r="H18" s="118">
        <f t="shared" si="1"/>
        <v>16382</v>
      </c>
    </row>
    <row r="19" spans="1:8" x14ac:dyDescent="0.25">
      <c r="A19" s="95">
        <v>2</v>
      </c>
      <c r="B19" s="99" t="s">
        <v>385</v>
      </c>
      <c r="C19" s="98" t="s">
        <v>390</v>
      </c>
      <c r="D19" s="98" t="s">
        <v>394</v>
      </c>
      <c r="E19" s="95" t="s">
        <v>399</v>
      </c>
      <c r="F19" s="95" t="s">
        <v>398</v>
      </c>
      <c r="G19" s="95" t="s">
        <v>403</v>
      </c>
      <c r="H19" s="118">
        <f t="shared" si="1"/>
        <v>16382</v>
      </c>
    </row>
    <row r="20" spans="1:8" x14ac:dyDescent="0.25">
      <c r="A20" s="95">
        <v>3</v>
      </c>
      <c r="B20" s="99" t="s">
        <v>386</v>
      </c>
      <c r="C20" s="98" t="s">
        <v>389</v>
      </c>
      <c r="D20" s="98" t="s">
        <v>395</v>
      </c>
      <c r="E20" s="101" t="s">
        <v>400</v>
      </c>
      <c r="F20" s="101" t="s">
        <v>308</v>
      </c>
      <c r="G20" s="95" t="s">
        <v>403</v>
      </c>
      <c r="H20" s="118">
        <f t="shared" si="1"/>
        <v>16382</v>
      </c>
    </row>
    <row r="21" spans="1:8" x14ac:dyDescent="0.25">
      <c r="B21" s="99"/>
      <c r="C21" s="98"/>
      <c r="D21" s="98"/>
      <c r="E21" s="101"/>
      <c r="F21" s="101"/>
    </row>
    <row r="22" spans="1:8" s="95" customFormat="1" x14ac:dyDescent="0.25">
      <c r="A22" s="95" t="s">
        <v>401</v>
      </c>
      <c r="B22" s="99" t="s">
        <v>402</v>
      </c>
      <c r="C22" s="98">
        <v>16</v>
      </c>
      <c r="D22" s="98">
        <v>4</v>
      </c>
      <c r="E22" s="101">
        <v>16</v>
      </c>
      <c r="F22" s="101">
        <v>28</v>
      </c>
      <c r="G22" s="95">
        <v>4</v>
      </c>
      <c r="H22" s="95">
        <v>14</v>
      </c>
    </row>
    <row r="23" spans="1:8" x14ac:dyDescent="0.25">
      <c r="A23" s="95" t="s">
        <v>345</v>
      </c>
      <c r="B23" s="95" t="s">
        <v>223</v>
      </c>
      <c r="C23" s="95" t="s">
        <v>339</v>
      </c>
      <c r="D23" s="95" t="s">
        <v>340</v>
      </c>
      <c r="E23" s="95" t="s">
        <v>341</v>
      </c>
      <c r="F23" s="95" t="s">
        <v>342</v>
      </c>
      <c r="G23" s="95" t="s">
        <v>276</v>
      </c>
      <c r="H23" t="s">
        <v>278</v>
      </c>
    </row>
    <row r="24" spans="1:8" x14ac:dyDescent="0.25">
      <c r="A24" s="95">
        <v>0</v>
      </c>
      <c r="B24" s="99" t="s">
        <v>516</v>
      </c>
      <c r="C24" s="99" t="s">
        <v>268</v>
      </c>
      <c r="D24" s="99" t="s">
        <v>404</v>
      </c>
      <c r="E24" s="95" t="s">
        <v>406</v>
      </c>
      <c r="F24" s="95" t="s">
        <v>407</v>
      </c>
      <c r="G24" s="102">
        <v>255255255240</v>
      </c>
      <c r="H24" s="95">
        <v>14</v>
      </c>
    </row>
    <row r="25" spans="1:8" x14ac:dyDescent="0.25">
      <c r="A25" s="95">
        <v>1</v>
      </c>
      <c r="B25" s="99" t="s">
        <v>183</v>
      </c>
      <c r="C25" s="99" t="s">
        <v>405</v>
      </c>
      <c r="D25" s="99" t="s">
        <v>422</v>
      </c>
      <c r="E25" s="95" t="s">
        <v>439</v>
      </c>
      <c r="F25" s="95" t="s">
        <v>438</v>
      </c>
      <c r="G25" s="102">
        <v>255255255240</v>
      </c>
      <c r="H25" s="95">
        <v>14</v>
      </c>
    </row>
    <row r="26" spans="1:8" x14ac:dyDescent="0.25">
      <c r="A26" s="95">
        <v>2</v>
      </c>
      <c r="B26" s="99" t="s">
        <v>505</v>
      </c>
      <c r="C26" s="99" t="s">
        <v>408</v>
      </c>
      <c r="D26" s="99" t="s">
        <v>423</v>
      </c>
      <c r="E26" s="95" t="s">
        <v>440</v>
      </c>
      <c r="F26" s="95" t="s">
        <v>454</v>
      </c>
      <c r="G26" s="102">
        <v>255255255240</v>
      </c>
      <c r="H26" s="95">
        <v>14</v>
      </c>
    </row>
    <row r="27" spans="1:8" x14ac:dyDescent="0.25">
      <c r="A27" s="95">
        <v>3</v>
      </c>
      <c r="B27" s="99" t="s">
        <v>506</v>
      </c>
      <c r="C27" s="99" t="s">
        <v>409</v>
      </c>
      <c r="D27" s="99" t="s">
        <v>424</v>
      </c>
      <c r="E27" s="95" t="s">
        <v>441</v>
      </c>
      <c r="F27" s="95" t="s">
        <v>455</v>
      </c>
      <c r="G27" s="102">
        <v>255255255240</v>
      </c>
      <c r="H27" s="95">
        <v>14</v>
      </c>
    </row>
    <row r="28" spans="1:8" x14ac:dyDescent="0.25">
      <c r="A28" s="95">
        <v>4</v>
      </c>
      <c r="B28" s="99" t="s">
        <v>346</v>
      </c>
      <c r="C28" s="99" t="s">
        <v>410</v>
      </c>
      <c r="D28" s="99" t="s">
        <v>425</v>
      </c>
      <c r="E28" s="95" t="s">
        <v>442</v>
      </c>
      <c r="F28" s="95" t="s">
        <v>456</v>
      </c>
      <c r="G28" s="102">
        <v>255255255240</v>
      </c>
      <c r="H28" s="95">
        <v>14</v>
      </c>
    </row>
    <row r="29" spans="1:8" x14ac:dyDescent="0.25">
      <c r="A29" s="95">
        <v>5</v>
      </c>
      <c r="B29" s="99" t="s">
        <v>507</v>
      </c>
      <c r="C29" s="99" t="s">
        <v>411</v>
      </c>
      <c r="D29" s="99" t="s">
        <v>426</v>
      </c>
      <c r="E29" s="95" t="s">
        <v>443</v>
      </c>
      <c r="F29" s="95" t="s">
        <v>457</v>
      </c>
      <c r="G29" s="102">
        <v>255255255240</v>
      </c>
      <c r="H29" s="95">
        <v>14</v>
      </c>
    </row>
    <row r="30" spans="1:8" x14ac:dyDescent="0.25">
      <c r="A30" s="95">
        <v>6</v>
      </c>
      <c r="B30" s="99" t="s">
        <v>508</v>
      </c>
      <c r="C30" s="99" t="s">
        <v>412</v>
      </c>
      <c r="D30" s="99" t="s">
        <v>427</v>
      </c>
      <c r="E30" s="95" t="s">
        <v>444</v>
      </c>
      <c r="F30" s="95" t="s">
        <v>458</v>
      </c>
      <c r="G30" s="102">
        <v>255255255240</v>
      </c>
      <c r="H30" s="95">
        <v>14</v>
      </c>
    </row>
    <row r="31" spans="1:8" x14ac:dyDescent="0.25">
      <c r="A31" s="95">
        <v>7</v>
      </c>
      <c r="B31" s="99" t="s">
        <v>509</v>
      </c>
      <c r="C31" s="99" t="s">
        <v>413</v>
      </c>
      <c r="D31" s="99" t="s">
        <v>428</v>
      </c>
      <c r="E31" s="95" t="s">
        <v>445</v>
      </c>
      <c r="F31" s="95" t="s">
        <v>459</v>
      </c>
      <c r="G31" s="102">
        <v>255255255240</v>
      </c>
      <c r="H31" s="95">
        <v>14</v>
      </c>
    </row>
    <row r="32" spans="1:8" x14ac:dyDescent="0.25">
      <c r="A32" s="95">
        <v>8</v>
      </c>
      <c r="B32" s="99" t="s">
        <v>510</v>
      </c>
      <c r="C32" s="99" t="s">
        <v>414</v>
      </c>
      <c r="D32" s="99" t="s">
        <v>429</v>
      </c>
      <c r="E32" s="95" t="s">
        <v>446</v>
      </c>
      <c r="F32" s="95" t="s">
        <v>460</v>
      </c>
      <c r="G32" s="102">
        <v>255255255240</v>
      </c>
      <c r="H32" s="95">
        <v>14</v>
      </c>
    </row>
    <row r="33" spans="1:8" x14ac:dyDescent="0.25">
      <c r="A33" s="95">
        <v>9</v>
      </c>
      <c r="B33" s="99" t="s">
        <v>511</v>
      </c>
      <c r="C33" s="99" t="s">
        <v>415</v>
      </c>
      <c r="D33" s="99" t="s">
        <v>430</v>
      </c>
      <c r="E33" s="95" t="s">
        <v>447</v>
      </c>
      <c r="F33" s="95" t="s">
        <v>461</v>
      </c>
      <c r="G33" s="102">
        <v>255255255240</v>
      </c>
      <c r="H33" s="95">
        <v>14</v>
      </c>
    </row>
    <row r="34" spans="1:8" x14ac:dyDescent="0.25">
      <c r="A34" s="95">
        <v>10</v>
      </c>
      <c r="B34" s="99" t="s">
        <v>512</v>
      </c>
      <c r="C34" s="99" t="s">
        <v>416</v>
      </c>
      <c r="D34" s="99" t="s">
        <v>431</v>
      </c>
      <c r="E34" s="95" t="s">
        <v>448</v>
      </c>
      <c r="F34" s="95" t="s">
        <v>437</v>
      </c>
      <c r="G34" s="102">
        <v>255255255240</v>
      </c>
      <c r="H34" s="95">
        <v>14</v>
      </c>
    </row>
    <row r="35" spans="1:8" x14ac:dyDescent="0.25">
      <c r="A35" s="95">
        <v>11</v>
      </c>
      <c r="B35" s="99" t="s">
        <v>513</v>
      </c>
      <c r="C35" s="99" t="s">
        <v>417</v>
      </c>
      <c r="D35" s="99" t="s">
        <v>432</v>
      </c>
      <c r="E35" s="95" t="s">
        <v>449</v>
      </c>
      <c r="F35" s="95" t="s">
        <v>462</v>
      </c>
      <c r="G35" s="102">
        <v>255255255240</v>
      </c>
      <c r="H35" s="95">
        <v>14</v>
      </c>
    </row>
    <row r="36" spans="1:8" x14ac:dyDescent="0.25">
      <c r="A36" s="95">
        <v>12</v>
      </c>
      <c r="B36" s="99" t="s">
        <v>514</v>
      </c>
      <c r="C36" s="99" t="s">
        <v>418</v>
      </c>
      <c r="D36" s="99" t="s">
        <v>433</v>
      </c>
      <c r="E36" s="95" t="s">
        <v>450</v>
      </c>
      <c r="F36" s="95" t="s">
        <v>463</v>
      </c>
      <c r="G36" s="102">
        <v>255255255240</v>
      </c>
      <c r="H36" s="95">
        <v>14</v>
      </c>
    </row>
    <row r="37" spans="1:8" x14ac:dyDescent="0.25">
      <c r="A37" s="95">
        <v>13</v>
      </c>
      <c r="B37" s="99" t="s">
        <v>515</v>
      </c>
      <c r="C37" s="99" t="s">
        <v>419</v>
      </c>
      <c r="D37" s="99" t="s">
        <v>434</v>
      </c>
      <c r="E37" s="95" t="s">
        <v>451</v>
      </c>
      <c r="F37" s="95" t="s">
        <v>464</v>
      </c>
      <c r="G37" s="102">
        <v>255255255240</v>
      </c>
      <c r="H37" s="95">
        <v>14</v>
      </c>
    </row>
    <row r="38" spans="1:8" x14ac:dyDescent="0.25">
      <c r="A38" s="95">
        <v>14</v>
      </c>
      <c r="B38" s="99" t="s">
        <v>347</v>
      </c>
      <c r="C38" s="99" t="s">
        <v>420</v>
      </c>
      <c r="D38" s="99" t="s">
        <v>435</v>
      </c>
      <c r="E38" s="95" t="s">
        <v>452</v>
      </c>
      <c r="F38" s="95" t="s">
        <v>465</v>
      </c>
      <c r="G38" s="102">
        <v>255255255240</v>
      </c>
      <c r="H38" s="95">
        <v>14</v>
      </c>
    </row>
    <row r="39" spans="1:8" x14ac:dyDescent="0.25">
      <c r="A39" s="95">
        <v>15</v>
      </c>
      <c r="B39" s="99" t="s">
        <v>517</v>
      </c>
      <c r="C39" s="99" t="s">
        <v>421</v>
      </c>
      <c r="D39" s="99" t="s">
        <v>436</v>
      </c>
      <c r="E39" s="95" t="s">
        <v>453</v>
      </c>
      <c r="F39" s="95" t="s">
        <v>466</v>
      </c>
      <c r="G39" s="102">
        <v>255255255240</v>
      </c>
      <c r="H39" s="95">
        <v>14</v>
      </c>
    </row>
    <row r="41" spans="1:8" x14ac:dyDescent="0.25">
      <c r="A41" s="95" t="s">
        <v>266</v>
      </c>
      <c r="B41" s="95">
        <v>6</v>
      </c>
      <c r="C41" s="95">
        <v>8</v>
      </c>
      <c r="D41" s="95">
        <v>3</v>
      </c>
      <c r="E41" s="95">
        <v>32</v>
      </c>
      <c r="F41" s="95">
        <v>19</v>
      </c>
      <c r="G41" s="95">
        <v>13</v>
      </c>
      <c r="H41">
        <f>2^13-2</f>
        <v>8190</v>
      </c>
    </row>
    <row r="42" spans="1:8" x14ac:dyDescent="0.25">
      <c r="A42" s="95" t="s">
        <v>345</v>
      </c>
      <c r="B42" s="95" t="s">
        <v>223</v>
      </c>
      <c r="C42" s="95" t="s">
        <v>339</v>
      </c>
      <c r="D42" s="95" t="s">
        <v>340</v>
      </c>
      <c r="E42" s="95" t="s">
        <v>341</v>
      </c>
      <c r="F42" s="95" t="s">
        <v>342</v>
      </c>
      <c r="G42" s="95" t="s">
        <v>276</v>
      </c>
    </row>
    <row r="43" spans="1:8" x14ac:dyDescent="0.25">
      <c r="A43" s="95">
        <v>0</v>
      </c>
      <c r="B43" s="99" t="s">
        <v>167</v>
      </c>
      <c r="C43" s="29" t="s">
        <v>266</v>
      </c>
      <c r="D43" s="29" t="s">
        <v>469</v>
      </c>
      <c r="E43" s="94" t="s">
        <v>473</v>
      </c>
      <c r="F43" s="94" t="s">
        <v>470</v>
      </c>
      <c r="G43" s="119" t="s">
        <v>472</v>
      </c>
    </row>
    <row r="44" spans="1:8" x14ac:dyDescent="0.25">
      <c r="A44" s="95">
        <v>1</v>
      </c>
      <c r="B44" s="99" t="s">
        <v>505</v>
      </c>
      <c r="C44" s="29" t="s">
        <v>471</v>
      </c>
      <c r="D44" s="29" t="s">
        <v>480</v>
      </c>
      <c r="E44" s="29" t="s">
        <v>493</v>
      </c>
      <c r="F44" s="29" t="s">
        <v>487</v>
      </c>
      <c r="G44" s="119" t="s">
        <v>472</v>
      </c>
      <c r="H44" s="97"/>
    </row>
    <row r="45" spans="1:8" x14ac:dyDescent="0.25">
      <c r="A45" s="95">
        <v>2</v>
      </c>
      <c r="B45" s="99" t="s">
        <v>346</v>
      </c>
      <c r="C45" s="29" t="s">
        <v>474</v>
      </c>
      <c r="D45" s="29" t="s">
        <v>481</v>
      </c>
      <c r="E45" s="29" t="s">
        <v>494</v>
      </c>
      <c r="F45" s="29" t="s">
        <v>488</v>
      </c>
      <c r="G45" s="119" t="s">
        <v>472</v>
      </c>
      <c r="H45" s="97"/>
    </row>
    <row r="46" spans="1:8" x14ac:dyDescent="0.25">
      <c r="A46" s="95">
        <v>3</v>
      </c>
      <c r="B46" s="99" t="s">
        <v>508</v>
      </c>
      <c r="C46" s="29" t="s">
        <v>475</v>
      </c>
      <c r="D46" s="29" t="s">
        <v>482</v>
      </c>
      <c r="E46" s="29" t="s">
        <v>495</v>
      </c>
      <c r="F46" s="29" t="s">
        <v>489</v>
      </c>
      <c r="G46" s="119" t="s">
        <v>472</v>
      </c>
      <c r="H46" s="97"/>
    </row>
    <row r="47" spans="1:8" x14ac:dyDescent="0.25">
      <c r="A47" s="95">
        <v>4</v>
      </c>
      <c r="B47" s="95">
        <v>10000000</v>
      </c>
      <c r="C47" s="29" t="s">
        <v>476</v>
      </c>
      <c r="D47" s="29" t="s">
        <v>483</v>
      </c>
      <c r="E47" s="29" t="s">
        <v>496</v>
      </c>
      <c r="F47" s="29" t="s">
        <v>490</v>
      </c>
      <c r="G47" s="119" t="s">
        <v>472</v>
      </c>
      <c r="H47" s="97"/>
    </row>
    <row r="48" spans="1:8" x14ac:dyDescent="0.25">
      <c r="A48" s="95">
        <v>5</v>
      </c>
      <c r="C48" s="29" t="s">
        <v>477</v>
      </c>
      <c r="D48" s="29" t="s">
        <v>484</v>
      </c>
      <c r="E48" s="29" t="s">
        <v>497</v>
      </c>
      <c r="F48" s="29" t="s">
        <v>491</v>
      </c>
      <c r="G48" s="119" t="s">
        <v>472</v>
      </c>
      <c r="H48" s="97"/>
    </row>
    <row r="49" spans="1:8" x14ac:dyDescent="0.25">
      <c r="A49" s="95">
        <v>6</v>
      </c>
      <c r="C49" s="29" t="s">
        <v>478</v>
      </c>
      <c r="D49" s="29" t="s">
        <v>485</v>
      </c>
      <c r="E49" s="29" t="s">
        <v>498</v>
      </c>
      <c r="F49" s="29" t="s">
        <v>492</v>
      </c>
      <c r="G49" s="119" t="s">
        <v>472</v>
      </c>
      <c r="H49" s="97"/>
    </row>
    <row r="50" spans="1:8" x14ac:dyDescent="0.25">
      <c r="A50" s="95">
        <v>7</v>
      </c>
      <c r="C50" s="29" t="s">
        <v>479</v>
      </c>
      <c r="D50" s="29" t="s">
        <v>486</v>
      </c>
      <c r="E50" s="94" t="s">
        <v>499</v>
      </c>
      <c r="F50" s="94" t="s">
        <v>321</v>
      </c>
      <c r="G50" s="119" t="s">
        <v>472</v>
      </c>
    </row>
    <row r="51" spans="1:8" x14ac:dyDescent="0.25">
      <c r="C51" s="99"/>
      <c r="D51" s="99"/>
      <c r="G51" s="102"/>
    </row>
    <row r="52" spans="1:8" x14ac:dyDescent="0.25">
      <c r="C52" s="99"/>
      <c r="D52" s="99"/>
      <c r="G52" s="102"/>
    </row>
    <row r="53" spans="1:8" x14ac:dyDescent="0.25">
      <c r="C53" s="99"/>
      <c r="D53" s="99"/>
      <c r="G53" s="102"/>
    </row>
    <row r="54" spans="1:8" x14ac:dyDescent="0.25">
      <c r="C54" s="99"/>
      <c r="D54" s="99"/>
      <c r="G54" s="102"/>
    </row>
    <row r="55" spans="1:8" x14ac:dyDescent="0.25">
      <c r="C55" s="99"/>
      <c r="D55" s="99"/>
      <c r="G55" s="102"/>
    </row>
    <row r="56" spans="1:8" x14ac:dyDescent="0.25">
      <c r="C56" s="99"/>
      <c r="D56" s="99"/>
      <c r="G56" s="102"/>
    </row>
    <row r="57" spans="1:8" x14ac:dyDescent="0.25">
      <c r="C57" s="99"/>
      <c r="D57" s="99"/>
      <c r="G57" s="102"/>
    </row>
    <row r="58" spans="1:8" x14ac:dyDescent="0.25">
      <c r="C58" s="99"/>
      <c r="D58" s="99"/>
      <c r="G58" s="102"/>
    </row>
  </sheetData>
  <mergeCells count="1">
    <mergeCell ref="B1:H1"/>
  </mergeCells>
  <phoneticPr fontId="2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A5F22-AD4E-415C-B377-AE140E43FC65}">
  <dimension ref="A1:P32"/>
  <sheetViews>
    <sheetView tabSelected="1" topLeftCell="A3" zoomScale="160" zoomScaleNormal="160" workbookViewId="0">
      <pane ySplit="2" topLeftCell="A23" activePane="bottomLeft" state="frozen"/>
      <selection activeCell="A3" sqref="A3"/>
      <selection pane="bottomLeft" activeCell="F30" sqref="F30"/>
    </sheetView>
  </sheetViews>
  <sheetFormatPr baseColWidth="10" defaultRowHeight="15" x14ac:dyDescent="0.25"/>
  <cols>
    <col min="1" max="1" width="9" bestFit="1" customWidth="1"/>
    <col min="2" max="2" width="7.7109375" customWidth="1"/>
    <col min="3" max="3" width="10.140625" bestFit="1" customWidth="1"/>
    <col min="4" max="4" width="10" bestFit="1" customWidth="1"/>
    <col min="5" max="5" width="11.140625" bestFit="1" customWidth="1"/>
    <col min="6" max="6" width="10" bestFit="1" customWidth="1"/>
    <col min="7" max="7" width="12.5703125" customWidth="1"/>
    <col min="8" max="8" width="6.5703125" customWidth="1"/>
    <col min="9" max="9" width="15.28515625" bestFit="1" customWidth="1"/>
    <col min="16" max="16" width="15.28515625" bestFit="1" customWidth="1"/>
  </cols>
  <sheetData>
    <row r="1" spans="1:15" x14ac:dyDescent="0.25">
      <c r="A1" s="94" t="s">
        <v>518</v>
      </c>
      <c r="B1" s="121" t="s">
        <v>525</v>
      </c>
      <c r="C1" s="121"/>
      <c r="D1" s="121"/>
      <c r="E1" s="121"/>
      <c r="F1" s="121"/>
      <c r="G1" s="121"/>
      <c r="H1" s="121"/>
    </row>
    <row r="3" spans="1:15" x14ac:dyDescent="0.25">
      <c r="A3" t="s">
        <v>527</v>
      </c>
      <c r="B3" s="95" t="s">
        <v>336</v>
      </c>
      <c r="C3" s="95" t="s">
        <v>348</v>
      </c>
      <c r="D3" s="95" t="s">
        <v>521</v>
      </c>
      <c r="E3" s="95" t="s">
        <v>523</v>
      </c>
    </row>
    <row r="4" spans="1:15" x14ac:dyDescent="0.25">
      <c r="A4" t="s">
        <v>528</v>
      </c>
      <c r="B4" s="95" t="s">
        <v>519</v>
      </c>
      <c r="C4" s="95" t="s">
        <v>520</v>
      </c>
      <c r="D4" s="95" t="s">
        <v>522</v>
      </c>
      <c r="E4" s="95" t="s">
        <v>524</v>
      </c>
    </row>
    <row r="5" spans="1:15" x14ac:dyDescent="0.25">
      <c r="B5" s="95"/>
      <c r="C5" s="95"/>
      <c r="D5" s="95"/>
      <c r="E5" s="95"/>
    </row>
    <row r="6" spans="1:15" x14ac:dyDescent="0.25">
      <c r="A6" t="s">
        <v>265</v>
      </c>
    </row>
    <row r="7" spans="1:15" x14ac:dyDescent="0.25">
      <c r="A7" s="94" t="s">
        <v>526</v>
      </c>
      <c r="B7" s="94" t="s">
        <v>278</v>
      </c>
      <c r="C7" s="94" t="s">
        <v>531</v>
      </c>
      <c r="D7" s="95" t="s">
        <v>339</v>
      </c>
      <c r="E7" s="95" t="s">
        <v>502</v>
      </c>
      <c r="F7" s="95" t="s">
        <v>503</v>
      </c>
      <c r="G7" s="95" t="s">
        <v>342</v>
      </c>
      <c r="H7" s="95" t="s">
        <v>277</v>
      </c>
      <c r="I7" s="95" t="s">
        <v>276</v>
      </c>
    </row>
    <row r="8" spans="1:15" x14ac:dyDescent="0.25">
      <c r="A8" s="94" t="s">
        <v>241</v>
      </c>
      <c r="B8" s="94">
        <v>200</v>
      </c>
      <c r="C8" s="95">
        <v>254</v>
      </c>
      <c r="D8" s="95" t="s">
        <v>265</v>
      </c>
      <c r="E8" s="95" t="s">
        <v>343</v>
      </c>
      <c r="F8" s="95" t="s">
        <v>529</v>
      </c>
      <c r="G8" s="95" t="s">
        <v>530</v>
      </c>
      <c r="H8" s="95">
        <v>24</v>
      </c>
      <c r="I8" s="95" t="s">
        <v>281</v>
      </c>
    </row>
    <row r="9" spans="1:15" x14ac:dyDescent="0.25">
      <c r="A9" s="94" t="s">
        <v>166</v>
      </c>
      <c r="B9" s="94">
        <v>150</v>
      </c>
      <c r="C9" s="95">
        <v>254</v>
      </c>
      <c r="D9" s="95" t="s">
        <v>532</v>
      </c>
      <c r="E9" s="95" t="s">
        <v>534</v>
      </c>
      <c r="F9" s="95" t="s">
        <v>535</v>
      </c>
      <c r="G9" s="95" t="s">
        <v>536</v>
      </c>
      <c r="H9" s="95">
        <v>24</v>
      </c>
      <c r="I9" s="95" t="s">
        <v>281</v>
      </c>
    </row>
    <row r="10" spans="1:15" x14ac:dyDescent="0.25">
      <c r="A10" s="94" t="s">
        <v>242</v>
      </c>
      <c r="B10" s="94">
        <v>100</v>
      </c>
      <c r="C10" s="95">
        <v>126</v>
      </c>
      <c r="D10" s="95" t="s">
        <v>537</v>
      </c>
      <c r="E10" s="95" t="s">
        <v>538</v>
      </c>
      <c r="F10" s="95" t="s">
        <v>541</v>
      </c>
      <c r="G10" s="95" t="s">
        <v>542</v>
      </c>
      <c r="H10" s="95">
        <v>25</v>
      </c>
      <c r="I10" s="102">
        <v>255255255128</v>
      </c>
    </row>
    <row r="11" spans="1:15" x14ac:dyDescent="0.25">
      <c r="A11" s="94" t="s">
        <v>165</v>
      </c>
      <c r="B11" s="94">
        <v>50</v>
      </c>
      <c r="C11" s="95">
        <v>62</v>
      </c>
      <c r="D11" s="95" t="s">
        <v>539</v>
      </c>
      <c r="E11" s="95" t="s">
        <v>545</v>
      </c>
      <c r="F11" s="95" t="s">
        <v>546</v>
      </c>
      <c r="G11" s="95" t="s">
        <v>544</v>
      </c>
      <c r="H11" s="95">
        <v>26</v>
      </c>
      <c r="I11" s="102">
        <v>255255255192</v>
      </c>
    </row>
    <row r="12" spans="1:15" x14ac:dyDescent="0.25">
      <c r="A12" s="94" t="s">
        <v>226</v>
      </c>
      <c r="B12" s="94">
        <v>40</v>
      </c>
      <c r="C12" s="95">
        <v>62</v>
      </c>
      <c r="D12" s="95" t="s">
        <v>543</v>
      </c>
      <c r="E12" s="95" t="s">
        <v>555</v>
      </c>
      <c r="F12" s="95" t="s">
        <v>549</v>
      </c>
      <c r="G12" s="95" t="s">
        <v>548</v>
      </c>
      <c r="H12" s="95">
        <v>26</v>
      </c>
      <c r="I12" s="102">
        <v>255255255192</v>
      </c>
    </row>
    <row r="13" spans="1:15" x14ac:dyDescent="0.25">
      <c r="A13" s="94" t="s">
        <v>554</v>
      </c>
      <c r="B13" s="94">
        <v>2</v>
      </c>
      <c r="C13" s="95">
        <v>2</v>
      </c>
      <c r="D13" s="95" t="s">
        <v>547</v>
      </c>
      <c r="E13" s="95" t="s">
        <v>550</v>
      </c>
      <c r="F13" s="95" t="s">
        <v>551</v>
      </c>
      <c r="G13" s="95" t="s">
        <v>552</v>
      </c>
      <c r="H13" s="95">
        <v>30</v>
      </c>
      <c r="I13" s="102">
        <v>255255255252</v>
      </c>
    </row>
    <row r="14" spans="1:15" x14ac:dyDescent="0.25">
      <c r="A14" s="95"/>
      <c r="B14" s="95"/>
      <c r="C14" s="95"/>
      <c r="D14" s="95" t="s">
        <v>553</v>
      </c>
      <c r="E14" s="95"/>
      <c r="F14" s="95"/>
      <c r="G14" s="95"/>
      <c r="H14" s="95"/>
      <c r="I14" s="95"/>
    </row>
    <row r="16" spans="1:15" ht="15.75" thickBot="1" x14ac:dyDescent="0.3">
      <c r="A16" s="122" t="s">
        <v>526</v>
      </c>
      <c r="B16" s="122" t="s">
        <v>278</v>
      </c>
      <c r="C16" s="122" t="s">
        <v>531</v>
      </c>
      <c r="D16" s="123" t="s">
        <v>339</v>
      </c>
      <c r="E16" s="123" t="s">
        <v>502</v>
      </c>
      <c r="F16" s="123" t="s">
        <v>503</v>
      </c>
      <c r="G16" s="123" t="s">
        <v>342</v>
      </c>
      <c r="H16" s="123" t="s">
        <v>277</v>
      </c>
      <c r="I16" s="123" t="s">
        <v>276</v>
      </c>
      <c r="J16" s="123" t="s">
        <v>286</v>
      </c>
      <c r="K16" s="95" t="s">
        <v>286</v>
      </c>
      <c r="L16" s="95" t="s">
        <v>291</v>
      </c>
      <c r="M16" s="95" t="s">
        <v>292</v>
      </c>
      <c r="N16" s="95" t="s">
        <v>293</v>
      </c>
      <c r="O16" s="95" t="s">
        <v>294</v>
      </c>
    </row>
    <row r="17" spans="1:16" x14ac:dyDescent="0.25">
      <c r="A17" s="124" t="s">
        <v>226</v>
      </c>
      <c r="B17" s="124">
        <v>40</v>
      </c>
      <c r="C17" s="125">
        <v>62</v>
      </c>
      <c r="D17" s="125" t="s">
        <v>265</v>
      </c>
      <c r="E17" s="125" t="s">
        <v>343</v>
      </c>
      <c r="F17" s="125" t="s">
        <v>557</v>
      </c>
      <c r="G17" s="125" t="s">
        <v>558</v>
      </c>
      <c r="H17" s="125">
        <v>26</v>
      </c>
      <c r="I17" s="126">
        <v>255255255192</v>
      </c>
      <c r="J17" s="125" t="s">
        <v>265</v>
      </c>
      <c r="K17" t="s">
        <v>287</v>
      </c>
      <c r="L17" s="99" t="s">
        <v>177</v>
      </c>
      <c r="M17" s="99" t="s">
        <v>167</v>
      </c>
      <c r="N17" s="99" t="s">
        <v>168</v>
      </c>
      <c r="O17" s="99" t="s">
        <v>508</v>
      </c>
      <c r="P17" s="149" t="s">
        <v>574</v>
      </c>
    </row>
    <row r="18" spans="1:16" s="131" customFormat="1" x14ac:dyDescent="0.25">
      <c r="A18" s="129" t="s">
        <v>241</v>
      </c>
      <c r="B18" s="129">
        <v>200</v>
      </c>
      <c r="C18" s="130">
        <v>254</v>
      </c>
      <c r="D18" s="130" t="s">
        <v>556</v>
      </c>
      <c r="E18" s="130" t="s">
        <v>560</v>
      </c>
      <c r="F18" s="130" t="s">
        <v>561</v>
      </c>
      <c r="G18" s="130" t="s">
        <v>562</v>
      </c>
      <c r="H18" s="130">
        <v>24</v>
      </c>
      <c r="I18" s="130" t="s">
        <v>281</v>
      </c>
      <c r="J18" s="125" t="s">
        <v>265</v>
      </c>
      <c r="K18" t="s">
        <v>276</v>
      </c>
      <c r="L18" s="99" t="s">
        <v>587</v>
      </c>
      <c r="M18" s="99" t="s">
        <v>186</v>
      </c>
      <c r="N18" s="99" t="s">
        <v>186</v>
      </c>
      <c r="O18" s="99" t="s">
        <v>510</v>
      </c>
      <c r="P18" s="151">
        <v>255255255128</v>
      </c>
    </row>
    <row r="19" spans="1:16" x14ac:dyDescent="0.25">
      <c r="A19" s="124" t="s">
        <v>165</v>
      </c>
      <c r="B19" s="124">
        <v>50</v>
      </c>
      <c r="C19" s="125">
        <v>32</v>
      </c>
      <c r="D19" s="125">
        <v>32</v>
      </c>
      <c r="E19" s="125" t="s">
        <v>563</v>
      </c>
      <c r="F19" s="125" t="s">
        <v>572</v>
      </c>
      <c r="G19" s="125" t="s">
        <v>573</v>
      </c>
      <c r="H19" s="125">
        <v>27</v>
      </c>
      <c r="I19" s="126">
        <v>255255255224</v>
      </c>
      <c r="J19" s="125" t="s">
        <v>559</v>
      </c>
      <c r="K19" t="s">
        <v>289</v>
      </c>
      <c r="L19" s="99" t="s">
        <v>177</v>
      </c>
      <c r="M19" s="99" t="s">
        <v>167</v>
      </c>
      <c r="N19" s="99" t="s">
        <v>168</v>
      </c>
      <c r="O19" s="99" t="s">
        <v>167</v>
      </c>
      <c r="P19" s="149" t="s">
        <v>532</v>
      </c>
    </row>
    <row r="20" spans="1:16" s="131" customFormat="1" x14ac:dyDescent="0.25">
      <c r="A20" s="129" t="s">
        <v>242</v>
      </c>
      <c r="B20" s="129">
        <v>100</v>
      </c>
      <c r="C20" s="130">
        <v>126</v>
      </c>
      <c r="D20" s="130" t="s">
        <v>574</v>
      </c>
      <c r="E20" s="130" t="s">
        <v>575</v>
      </c>
      <c r="F20" s="130" t="s">
        <v>576</v>
      </c>
      <c r="G20" s="130" t="s">
        <v>577</v>
      </c>
      <c r="H20" s="130">
        <v>25</v>
      </c>
      <c r="I20" s="148">
        <v>255255255128</v>
      </c>
      <c r="J20" s="130"/>
      <c r="K20" t="s">
        <v>290</v>
      </c>
      <c r="L20" s="99" t="s">
        <v>177</v>
      </c>
      <c r="M20" s="99" t="s">
        <v>167</v>
      </c>
      <c r="N20" s="99" t="s">
        <v>168</v>
      </c>
      <c r="O20" s="99" t="s">
        <v>588</v>
      </c>
      <c r="P20" s="150" t="s">
        <v>540</v>
      </c>
    </row>
    <row r="21" spans="1:16" s="131" customFormat="1" x14ac:dyDescent="0.25">
      <c r="A21" s="129" t="s">
        <v>166</v>
      </c>
      <c r="B21" s="129">
        <v>150</v>
      </c>
      <c r="C21" s="130">
        <v>254</v>
      </c>
      <c r="D21" s="130" t="s">
        <v>578</v>
      </c>
      <c r="E21" s="130" t="s">
        <v>579</v>
      </c>
      <c r="F21" s="130" t="s">
        <v>582</v>
      </c>
      <c r="G21" s="130" t="s">
        <v>581</v>
      </c>
      <c r="H21" s="130">
        <v>24</v>
      </c>
      <c r="I21" s="130" t="s">
        <v>281</v>
      </c>
      <c r="J21" s="130"/>
    </row>
    <row r="22" spans="1:16" x14ac:dyDescent="0.25">
      <c r="A22" s="124" t="s">
        <v>554</v>
      </c>
      <c r="B22" s="124">
        <v>2</v>
      </c>
      <c r="C22" s="125">
        <v>2</v>
      </c>
      <c r="D22" s="125" t="s">
        <v>580</v>
      </c>
      <c r="E22" s="125" t="s">
        <v>583</v>
      </c>
      <c r="F22" s="125" t="s">
        <v>584</v>
      </c>
      <c r="G22" s="125" t="s">
        <v>585</v>
      </c>
      <c r="H22" s="125">
        <v>30</v>
      </c>
      <c r="I22" s="126">
        <v>255255255252</v>
      </c>
      <c r="J22" s="125"/>
    </row>
    <row r="23" spans="1:16" x14ac:dyDescent="0.25">
      <c r="A23" s="124"/>
      <c r="B23" s="124"/>
      <c r="C23" s="125"/>
      <c r="D23" s="125" t="s">
        <v>586</v>
      </c>
      <c r="E23" s="125"/>
      <c r="F23" s="125"/>
      <c r="G23" s="125"/>
      <c r="H23" s="125"/>
      <c r="I23" s="128"/>
      <c r="J23" s="125"/>
    </row>
    <row r="24" spans="1:16" ht="15.75" thickBot="1" x14ac:dyDescent="0.3"/>
    <row r="25" spans="1:16" ht="15.75" thickBot="1" x14ac:dyDescent="0.3">
      <c r="A25" s="152" t="s">
        <v>526</v>
      </c>
      <c r="B25" s="132" t="s">
        <v>278</v>
      </c>
      <c r="C25" s="132" t="s">
        <v>531</v>
      </c>
      <c r="D25" s="133" t="s">
        <v>339</v>
      </c>
      <c r="E25" s="133" t="s">
        <v>502</v>
      </c>
      <c r="F25" s="133" t="s">
        <v>503</v>
      </c>
      <c r="G25" s="133" t="s">
        <v>342</v>
      </c>
      <c r="H25" s="133" t="s">
        <v>277</v>
      </c>
      <c r="I25" s="133" t="s">
        <v>276</v>
      </c>
      <c r="J25" s="134" t="s">
        <v>286</v>
      </c>
    </row>
    <row r="26" spans="1:16" x14ac:dyDescent="0.25">
      <c r="A26" s="153" t="s">
        <v>226</v>
      </c>
      <c r="B26" s="135">
        <v>40</v>
      </c>
      <c r="C26" s="136">
        <v>62</v>
      </c>
      <c r="D26" s="136" t="s">
        <v>265</v>
      </c>
      <c r="E26" s="136" t="s">
        <v>343</v>
      </c>
      <c r="F26" s="136" t="s">
        <v>557</v>
      </c>
      <c r="G26" s="136" t="s">
        <v>558</v>
      </c>
      <c r="H26" s="136">
        <v>26</v>
      </c>
      <c r="I26" s="137">
        <v>255255255192</v>
      </c>
      <c r="J26" s="138" t="s">
        <v>265</v>
      </c>
    </row>
    <row r="27" spans="1:16" x14ac:dyDescent="0.25">
      <c r="A27" s="154" t="s">
        <v>241</v>
      </c>
      <c r="B27" s="146">
        <v>200</v>
      </c>
      <c r="C27" s="147">
        <v>254</v>
      </c>
      <c r="D27" s="147" t="s">
        <v>532</v>
      </c>
      <c r="E27" s="147" t="s">
        <v>534</v>
      </c>
      <c r="F27" s="147" t="s">
        <v>535</v>
      </c>
      <c r="G27" s="147" t="s">
        <v>536</v>
      </c>
      <c r="H27" s="147">
        <v>24</v>
      </c>
      <c r="I27" s="147" t="s">
        <v>281</v>
      </c>
      <c r="J27" s="139" t="s">
        <v>532</v>
      </c>
    </row>
    <row r="28" spans="1:16" x14ac:dyDescent="0.25">
      <c r="A28" s="153" t="s">
        <v>165</v>
      </c>
      <c r="B28" s="135">
        <v>50</v>
      </c>
      <c r="C28" s="136">
        <v>62</v>
      </c>
      <c r="D28" s="136" t="s">
        <v>537</v>
      </c>
      <c r="E28" s="136" t="s">
        <v>538</v>
      </c>
      <c r="F28" s="136" t="s">
        <v>565</v>
      </c>
      <c r="G28" s="136" t="s">
        <v>564</v>
      </c>
      <c r="H28" s="136">
        <v>26</v>
      </c>
      <c r="I28" s="137">
        <v>255255255192</v>
      </c>
      <c r="J28" s="138" t="s">
        <v>537</v>
      </c>
    </row>
    <row r="29" spans="1:16" x14ac:dyDescent="0.25">
      <c r="A29" s="154" t="s">
        <v>242</v>
      </c>
      <c r="B29" s="140">
        <v>100</v>
      </c>
      <c r="C29" s="141">
        <v>126</v>
      </c>
      <c r="D29" s="141" t="s">
        <v>539</v>
      </c>
      <c r="E29" s="141" t="s">
        <v>545</v>
      </c>
      <c r="F29" s="141" t="s">
        <v>549</v>
      </c>
      <c r="G29" s="141" t="s">
        <v>548</v>
      </c>
      <c r="H29" s="141">
        <v>25</v>
      </c>
      <c r="I29" s="142">
        <v>255255255128</v>
      </c>
      <c r="J29" s="139" t="s">
        <v>539</v>
      </c>
    </row>
    <row r="30" spans="1:16" x14ac:dyDescent="0.25">
      <c r="A30" s="155" t="s">
        <v>166</v>
      </c>
      <c r="B30" s="135">
        <v>150</v>
      </c>
      <c r="C30" s="136">
        <v>254</v>
      </c>
      <c r="D30" s="136" t="s">
        <v>547</v>
      </c>
      <c r="E30" s="136" t="s">
        <v>550</v>
      </c>
      <c r="F30" s="136" t="s">
        <v>567</v>
      </c>
      <c r="G30" s="136" t="s">
        <v>566</v>
      </c>
      <c r="H30" s="136">
        <v>24</v>
      </c>
      <c r="I30" s="136" t="s">
        <v>281</v>
      </c>
      <c r="J30" s="138" t="s">
        <v>547</v>
      </c>
    </row>
    <row r="31" spans="1:16" x14ac:dyDescent="0.25">
      <c r="A31" s="156" t="s">
        <v>554</v>
      </c>
      <c r="B31" s="140">
        <v>2</v>
      </c>
      <c r="C31" s="141">
        <v>2</v>
      </c>
      <c r="D31" s="141" t="s">
        <v>533</v>
      </c>
      <c r="E31" s="141" t="s">
        <v>568</v>
      </c>
      <c r="F31" s="141" t="s">
        <v>569</v>
      </c>
      <c r="G31" s="141" t="s">
        <v>570</v>
      </c>
      <c r="H31" s="141">
        <v>30</v>
      </c>
      <c r="I31" s="142">
        <v>255255255252</v>
      </c>
      <c r="J31" s="139" t="s">
        <v>533</v>
      </c>
    </row>
    <row r="32" spans="1:16" x14ac:dyDescent="0.25">
      <c r="A32" s="157"/>
      <c r="B32" s="143"/>
      <c r="C32" s="144"/>
      <c r="D32" s="144" t="s">
        <v>571</v>
      </c>
      <c r="E32" s="144"/>
      <c r="F32" s="144"/>
      <c r="G32" s="144"/>
      <c r="H32" s="144"/>
      <c r="I32" s="127"/>
      <c r="J32" s="145"/>
    </row>
  </sheetData>
  <sortState xmlns:xlrd2="http://schemas.microsoft.com/office/spreadsheetml/2017/richdata2" ref="A8:B12">
    <sortCondition descending="1" ref="B12"/>
  </sortState>
  <mergeCells count="1">
    <mergeCell ref="B1:H1"/>
  </mergeCells>
  <phoneticPr fontId="2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models</vt:lpstr>
      <vt:lpstr>unidades</vt:lpstr>
      <vt:lpstr>fisica</vt:lpstr>
      <vt:lpstr>Sist.</vt:lpstr>
      <vt:lpstr>IPv4</vt:lpstr>
      <vt:lpstr>Classic</vt:lpstr>
      <vt:lpstr>VLSM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2023-05-10T12:20:18Z</dcterms:created>
  <dcterms:modified xsi:type="dcterms:W3CDTF">2023-06-07T13:06:43Z</dcterms:modified>
</cp:coreProperties>
</file>