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6FBA1B3B-5336-41F9-8E5D-6F58F57970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L2" i="1"/>
  <c r="L3" i="1"/>
  <c r="L4" i="1"/>
  <c r="L5" i="1"/>
  <c r="L6" i="1"/>
  <c r="M9" i="1"/>
  <c r="M10" i="1"/>
  <c r="M11" i="1"/>
  <c r="M12" i="1"/>
  <c r="M13" i="1"/>
  <c r="F8" i="1"/>
  <c r="L9" i="1"/>
  <c r="L10" i="1"/>
  <c r="L11" i="1"/>
  <c r="L12" i="1"/>
  <c r="L13" i="1"/>
  <c r="F7" i="1"/>
  <c r="F6" i="1"/>
  <c r="F2" i="1"/>
  <c r="F3" i="1"/>
  <c r="F4" i="1"/>
  <c r="F5" i="1"/>
  <c r="S2" i="1"/>
  <c r="K9" i="1" s="1"/>
  <c r="K13" i="1" l="1"/>
  <c r="K12" i="1"/>
  <c r="K11" i="1"/>
  <c r="K10" i="1"/>
</calcChain>
</file>

<file path=xl/sharedStrings.xml><?xml version="1.0" encoding="utf-8"?>
<sst xmlns="http://schemas.openxmlformats.org/spreadsheetml/2006/main" count="37" uniqueCount="32">
  <si>
    <t>producto</t>
  </si>
  <si>
    <t>empleado</t>
  </si>
  <si>
    <t>remito</t>
  </si>
  <si>
    <t>precio</t>
  </si>
  <si>
    <t>total</t>
  </si>
  <si>
    <t>prod</t>
  </si>
  <si>
    <t>cant</t>
  </si>
  <si>
    <t>stock</t>
  </si>
  <si>
    <t xml:space="preserve"> </t>
  </si>
  <si>
    <t>remera</t>
  </si>
  <si>
    <t>pantalon</t>
  </si>
  <si>
    <t>campera</t>
  </si>
  <si>
    <t>zapatos</t>
  </si>
  <si>
    <t>shorts</t>
  </si>
  <si>
    <t>id</t>
  </si>
  <si>
    <t>ingreso</t>
  </si>
  <si>
    <t>antigüedad</t>
  </si>
  <si>
    <t>Racedo, Cristian</t>
  </si>
  <si>
    <t>Racedo, Abel</t>
  </si>
  <si>
    <t>Bella, Luna</t>
  </si>
  <si>
    <t>Ramirez, Sol</t>
  </si>
  <si>
    <t>Martinez, Jose</t>
  </si>
  <si>
    <t>Hoy</t>
  </si>
  <si>
    <t>A-0001</t>
  </si>
  <si>
    <t>A-0002</t>
  </si>
  <si>
    <t>B-0001</t>
  </si>
  <si>
    <t>B-0002</t>
  </si>
  <si>
    <t>vend</t>
  </si>
  <si>
    <t>ventas</t>
  </si>
  <si>
    <t>A-0003</t>
  </si>
  <si>
    <t>A-0004</t>
  </si>
  <si>
    <t>C-0001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</si>
</sst>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6"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\ * #,##0.00_-;\-&quot;$&quot;\ * #,##0.00_-;_-&quot;$&quot;\ 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364BF-FDE9-470E-9B41-41551819A08B}" name="Tabla_ventas" displayName="Tabla_ventas" ref="A1:F8" totalsRowShown="0">
  <autoFilter ref="A1:F8" xr:uid="{4F5364BF-FDE9-470E-9B41-41551819A08B}"/>
  <tableColumns count="6">
    <tableColumn id="1" xr3:uid="{A56847DE-1A5D-4B20-AD3A-8E2362599563}" name="remito"/>
    <tableColumn id="2" xr3:uid="{1BB7BDF8-7E5B-47E2-A19B-91355BEFA458}" name="vend"/>
    <tableColumn id="3" xr3:uid="{7F9182B4-9796-4A2D-A400-DB2048CEB97F}" name="prod"/>
    <tableColumn id="4" xr3:uid="{D556ADC6-D8C3-49C0-ACD9-FD5DE54E48CA}" name="cant"/>
    <tableColumn id="5" xr3:uid="{36CBCE45-62CD-4203-BC5D-A815DD462104}" name="precio" dataCellStyle="Moneda"/>
    <tableColumn id="6" xr3:uid="{90EE0447-CC75-42F1-8284-A7290C8B6E81}" name="total" dataDxfId="4">
      <calculatedColumnFormula>Tabla_ventas[[#This Row],[cant]]*Tabla_ventas[[#This Row],[precio]]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EB46D-8E33-4735-9366-FDD8DAA81124}" name="Tabla_empleados" displayName="Tabla_empleados" ref="H8:M13" totalsRowShown="0">
  <autoFilter ref="H8:M13" xr:uid="{E1DEB46D-8E33-4735-9366-FDD8DAA81124}"/>
  <tableColumns count="6">
    <tableColumn id="1" xr3:uid="{7462D6EF-E756-48F5-980F-BA101992CBD6}" name="id"/>
    <tableColumn id="2" xr3:uid="{812722E6-BC39-43C7-B6B9-2AF97B062BCE}" name="empleado"/>
    <tableColumn id="4" xr3:uid="{5198AD1A-090F-403F-AA25-CD18623442D0}" name="ingreso" dataDxfId="5"/>
    <tableColumn id="5" xr3:uid="{DA00DEBA-A4EC-4389-B747-19E0CF35B378}" name="antigüedad">
      <calculatedColumnFormula>YEAR($S$2)-YEAR(J9)</calculatedColumnFormula>
    </tableColumn>
    <tableColumn id="6" xr3:uid="{46439D22-D476-4395-A9AE-43D3A3AA6F72}" name="ventas" dataDxfId="2">
      <calculatedColumnFormula>COUNTIF(Tabla_ventas[vend],Tabla_empleados[[#This Row],[id]])</calculatedColumnFormula>
    </tableColumn>
    <tableColumn id="7" xr3:uid="{427AB08F-5130-4DB7-8B46-FEEC9E0D2BD0}" name="total" dataCellStyle="Moneda">
      <calculatedColumnFormula>SUMIF(Tabla_ventas[vend],Tabla_empleados[[#This Row],[id]],Tabla_ventas[total])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9BD18-FFBA-4772-89DA-E6361FE5C0EA}" name="Tabla_productos" displayName="Tabla_productos" ref="H1:M6" totalsRowShown="0">
  <autoFilter ref="H1:M6" xr:uid="{5AE9BD18-FFBA-4772-89DA-E6361FE5C0EA}"/>
  <tableColumns count="6">
    <tableColumn id="1" xr3:uid="{2E1244BB-91BF-4094-A0EE-ABCD472016C6}" name="id"/>
    <tableColumn id="2" xr3:uid="{BA1B919A-E2D2-4A37-9172-F97C588A8962}" name="producto"/>
    <tableColumn id="4" xr3:uid="{07930893-EBAD-4429-B3EC-19000F0FA816}" name="precio" dataDxfId="3" dataCellStyle="Moneda"/>
    <tableColumn id="3" xr3:uid="{F4F287D8-B38D-4FF0-9C5B-98CB0A9B80CB}" name="stock"/>
    <tableColumn id="5" xr3:uid="{8D69A262-3FF7-473D-A13D-8B27015EA93D}" name="ventas" dataDxfId="1">
      <calculatedColumnFormula>COUNTIF(Tabla_ventas[prod],Tabla_productos[[#This Row],[id]])</calculatedColumnFormula>
    </tableColumn>
    <tableColumn id="6" xr3:uid="{C97B429B-A60D-4B12-BE1E-3352AEDE00B8}" name="total" dataDxfId="0" dataCellStyle="Moneda">
      <calculatedColumnFormula>SUMIF(Tabla_ventas[prod],Tabla_productos[[#This Row],[id]],Tabla_ventas[total])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145" zoomScaleNormal="145" workbookViewId="0">
      <pane xSplit="6" ySplit="1" topLeftCell="G7" activePane="bottomRight" state="frozen"/>
      <selection pane="topRight" activeCell="G1" sqref="G1"/>
      <selection pane="bottomLeft" activeCell="A2" sqref="A2"/>
      <selection pane="bottomRight" activeCell="J6" sqref="J6"/>
    </sheetView>
  </sheetViews>
  <sheetFormatPr baseColWidth="10" defaultColWidth="9.140625" defaultRowHeight="15" x14ac:dyDescent="0.25"/>
  <cols>
    <col min="1" max="1" width="9.28515625" bestFit="1" customWidth="1"/>
    <col min="2" max="2" width="5.5703125" customWidth="1"/>
    <col min="3" max="3" width="7.42578125" bestFit="1" customWidth="1"/>
    <col min="4" max="4" width="7" bestFit="1" customWidth="1"/>
    <col min="5" max="5" width="12.28515625" style="2" bestFit="1" customWidth="1"/>
    <col min="6" max="6" width="12.28515625" bestFit="1" customWidth="1"/>
    <col min="7" max="7" width="2.85546875" customWidth="1"/>
    <col min="8" max="8" width="5" bestFit="1" customWidth="1"/>
    <col min="9" max="9" width="15.140625" bestFit="1" customWidth="1"/>
    <col min="10" max="10" width="12.28515625" bestFit="1" customWidth="1"/>
    <col min="11" max="11" width="5.42578125" style="2" customWidth="1"/>
    <col min="12" max="12" width="5.42578125" customWidth="1"/>
    <col min="13" max="13" width="12.28515625" style="2" bestFit="1" customWidth="1"/>
    <col min="14" max="14" width="14.5703125" customWidth="1"/>
    <col min="15" max="15" width="13.28515625" hidden="1" customWidth="1"/>
    <col min="16" max="16" width="3.5703125" hidden="1" customWidth="1"/>
    <col min="17" max="17" width="5.42578125" customWidth="1"/>
    <col min="18" max="18" width="2.85546875" customWidth="1"/>
    <col min="19" max="19" width="11.140625" bestFit="1" customWidth="1"/>
  </cols>
  <sheetData>
    <row r="1" spans="1:19" x14ac:dyDescent="0.25">
      <c r="A1" t="s">
        <v>2</v>
      </c>
      <c r="B1" t="s">
        <v>27</v>
      </c>
      <c r="C1" t="s">
        <v>5</v>
      </c>
      <c r="D1" t="s">
        <v>6</v>
      </c>
      <c r="E1" s="2" t="s">
        <v>3</v>
      </c>
      <c r="F1" t="s">
        <v>4</v>
      </c>
      <c r="G1" t="s">
        <v>8</v>
      </c>
      <c r="H1" t="s">
        <v>14</v>
      </c>
      <c r="I1" t="s">
        <v>0</v>
      </c>
      <c r="J1" s="2" t="s">
        <v>3</v>
      </c>
      <c r="K1" t="s">
        <v>7</v>
      </c>
      <c r="L1" t="s">
        <v>28</v>
      </c>
      <c r="M1" s="2" t="s">
        <v>4</v>
      </c>
      <c r="S1" t="s">
        <v>22</v>
      </c>
    </row>
    <row r="2" spans="1:19" x14ac:dyDescent="0.25">
      <c r="A2" t="s">
        <v>23</v>
      </c>
      <c r="B2">
        <v>3</v>
      </c>
      <c r="C2">
        <v>1</v>
      </c>
      <c r="D2">
        <v>10</v>
      </c>
      <c r="E2" s="2">
        <v>3500</v>
      </c>
      <c r="F2" s="3">
        <f>Tabla_ventas[[#This Row],[cant]]*Tabla_ventas[[#This Row],[precio]]</f>
        <v>35000</v>
      </c>
      <c r="H2">
        <v>1</v>
      </c>
      <c r="I2" t="s">
        <v>9</v>
      </c>
      <c r="J2" s="2">
        <v>3500</v>
      </c>
      <c r="K2">
        <v>200</v>
      </c>
      <c r="L2">
        <f>COUNTIF(Tabla_ventas[prod],Tabla_productos[[#This Row],[id]])</f>
        <v>1</v>
      </c>
      <c r="M2" s="2">
        <f>SUMIF(Tabla_ventas[prod],Tabla_productos[[#This Row],[id]],Tabla_ventas[total])</f>
        <v>35000</v>
      </c>
      <c r="S2" s="1">
        <f ca="1">TODAY()</f>
        <v>44911</v>
      </c>
    </row>
    <row r="3" spans="1:19" x14ac:dyDescent="0.25">
      <c r="A3" t="s">
        <v>24</v>
      </c>
      <c r="B3">
        <v>5</v>
      </c>
      <c r="C3">
        <v>2</v>
      </c>
      <c r="D3">
        <v>3</v>
      </c>
      <c r="E3" s="2">
        <v>5800</v>
      </c>
      <c r="F3" s="3">
        <f>Tabla_ventas[[#This Row],[cant]]*Tabla_ventas[[#This Row],[precio]]</f>
        <v>17400</v>
      </c>
      <c r="H3">
        <v>2</v>
      </c>
      <c r="I3" t="s">
        <v>10</v>
      </c>
      <c r="J3" s="2">
        <v>5800</v>
      </c>
      <c r="K3">
        <v>300</v>
      </c>
      <c r="L3">
        <f>COUNTIF(Tabla_ventas[prod],Tabla_productos[[#This Row],[id]])</f>
        <v>2</v>
      </c>
      <c r="M3" s="2">
        <f>SUMIF(Tabla_ventas[prod],Tabla_productos[[#This Row],[id]],Tabla_ventas[total])</f>
        <v>52200</v>
      </c>
    </row>
    <row r="4" spans="1:19" x14ac:dyDescent="0.25">
      <c r="A4" t="s">
        <v>25</v>
      </c>
      <c r="B4">
        <v>2</v>
      </c>
      <c r="C4">
        <v>5</v>
      </c>
      <c r="D4">
        <v>4</v>
      </c>
      <c r="E4" s="2">
        <v>2500</v>
      </c>
      <c r="F4" s="3">
        <f>Tabla_ventas[[#This Row],[cant]]*Tabla_ventas[[#This Row],[precio]]</f>
        <v>10000</v>
      </c>
      <c r="H4">
        <v>3</v>
      </c>
      <c r="I4" t="s">
        <v>11</v>
      </c>
      <c r="J4" s="2">
        <v>16500</v>
      </c>
      <c r="K4">
        <v>100</v>
      </c>
      <c r="L4">
        <f>COUNTIF(Tabla_ventas[prod],Tabla_productos[[#This Row],[id]])</f>
        <v>2</v>
      </c>
      <c r="M4" s="2">
        <f>SUMIF(Tabla_ventas[prod],Tabla_productos[[#This Row],[id]],Tabla_ventas[total])</f>
        <v>49500</v>
      </c>
    </row>
    <row r="5" spans="1:19" x14ac:dyDescent="0.25">
      <c r="A5" t="s">
        <v>26</v>
      </c>
      <c r="B5">
        <v>1</v>
      </c>
      <c r="C5">
        <v>3</v>
      </c>
      <c r="D5">
        <v>2</v>
      </c>
      <c r="E5" s="2">
        <v>16500</v>
      </c>
      <c r="F5" s="3">
        <f>Tabla_ventas[[#This Row],[cant]]*Tabla_ventas[[#This Row],[precio]]</f>
        <v>33000</v>
      </c>
      <c r="H5">
        <v>4</v>
      </c>
      <c r="I5" t="s">
        <v>12</v>
      </c>
      <c r="J5" s="2">
        <v>8900</v>
      </c>
      <c r="K5">
        <v>400</v>
      </c>
      <c r="L5">
        <f>COUNTIF(Tabla_ventas[prod],Tabla_productos[[#This Row],[id]])</f>
        <v>0</v>
      </c>
      <c r="M5" s="2">
        <f>SUMIF(Tabla_ventas[prod],Tabla_productos[[#This Row],[id]],Tabla_ventas[total])</f>
        <v>0</v>
      </c>
    </row>
    <row r="6" spans="1:19" x14ac:dyDescent="0.25">
      <c r="A6" t="s">
        <v>29</v>
      </c>
      <c r="B6">
        <v>4</v>
      </c>
      <c r="C6">
        <v>2</v>
      </c>
      <c r="D6">
        <v>6</v>
      </c>
      <c r="E6" s="2">
        <v>5800</v>
      </c>
      <c r="F6" s="3">
        <f>Tabla_ventas[[#This Row],[cant]]*Tabla_ventas[[#This Row],[precio]]</f>
        <v>34800</v>
      </c>
      <c r="H6">
        <v>5</v>
      </c>
      <c r="I6" t="s">
        <v>13</v>
      </c>
      <c r="J6" s="2">
        <v>2500</v>
      </c>
      <c r="K6">
        <v>200</v>
      </c>
      <c r="L6">
        <f>COUNTIF(Tabla_ventas[prod],Tabla_productos[[#This Row],[id]])</f>
        <v>2</v>
      </c>
      <c r="M6" s="2">
        <f>SUMIF(Tabla_ventas[prod],Tabla_productos[[#This Row],[id]],Tabla_ventas[total])</f>
        <v>15000</v>
      </c>
    </row>
    <row r="7" spans="1:19" x14ac:dyDescent="0.25">
      <c r="A7" t="s">
        <v>31</v>
      </c>
      <c r="B7">
        <v>1</v>
      </c>
      <c r="C7">
        <v>5</v>
      </c>
      <c r="D7">
        <v>2</v>
      </c>
      <c r="E7" s="2">
        <v>2500</v>
      </c>
      <c r="F7" s="3">
        <f>Tabla_ventas[[#This Row],[cant]]*Tabla_ventas[[#This Row],[precio]]</f>
        <v>5000</v>
      </c>
    </row>
    <row r="8" spans="1:19" x14ac:dyDescent="0.25">
      <c r="A8" t="s">
        <v>30</v>
      </c>
      <c r="B8">
        <v>5</v>
      </c>
      <c r="C8">
        <v>3</v>
      </c>
      <c r="D8">
        <v>1</v>
      </c>
      <c r="E8" s="2">
        <v>16500</v>
      </c>
      <c r="F8" s="3">
        <f>Tabla_ventas[[#This Row],[cant]]*Tabla_ventas[[#This Row],[precio]]</f>
        <v>16500</v>
      </c>
      <c r="H8" t="s">
        <v>14</v>
      </c>
      <c r="I8" t="s">
        <v>1</v>
      </c>
      <c r="J8" t="s">
        <v>15</v>
      </c>
      <c r="K8" t="s">
        <v>16</v>
      </c>
      <c r="L8" t="s">
        <v>28</v>
      </c>
      <c r="M8" s="2" t="s">
        <v>4</v>
      </c>
    </row>
    <row r="9" spans="1:19" x14ac:dyDescent="0.25">
      <c r="H9">
        <v>1</v>
      </c>
      <c r="I9" t="s">
        <v>17</v>
      </c>
      <c r="J9" s="1">
        <v>43636</v>
      </c>
      <c r="K9">
        <f ca="1">YEAR($S$2)-YEAR(J9)</f>
        <v>3</v>
      </c>
      <c r="L9">
        <f>COUNTIF(Tabla_ventas[vend],Tabla_empleados[[#This Row],[id]])</f>
        <v>2</v>
      </c>
      <c r="M9" s="2">
        <f>SUMIF(Tabla_ventas[vend],Tabla_empleados[[#This Row],[id]],Tabla_ventas[total])</f>
        <v>38000</v>
      </c>
    </row>
    <row r="10" spans="1:19" x14ac:dyDescent="0.25">
      <c r="H10">
        <v>2</v>
      </c>
      <c r="I10" t="s">
        <v>18</v>
      </c>
      <c r="J10" s="1">
        <v>43969</v>
      </c>
      <c r="K10">
        <f t="shared" ref="K10:K13" ca="1" si="0">YEAR($S$2)-YEAR(J10)</f>
        <v>2</v>
      </c>
      <c r="L10">
        <f>COUNTIF(Tabla_ventas[vend],Tabla_empleados[[#This Row],[id]])</f>
        <v>1</v>
      </c>
      <c r="M10" s="2">
        <f>SUMIF(Tabla_ventas[vend],Tabla_empleados[[#This Row],[id]],Tabla_ventas[total])</f>
        <v>10000</v>
      </c>
    </row>
    <row r="11" spans="1:19" x14ac:dyDescent="0.25">
      <c r="H11">
        <v>3</v>
      </c>
      <c r="I11" t="s">
        <v>19</v>
      </c>
      <c r="J11" s="1">
        <v>43359</v>
      </c>
      <c r="K11">
        <f t="shared" ca="1" si="0"/>
        <v>4</v>
      </c>
      <c r="L11">
        <f>COUNTIF(Tabla_ventas[vend],Tabla_empleados[[#This Row],[id]])</f>
        <v>1</v>
      </c>
      <c r="M11" s="2">
        <f>SUMIF(Tabla_ventas[vend],Tabla_empleados[[#This Row],[id]],Tabla_ventas[total])</f>
        <v>35000</v>
      </c>
    </row>
    <row r="12" spans="1:19" x14ac:dyDescent="0.25">
      <c r="H12">
        <v>4</v>
      </c>
      <c r="I12" t="s">
        <v>20</v>
      </c>
      <c r="J12" s="1">
        <v>43636</v>
      </c>
      <c r="K12">
        <f t="shared" ca="1" si="0"/>
        <v>3</v>
      </c>
      <c r="L12">
        <f>COUNTIF(Tabla_ventas[vend],Tabla_empleados[[#This Row],[id]])</f>
        <v>1</v>
      </c>
      <c r="M12" s="2">
        <f>SUMIF(Tabla_ventas[vend],Tabla_empleados[[#This Row],[id]],Tabla_ventas[total])</f>
        <v>34800</v>
      </c>
    </row>
    <row r="13" spans="1:19" x14ac:dyDescent="0.25">
      <c r="H13">
        <v>5</v>
      </c>
      <c r="I13" t="s">
        <v>21</v>
      </c>
      <c r="J13" s="1">
        <v>43909</v>
      </c>
      <c r="K13">
        <f t="shared" ca="1" si="0"/>
        <v>2</v>
      </c>
      <c r="L13">
        <f>COUNTIF(Tabla_ventas[vend],Tabla_empleados[[#This Row],[id]])</f>
        <v>2</v>
      </c>
      <c r="M13" s="2">
        <f>SUMIF(Tabla_ventas[vend],Tabla_empleados[[#This Row],[id]],Tabla_ventas[total])</f>
        <v>33900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EducacionIT</cp:lastModifiedBy>
  <dcterms:created xsi:type="dcterms:W3CDTF">2015-06-05T18:19:34Z</dcterms:created>
  <dcterms:modified xsi:type="dcterms:W3CDTF">2022-12-16T19:59:12Z</dcterms:modified>
</cp:coreProperties>
</file>