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redes\saves\ccna-lx19\docs\"/>
    </mc:Choice>
  </mc:AlternateContent>
  <xr:revisionPtr revIDLastSave="0" documentId="13_ncr:1_{236C7020-1154-4B0D-8212-26C04755AD58}" xr6:coauthVersionLast="47" xr6:coauthVersionMax="47" xr10:uidLastSave="{00000000-0000-0000-0000-000000000000}"/>
  <bookViews>
    <workbookView xWindow="-120" yWindow="-120" windowWidth="20730" windowHeight="11160" activeTab="4" xr2:uid="{3415D364-6D1D-489F-8C8D-BD784F513C31}"/>
  </bookViews>
  <sheets>
    <sheet name="modelos" sheetId="1" r:id="rId1"/>
    <sheet name="Medios" sheetId="3" r:id="rId2"/>
    <sheet name="Unidades" sheetId="2" r:id="rId3"/>
    <sheet name="sistemas" sheetId="4" r:id="rId4"/>
    <sheet name="IPv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5" l="1"/>
  <c r="M4" i="5"/>
  <c r="M3" i="5"/>
  <c r="R2" i="4"/>
  <c r="Q2" i="4"/>
  <c r="P2" i="4"/>
  <c r="O2" i="4"/>
  <c r="N2" i="4"/>
  <c r="M2" i="4"/>
  <c r="L2" i="4"/>
  <c r="K2" i="4"/>
  <c r="F13" i="4"/>
</calcChain>
</file>

<file path=xl/sharedStrings.xml><?xml version="1.0" encoding="utf-8"?>
<sst xmlns="http://schemas.openxmlformats.org/spreadsheetml/2006/main" count="265" uniqueCount="199">
  <si>
    <t xml:space="preserve">TCP/IP </t>
  </si>
  <si>
    <t>OSI</t>
  </si>
  <si>
    <t>Capa 7: Aplicación</t>
  </si>
  <si>
    <t>Capa 6: Presentacion</t>
  </si>
  <si>
    <t>Capa 5: Sesion</t>
  </si>
  <si>
    <t>Capa 4: Transporte</t>
  </si>
  <si>
    <t>Capa 3: Red</t>
  </si>
  <si>
    <t>Capa 2: Enlace Datos</t>
  </si>
  <si>
    <t>Capa 1: Fisica</t>
  </si>
  <si>
    <t>Aplicación</t>
  </si>
  <si>
    <t>Transporte</t>
  </si>
  <si>
    <t>Internet</t>
  </si>
  <si>
    <t>Acceso a la Red</t>
  </si>
  <si>
    <t>LAN</t>
  </si>
  <si>
    <t>WAN</t>
  </si>
  <si>
    <t>Data</t>
  </si>
  <si>
    <t>Segment</t>
  </si>
  <si>
    <t>Packet</t>
  </si>
  <si>
    <t>Frame</t>
  </si>
  <si>
    <t>Bits</t>
  </si>
  <si>
    <t>100baseT, 100baseTX, 100baseCX, 10GbaseLC</t>
  </si>
  <si>
    <t>arp, icmp, ipv4, ipv6, ndp</t>
  </si>
  <si>
    <t>tcp, udp</t>
  </si>
  <si>
    <t>http, https, ftp, sftp, pop, imap, smtp, dns, dhcp</t>
  </si>
  <si>
    <t>PDU</t>
  </si>
  <si>
    <t>MEDIO</t>
  </si>
  <si>
    <t>PROTOCOLOS</t>
  </si>
  <si>
    <t>Ethernet, PPP, FrameRelay</t>
  </si>
  <si>
    <t>Almacenamiento</t>
  </si>
  <si>
    <t>Ancho de Banda</t>
  </si>
  <si>
    <t>Frecuencia</t>
  </si>
  <si>
    <t>byte</t>
  </si>
  <si>
    <t>8 bits</t>
  </si>
  <si>
    <t>1000 bytes</t>
  </si>
  <si>
    <t>10^0</t>
  </si>
  <si>
    <t>10^3</t>
  </si>
  <si>
    <t>10^6</t>
  </si>
  <si>
    <t>10^9</t>
  </si>
  <si>
    <t>10^12</t>
  </si>
  <si>
    <t>10^15</t>
  </si>
  <si>
    <t>10^18</t>
  </si>
  <si>
    <t>10^21</t>
  </si>
  <si>
    <t>10^24</t>
  </si>
  <si>
    <t>10^27</t>
  </si>
  <si>
    <t>decimal</t>
  </si>
  <si>
    <t>kbps</t>
  </si>
  <si>
    <t>mbps</t>
  </si>
  <si>
    <t>gbps</t>
  </si>
  <si>
    <t>tbps</t>
  </si>
  <si>
    <t>mhz</t>
  </si>
  <si>
    <t>ghz</t>
  </si>
  <si>
    <t>thz</t>
  </si>
  <si>
    <t>1hz</t>
  </si>
  <si>
    <t>khz</t>
  </si>
  <si>
    <t>se envia y recibe en simultaneo</t>
  </si>
  <si>
    <t>Tx</t>
  </si>
  <si>
    <t>Rx</t>
  </si>
  <si>
    <t>-</t>
  </si>
  <si>
    <t>Auto-MDIX</t>
  </si>
  <si>
    <t>EMI</t>
  </si>
  <si>
    <t>RFI</t>
  </si>
  <si>
    <t>SC (Suscriptor Connector)</t>
  </si>
  <si>
    <t>LC (Lucent Connector)</t>
  </si>
  <si>
    <t>FC (Ferrule Connector)</t>
  </si>
  <si>
    <t>ST (Straight Connector)</t>
  </si>
  <si>
    <t>AM (Amplitud Modulada)</t>
  </si>
  <si>
    <t>FM (Frecuencia Modulada)</t>
  </si>
  <si>
    <t>PM (Modulacion de Fase)</t>
  </si>
  <si>
    <t>DUPLEX</t>
  </si>
  <si>
    <t>Sistemas de Comunicación</t>
  </si>
  <si>
    <t>HALF</t>
  </si>
  <si>
    <t>FULL</t>
  </si>
  <si>
    <t>se envian o se reciben datos</t>
  </si>
  <si>
    <t>AUTO</t>
  </si>
  <si>
    <t>determinada por el dispositivo</t>
  </si>
  <si>
    <t>kb</t>
  </si>
  <si>
    <t>mb</t>
  </si>
  <si>
    <t>gb</t>
  </si>
  <si>
    <t>tb</t>
  </si>
  <si>
    <t>pb</t>
  </si>
  <si>
    <t>xb</t>
  </si>
  <si>
    <t>zb</t>
  </si>
  <si>
    <t>yb</t>
  </si>
  <si>
    <t>bps</t>
  </si>
  <si>
    <t>1000 gigabits per second</t>
  </si>
  <si>
    <t>1000 megabits per second</t>
  </si>
  <si>
    <t>1000 kilobits per second</t>
  </si>
  <si>
    <t>1000 bits per second</t>
  </si>
  <si>
    <t>1 bit per second</t>
  </si>
  <si>
    <t>hz</t>
  </si>
  <si>
    <t>bb</t>
  </si>
  <si>
    <t>Tecnicas de Modulacion</t>
  </si>
  <si>
    <t>1000hertz</t>
  </si>
  <si>
    <t>1000 kilohertz</t>
  </si>
  <si>
    <t>1000 megahertz</t>
  </si>
  <si>
    <t>1000 gigahertz</t>
  </si>
  <si>
    <t>1000 kilobyte</t>
  </si>
  <si>
    <t>1000 megabytes</t>
  </si>
  <si>
    <t>1000 gigabytes</t>
  </si>
  <si>
    <t>1000 terabytes</t>
  </si>
  <si>
    <t>1000 petabytes</t>
  </si>
  <si>
    <t>1000 exabytes</t>
  </si>
  <si>
    <t>1000 zetabytes</t>
  </si>
  <si>
    <t>1000 yotabytes</t>
  </si>
  <si>
    <t>interferencia electromagnetica causada por la cercania de cables o luces fluorescentes</t>
  </si>
  <si>
    <t>interferencia por radiofrecuencia causada por la superposicion de señales inalambricas</t>
  </si>
  <si>
    <t>alteracion de una señal debido al intercambio no deseado de bits producto de una interferencia</t>
  </si>
  <si>
    <t>cruce de señales no intensionado dentro del mismo medio que producen interferencia</t>
  </si>
  <si>
    <t>Colision</t>
  </si>
  <si>
    <t>CrossTalk</t>
  </si>
  <si>
    <t>Problematicas</t>
  </si>
  <si>
    <t>Utiliza un LED para el envio de datos, es mas economico y debido a esto es el mas utilizado para instalaciones hogareñas, su nucleo mide aprox. 60micrones y su alcance es de hasta 2km.</t>
  </si>
  <si>
    <t>Utiliza laser para el envio de datos y posee un alcance de 200km. Su nucleo mide aprox. 9 micrones y debido a sus costos se suele utilizar en  instalaciones grandes como cableado submarino.</t>
  </si>
  <si>
    <t>TIA-568-A</t>
  </si>
  <si>
    <t>TIA-568-B</t>
  </si>
  <si>
    <t>Capacidad de un dispositivo de red para  adaptar los pines de envio y recepcion en base a la configuracion en el otro extremo del cable. Practico al momento de establecer una conexión FullDuplex.</t>
  </si>
  <si>
    <t>UPC (Ultra Physical Contact)</t>
  </si>
  <si>
    <t>APC (Angled Physical Contact)</t>
  </si>
  <si>
    <t>TERMINACIONES</t>
  </si>
  <si>
    <t>TIPOS DE CONECTORES</t>
  </si>
  <si>
    <t>SMF (Monomodo)</t>
  </si>
  <si>
    <t>MMF (Multimodo)</t>
  </si>
  <si>
    <t>PC  (Physical Contact)</t>
  </si>
  <si>
    <t>Fibra Optica</t>
  </si>
  <si>
    <t>Par Trenzado</t>
  </si>
  <si>
    <t>DEC</t>
  </si>
  <si>
    <t>BIN</t>
  </si>
  <si>
    <t>HEX</t>
  </si>
  <si>
    <t>A</t>
  </si>
  <si>
    <t>B</t>
  </si>
  <si>
    <t>C</t>
  </si>
  <si>
    <t>D</t>
  </si>
  <si>
    <t>E</t>
  </si>
  <si>
    <t>F</t>
  </si>
  <si>
    <t>FF</t>
  </si>
  <si>
    <t>0x</t>
  </si>
  <si>
    <t>10^2</t>
  </si>
  <si>
    <t>10^1</t>
  </si>
  <si>
    <t>Decimal</t>
  </si>
  <si>
    <t>Binario</t>
  </si>
  <si>
    <t>2^0</t>
  </si>
  <si>
    <t>2^1</t>
  </si>
  <si>
    <t>2^2</t>
  </si>
  <si>
    <t>2^3</t>
  </si>
  <si>
    <t>2^4</t>
  </si>
  <si>
    <t>Hexadecimal</t>
  </si>
  <si>
    <t>16^0</t>
  </si>
  <si>
    <t>16^1</t>
  </si>
  <si>
    <t>16^2</t>
  </si>
  <si>
    <t>16^3</t>
  </si>
  <si>
    <t>2^7</t>
  </si>
  <si>
    <t>2^6</t>
  </si>
  <si>
    <t>2^5</t>
  </si>
  <si>
    <t>BINARIO</t>
  </si>
  <si>
    <t>Metodo division</t>
  </si>
  <si>
    <t>0.0.0.0</t>
  </si>
  <si>
    <t>128.0.0.0</t>
  </si>
  <si>
    <t>192.0.0.0</t>
  </si>
  <si>
    <t>224.0.0.0</t>
  </si>
  <si>
    <t>240.0.0.0</t>
  </si>
  <si>
    <r>
      <rPr>
        <sz val="11"/>
        <color rgb="FFC0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</si>
  <si>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111111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</si>
  <si>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</si>
  <si>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</si>
  <si>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</si>
  <si>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111111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</si>
  <si>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11111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</si>
  <si>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1111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</si>
  <si>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</si>
  <si>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111</t>
    </r>
  </si>
  <si>
    <t>10.0.0.0</t>
  </si>
  <si>
    <t>00001010</t>
  </si>
  <si>
    <t>172.16.0.0</t>
  </si>
  <si>
    <t>172.31.255.255</t>
  </si>
  <si>
    <t>10101100
00010000</t>
  </si>
  <si>
    <t>10101100
00011111</t>
  </si>
  <si>
    <t>192.168.0.0</t>
  </si>
  <si>
    <t>11000000
10101000
00000000</t>
  </si>
  <si>
    <t>11000000
10101000
11111111</t>
  </si>
  <si>
    <t>Multicast</t>
  </si>
  <si>
    <t>Research</t>
  </si>
  <si>
    <t>cidr</t>
  </si>
  <si>
    <t>/8</t>
  </si>
  <si>
    <t>/16</t>
  </si>
  <si>
    <t>/24</t>
  </si>
  <si>
    <t>255.0.0.0</t>
  </si>
  <si>
    <t>255.255.0.0</t>
  </si>
  <si>
    <t>255.255.255.0</t>
  </si>
  <si>
    <t>host</t>
  </si>
  <si>
    <t>IPv4</t>
  </si>
  <si>
    <t>binario</t>
  </si>
  <si>
    <t>mask</t>
  </si>
  <si>
    <t>sn</t>
  </si>
  <si>
    <t>class</t>
  </si>
  <si>
    <t>Publico (Inicia en)</t>
  </si>
  <si>
    <t>Publico (finaliza con)</t>
  </si>
  <si>
    <t>Privado (Inicia en)</t>
  </si>
  <si>
    <t>Privado (Finaliza con)</t>
  </si>
  <si>
    <t>Privado (Division en Subredes)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</si>
</sst>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8"/>
      </right>
      <top style="thin">
        <color theme="8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 style="thin">
        <color theme="8" tint="-0.249977111117893"/>
      </right>
      <top/>
      <bottom/>
      <diagonal/>
    </border>
    <border>
      <left style="thin">
        <color theme="8" tint="-0.249977111117893"/>
      </left>
      <right/>
      <top style="thin">
        <color theme="8" tint="-0.249977111117893"/>
      </top>
      <bottom style="thin">
        <color theme="8"/>
      </bottom>
      <diagonal/>
    </border>
    <border>
      <left/>
      <right/>
      <top/>
      <bottom style="thin">
        <color theme="8" tint="-0.249977111117893"/>
      </bottom>
      <diagonal/>
    </border>
    <border>
      <left/>
      <right style="thin">
        <color theme="8" tint="-0.249977111117893"/>
      </right>
      <top style="thin">
        <color theme="8" tint="-0.249977111117893"/>
      </top>
      <bottom style="thin">
        <color theme="8"/>
      </bottom>
      <diagonal/>
    </border>
    <border>
      <left/>
      <right/>
      <top style="thin">
        <color theme="8" tint="-0.249977111117893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 tint="-0.249977111117893"/>
      </bottom>
      <diagonal/>
    </border>
    <border>
      <left/>
      <right/>
      <top style="thin">
        <color theme="8"/>
      </top>
      <bottom style="thin">
        <color theme="8" tint="-0.249977111117893"/>
      </bottom>
      <diagonal/>
    </border>
    <border>
      <left/>
      <right style="thin">
        <color theme="8"/>
      </right>
      <top style="thin">
        <color theme="8"/>
      </top>
      <bottom style="thin">
        <color theme="8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/>
      <right/>
      <top/>
      <bottom/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theme="4" tint="-0.499984740745262"/>
      </bottom>
      <diagonal style="thin">
        <color indexed="64"/>
      </diagonal>
    </border>
    <border>
      <left style="thin">
        <color theme="4" tint="-0.499984740745262"/>
      </left>
      <right/>
      <top style="thin">
        <color theme="4" tint="-0.499984740745262"/>
      </top>
      <bottom/>
      <diagonal/>
    </border>
    <border>
      <left/>
      <right style="thin">
        <color theme="4" tint="-0.499984740745262"/>
      </right>
      <top style="thin">
        <color theme="4" tint="-0.499984740745262"/>
      </top>
      <bottom/>
      <diagonal/>
    </border>
    <border>
      <left/>
      <right/>
      <top/>
      <bottom style="thin">
        <color theme="4" tint="-0.499984740745262"/>
      </bottom>
      <diagonal/>
    </border>
    <border>
      <left style="thin">
        <color theme="4" tint="-0.499984740745262"/>
      </left>
      <right/>
      <top style="thin">
        <color theme="4" tint="0.39997558519241921"/>
      </top>
      <bottom/>
      <diagonal/>
    </border>
    <border>
      <left/>
      <right style="thin">
        <color theme="4" tint="-0.499984740745262"/>
      </right>
      <top style="thin">
        <color theme="4" tint="0.39997558519241921"/>
      </top>
      <bottom/>
      <diagonal/>
    </border>
    <border>
      <left style="thin">
        <color theme="4" tint="-0.499984740745262"/>
      </left>
      <right/>
      <top style="thin">
        <color theme="4" tint="0.39997558519241921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0.39997558519241921"/>
      </top>
      <bottom style="thin">
        <color theme="4" tint="-0.499984740745262"/>
      </bottom>
      <diagonal/>
    </border>
    <border>
      <left style="thin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</borders>
  <cellStyleXfs count="3">
    <xf numFmtId="0" fontId="0" fillId="0" borderId="0"/>
    <xf numFmtId="0" fontId="4" fillId="19" borderId="0" applyNumberFormat="0" applyBorder="0" applyAlignment="0" applyProtection="0"/>
    <xf numFmtId="43" fontId="4" fillId="0" borderId="0" applyFont="0" applyFill="0" applyBorder="0" applyAlignment="0" applyProtection="0"/>
  </cellStyleXfs>
  <cellXfs count="162">
    <xf numFmtId="0" fontId="0" fillId="0" borderId="0" xfId="0"/>
    <xf numFmtId="0" fontId="0" fillId="0" borderId="0" xfId="0" applyAlignment="1">
      <alignment horizontal="center"/>
    </xf>
    <xf numFmtId="0" fontId="1" fillId="8" borderId="3" xfId="0" applyFont="1" applyFill="1" applyBorder="1"/>
    <xf numFmtId="0" fontId="1" fillId="4" borderId="3" xfId="0" applyFont="1" applyFill="1" applyBorder="1"/>
    <xf numFmtId="0" fontId="1" fillId="3" borderId="3" xfId="0" applyFont="1" applyFill="1" applyBorder="1"/>
    <xf numFmtId="0" fontId="0" fillId="0" borderId="4" xfId="0" applyBorder="1" applyAlignment="1">
      <alignment horizontal="center"/>
    </xf>
    <xf numFmtId="0" fontId="1" fillId="8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6" borderId="3" xfId="0" applyFont="1" applyFill="1" applyBorder="1"/>
    <xf numFmtId="0" fontId="1" fillId="2" borderId="4" xfId="0" applyFont="1" applyFill="1" applyBorder="1"/>
    <xf numFmtId="0" fontId="1" fillId="8" borderId="5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0" fillId="0" borderId="3" xfId="0" applyBorder="1"/>
    <xf numFmtId="0" fontId="0" fillId="0" borderId="1" xfId="0" applyFill="1" applyBorder="1" applyAlignment="1">
      <alignment horizontal="center"/>
    </xf>
    <xf numFmtId="0" fontId="1" fillId="7" borderId="1" xfId="0" applyFont="1" applyFill="1" applyBorder="1"/>
    <xf numFmtId="0" fontId="1" fillId="5" borderId="2" xfId="0" applyFont="1" applyFill="1" applyBorder="1"/>
    <xf numFmtId="0" fontId="0" fillId="0" borderId="7" xfId="0" applyFont="1" applyBorder="1"/>
    <xf numFmtId="0" fontId="0" fillId="0" borderId="8" xfId="0" applyFont="1" applyBorder="1"/>
    <xf numFmtId="0" fontId="0" fillId="0" borderId="10" xfId="0" applyFont="1" applyBorder="1"/>
    <xf numFmtId="0" fontId="0" fillId="0" borderId="11" xfId="0" applyFont="1" applyBorder="1"/>
    <xf numFmtId="2" fontId="0" fillId="0" borderId="9" xfId="0" applyNumberFormat="1" applyFont="1" applyBorder="1"/>
    <xf numFmtId="2" fontId="0" fillId="0" borderId="12" xfId="0" applyNumberFormat="1" applyFont="1" applyBorder="1"/>
    <xf numFmtId="0" fontId="0" fillId="10" borderId="13" xfId="0" applyFont="1" applyFill="1" applyBorder="1"/>
    <xf numFmtId="0" fontId="0" fillId="10" borderId="14" xfId="0" applyFont="1" applyFill="1" applyBorder="1"/>
    <xf numFmtId="0" fontId="3" fillId="9" borderId="18" xfId="0" applyFont="1" applyFill="1" applyBorder="1"/>
    <xf numFmtId="0" fontId="0" fillId="10" borderId="16" xfId="0" applyFont="1" applyFill="1" applyBorder="1"/>
    <xf numFmtId="0" fontId="0" fillId="10" borderId="17" xfId="0" applyFont="1" applyFill="1" applyBorder="1"/>
    <xf numFmtId="2" fontId="0" fillId="10" borderId="9" xfId="0" applyNumberFormat="1" applyFont="1" applyFill="1" applyBorder="1"/>
    <xf numFmtId="0" fontId="0" fillId="0" borderId="16" xfId="0" applyFont="1" applyBorder="1"/>
    <xf numFmtId="0" fontId="0" fillId="0" borderId="17" xfId="0" applyFont="1" applyBorder="1"/>
    <xf numFmtId="2" fontId="0" fillId="10" borderId="15" xfId="0" applyNumberFormat="1" applyFont="1" applyFill="1" applyBorder="1"/>
    <xf numFmtId="0" fontId="0" fillId="0" borderId="0" xfId="0" applyAlignment="1">
      <alignment horizontal="left" indent="1"/>
    </xf>
    <xf numFmtId="0" fontId="3" fillId="9" borderId="0" xfId="0" applyFont="1" applyFill="1" applyBorder="1" applyAlignment="1">
      <alignment horizontal="center" vertical="center"/>
    </xf>
    <xf numFmtId="0" fontId="0" fillId="0" borderId="19" xfId="0" applyBorder="1"/>
    <xf numFmtId="0" fontId="0" fillId="10" borderId="2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10" borderId="7" xfId="0" applyFont="1" applyFill="1" applyBorder="1"/>
    <xf numFmtId="0" fontId="0" fillId="10" borderId="8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center" wrapText="1"/>
    </xf>
    <xf numFmtId="0" fontId="3" fillId="9" borderId="0" xfId="0" applyFont="1" applyFill="1" applyBorder="1" applyAlignment="1">
      <alignment horizontal="left" indent="1"/>
    </xf>
    <xf numFmtId="0" fontId="0" fillId="21" borderId="0" xfId="0" applyFont="1" applyFill="1" applyBorder="1" applyAlignment="1">
      <alignment horizontal="right" vertical="center" wrapText="1"/>
    </xf>
    <xf numFmtId="0" fontId="0" fillId="10" borderId="0" xfId="0" applyFont="1" applyFill="1" applyBorder="1" applyAlignment="1">
      <alignment horizontal="right" vertical="center" wrapText="1"/>
    </xf>
    <xf numFmtId="0" fontId="3" fillId="9" borderId="2" xfId="0" applyFont="1" applyFill="1" applyBorder="1" applyAlignment="1">
      <alignment horizontal="center"/>
    </xf>
    <xf numFmtId="0" fontId="1" fillId="20" borderId="3" xfId="0" applyFont="1" applyFill="1" applyBorder="1" applyAlignment="1">
      <alignment horizontal="left" wrapText="1" indent="1"/>
    </xf>
    <xf numFmtId="0" fontId="1" fillId="5" borderId="3" xfId="0" applyFont="1" applyFill="1" applyBorder="1" applyAlignment="1">
      <alignment horizontal="left" wrapText="1" indent="1"/>
    </xf>
    <xf numFmtId="0" fontId="1" fillId="8" borderId="3" xfId="0" applyFont="1" applyFill="1" applyBorder="1" applyAlignment="1">
      <alignment horizontal="left" wrapText="1" indent="1"/>
    </xf>
    <xf numFmtId="0" fontId="1" fillId="3" borderId="4" xfId="0" applyFont="1" applyFill="1" applyBorder="1" applyAlignment="1">
      <alignment horizontal="left" wrapText="1" indent="1"/>
    </xf>
    <xf numFmtId="0" fontId="1" fillId="22" borderId="3" xfId="0" applyFont="1" applyFill="1" applyBorder="1" applyAlignment="1">
      <alignment horizontal="left" indent="1"/>
    </xf>
    <xf numFmtId="0" fontId="1" fillId="23" borderId="3" xfId="0" applyFont="1" applyFill="1" applyBorder="1" applyAlignment="1">
      <alignment horizontal="left" indent="1"/>
    </xf>
    <xf numFmtId="0" fontId="1" fillId="15" borderId="4" xfId="0" applyFont="1" applyFill="1" applyBorder="1" applyAlignment="1">
      <alignment horizontal="left" indent="1"/>
    </xf>
    <xf numFmtId="0" fontId="3" fillId="9" borderId="1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16" borderId="3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8" borderId="3" xfId="0" applyFont="1" applyFill="1" applyBorder="1" applyAlignment="1">
      <alignment horizontal="center" vertical="center"/>
    </xf>
    <xf numFmtId="0" fontId="1" fillId="17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3" fillId="5" borderId="0" xfId="0" applyFont="1" applyFill="1" applyAlignment="1">
      <alignment horizontal="center"/>
    </xf>
    <xf numFmtId="0" fontId="4" fillId="19" borderId="0" xfId="1" applyBorder="1" applyAlignment="1">
      <alignment horizontal="left" vertical="center" wrapText="1" indent="1"/>
    </xf>
    <xf numFmtId="0" fontId="3" fillId="9" borderId="0" xfId="0" applyFont="1" applyFill="1" applyBorder="1" applyAlignment="1">
      <alignment horizontal="center"/>
    </xf>
    <xf numFmtId="0" fontId="0" fillId="10" borderId="0" xfId="0" applyFont="1" applyFill="1" applyBorder="1" applyAlignment="1">
      <alignment horizontal="left" vertical="center" wrapText="1" indent="1"/>
    </xf>
    <xf numFmtId="0" fontId="4" fillId="24" borderId="3" xfId="1" applyFill="1" applyBorder="1" applyAlignment="1">
      <alignment horizontal="left" vertical="center" wrapText="1" indent="1"/>
    </xf>
    <xf numFmtId="0" fontId="4" fillId="24" borderId="4" xfId="1" applyFill="1" applyBorder="1" applyAlignment="1">
      <alignment horizontal="left" vertical="center" wrapText="1" indent="1"/>
    </xf>
    <xf numFmtId="0" fontId="4" fillId="25" borderId="3" xfId="1" applyFill="1" applyBorder="1" applyAlignment="1">
      <alignment horizontal="left" vertical="center" wrapText="1" indent="1"/>
    </xf>
    <xf numFmtId="0" fontId="4" fillId="25" borderId="4" xfId="1" applyFill="1" applyBorder="1" applyAlignment="1">
      <alignment horizontal="left" vertical="center" wrapText="1" indent="1"/>
    </xf>
    <xf numFmtId="0" fontId="0" fillId="21" borderId="0" xfId="0" applyFont="1" applyFill="1" applyBorder="1" applyAlignment="1">
      <alignment horizontal="left" vertical="center" wrapText="1" indent="1"/>
    </xf>
    <xf numFmtId="0" fontId="3" fillId="9" borderId="13" xfId="0" applyFont="1" applyFill="1" applyBorder="1" applyAlignment="1">
      <alignment horizontal="center"/>
    </xf>
    <xf numFmtId="0" fontId="3" fillId="9" borderId="14" xfId="0" applyFont="1" applyFill="1" applyBorder="1" applyAlignment="1">
      <alignment horizontal="center"/>
    </xf>
    <xf numFmtId="0" fontId="0" fillId="10" borderId="20" xfId="0" applyFont="1" applyFill="1" applyBorder="1" applyAlignment="1">
      <alignment horizontal="left" indent="1"/>
    </xf>
    <xf numFmtId="0" fontId="0" fillId="10" borderId="23" xfId="0" applyFont="1" applyFill="1" applyBorder="1" applyAlignment="1">
      <alignment horizontal="left" indent="1"/>
    </xf>
    <xf numFmtId="0" fontId="0" fillId="10" borderId="22" xfId="0" applyFont="1" applyFill="1" applyBorder="1" applyAlignment="1">
      <alignment horizontal="left" indent="1"/>
    </xf>
    <xf numFmtId="0" fontId="0" fillId="0" borderId="24" xfId="0" applyFont="1" applyBorder="1" applyAlignment="1">
      <alignment horizontal="left" indent="1"/>
    </xf>
    <xf numFmtId="0" fontId="0" fillId="0" borderId="25" xfId="0" applyFont="1" applyBorder="1" applyAlignment="1">
      <alignment horizontal="left" indent="1"/>
    </xf>
    <xf numFmtId="0" fontId="0" fillId="0" borderId="26" xfId="0" applyFont="1" applyBorder="1" applyAlignment="1">
      <alignment horizontal="left" indent="1"/>
    </xf>
    <xf numFmtId="0" fontId="3" fillId="9" borderId="21" xfId="0" applyFont="1" applyFill="1" applyBorder="1" applyAlignment="1">
      <alignment horizontal="left" vertical="center" indent="1"/>
    </xf>
    <xf numFmtId="0" fontId="0" fillId="0" borderId="11" xfId="0" applyFont="1" applyBorder="1" applyAlignment="1">
      <alignment horizontal="left" indent="1"/>
    </xf>
    <xf numFmtId="0" fontId="0" fillId="0" borderId="12" xfId="0" applyFont="1" applyBorder="1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/>
    <xf numFmtId="0" fontId="0" fillId="0" borderId="0" xfId="0" applyBorder="1"/>
    <xf numFmtId="0" fontId="0" fillId="0" borderId="31" xfId="0" applyBorder="1"/>
    <xf numFmtId="0" fontId="0" fillId="0" borderId="0" xfId="0" applyFill="1" applyBorder="1" applyAlignment="1">
      <alignment horizontal="right" vertical="center"/>
    </xf>
    <xf numFmtId="0" fontId="0" fillId="0" borderId="28" xfId="0" applyBorder="1"/>
    <xf numFmtId="0" fontId="0" fillId="0" borderId="29" xfId="0" applyBorder="1"/>
    <xf numFmtId="0" fontId="0" fillId="0" borderId="35" xfId="0" applyBorder="1"/>
    <xf numFmtId="0" fontId="0" fillId="0" borderId="36" xfId="0" applyBorder="1"/>
    <xf numFmtId="0" fontId="0" fillId="26" borderId="37" xfId="0" applyFill="1" applyBorder="1"/>
    <xf numFmtId="0" fontId="0" fillId="26" borderId="38" xfId="0" applyFill="1" applyBorder="1"/>
    <xf numFmtId="0" fontId="0" fillId="26" borderId="39" xfId="0" applyFill="1" applyBorder="1"/>
    <xf numFmtId="0" fontId="0" fillId="26" borderId="40" xfId="0" applyFill="1" applyBorder="1"/>
    <xf numFmtId="165" fontId="0" fillId="10" borderId="18" xfId="2" applyNumberFormat="1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10" borderId="17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10" borderId="44" xfId="0" applyFont="1" applyFill="1" applyBorder="1"/>
    <xf numFmtId="49" fontId="0" fillId="10" borderId="45" xfId="0" applyNumberFormat="1" applyFont="1" applyFill="1" applyBorder="1"/>
    <xf numFmtId="0" fontId="0" fillId="0" borderId="44" xfId="0" applyFont="1" applyBorder="1"/>
    <xf numFmtId="49" fontId="0" fillId="0" borderId="45" xfId="0" applyNumberFormat="1" applyFont="1" applyBorder="1"/>
    <xf numFmtId="0" fontId="0" fillId="10" borderId="46" xfId="0" applyFont="1" applyFill="1" applyBorder="1"/>
    <xf numFmtId="49" fontId="0" fillId="10" borderId="47" xfId="0" applyNumberFormat="1" applyFont="1" applyFill="1" applyBorder="1"/>
    <xf numFmtId="3" fontId="0" fillId="10" borderId="44" xfId="0" applyNumberFormat="1" applyFont="1" applyFill="1" applyBorder="1"/>
    <xf numFmtId="3" fontId="0" fillId="0" borderId="44" xfId="0" applyNumberFormat="1" applyFont="1" applyBorder="1"/>
    <xf numFmtId="3" fontId="0" fillId="10" borderId="46" xfId="0" applyNumberFormat="1" applyFont="1" applyFill="1" applyBorder="1"/>
    <xf numFmtId="0" fontId="0" fillId="10" borderId="44" xfId="0" applyFont="1" applyFill="1" applyBorder="1" applyAlignment="1">
      <alignment vertical="center"/>
    </xf>
    <xf numFmtId="49" fontId="0" fillId="10" borderId="45" xfId="0" applyNumberFormat="1" applyFont="1" applyFill="1" applyBorder="1" applyAlignment="1">
      <alignment horizontal="center" vertical="center"/>
    </xf>
    <xf numFmtId="0" fontId="0" fillId="0" borderId="44" xfId="0" applyFont="1" applyBorder="1" applyAlignment="1">
      <alignment vertical="center"/>
    </xf>
    <xf numFmtId="49" fontId="0" fillId="0" borderId="45" xfId="0" applyNumberFormat="1" applyFont="1" applyBorder="1" applyAlignment="1">
      <alignment horizontal="center" vertical="center" wrapText="1"/>
    </xf>
    <xf numFmtId="49" fontId="0" fillId="10" borderId="45" xfId="0" applyNumberFormat="1" applyFont="1" applyFill="1" applyBorder="1" applyAlignment="1">
      <alignment horizontal="center" vertical="center" wrapText="1"/>
    </xf>
    <xf numFmtId="3" fontId="0" fillId="10" borderId="44" xfId="0" applyNumberFormat="1" applyFont="1" applyFill="1" applyBorder="1" applyAlignment="1">
      <alignment vertical="center"/>
    </xf>
    <xf numFmtId="49" fontId="0" fillId="0" borderId="44" xfId="0" applyNumberFormat="1" applyFont="1" applyBorder="1" applyAlignment="1">
      <alignment vertical="center"/>
    </xf>
    <xf numFmtId="3" fontId="0" fillId="10" borderId="44" xfId="0" applyNumberFormat="1" applyFont="1" applyFill="1" applyBorder="1" applyAlignment="1">
      <alignment horizontal="center" vertical="center"/>
    </xf>
    <xf numFmtId="0" fontId="3" fillId="9" borderId="42" xfId="0" applyFont="1" applyFill="1" applyBorder="1" applyAlignment="1">
      <alignment horizontal="center"/>
    </xf>
    <xf numFmtId="49" fontId="0" fillId="10" borderId="44" xfId="0" applyNumberFormat="1" applyFont="1" applyFill="1" applyBorder="1" applyAlignment="1">
      <alignment horizontal="center" vertical="center"/>
    </xf>
    <xf numFmtId="49" fontId="0" fillId="0" borderId="44" xfId="0" applyNumberFormat="1" applyFont="1" applyBorder="1" applyAlignment="1">
      <alignment horizontal="center" vertical="center" wrapText="1"/>
    </xf>
    <xf numFmtId="49" fontId="0" fillId="10" borderId="44" xfId="0" applyNumberFormat="1" applyFont="1" applyFill="1" applyBorder="1" applyAlignment="1">
      <alignment horizontal="center" vertical="center" wrapText="1"/>
    </xf>
    <xf numFmtId="0" fontId="3" fillId="9" borderId="17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1" fillId="27" borderId="0" xfId="0" applyFont="1" applyFill="1"/>
    <xf numFmtId="0" fontId="1" fillId="27" borderId="0" xfId="0" applyFont="1" applyFill="1" applyBorder="1" applyAlignment="1">
      <alignment horizontal="center"/>
    </xf>
    <xf numFmtId="0" fontId="1" fillId="15" borderId="43" xfId="0" applyFont="1" applyFill="1" applyBorder="1" applyAlignment="1">
      <alignment horizontal="center"/>
    </xf>
    <xf numFmtId="0" fontId="1" fillId="27" borderId="43" xfId="0" applyFont="1" applyFill="1" applyBorder="1" applyAlignment="1">
      <alignment horizontal="center"/>
    </xf>
    <xf numFmtId="0" fontId="3" fillId="9" borderId="16" xfId="0" applyFont="1" applyFill="1" applyBorder="1" applyAlignment="1">
      <alignment horizontal="center"/>
    </xf>
    <xf numFmtId="0" fontId="3" fillId="9" borderId="41" xfId="0" applyFont="1" applyFill="1" applyBorder="1" applyAlignment="1">
      <alignment horizontal="center"/>
    </xf>
    <xf numFmtId="0" fontId="0" fillId="10" borderId="48" xfId="0" applyFont="1" applyFill="1" applyBorder="1" applyAlignment="1">
      <alignment horizontal="center"/>
    </xf>
    <xf numFmtId="0" fontId="0" fillId="10" borderId="49" xfId="0" applyFont="1" applyFill="1" applyBorder="1" applyAlignment="1">
      <alignment horizontal="center"/>
    </xf>
    <xf numFmtId="0" fontId="0" fillId="10" borderId="50" xfId="0" applyFont="1" applyFill="1" applyBorder="1" applyAlignment="1">
      <alignment horizontal="center"/>
    </xf>
    <xf numFmtId="0" fontId="0" fillId="0" borderId="48" xfId="0" applyFont="1" applyBorder="1" applyAlignment="1">
      <alignment horizontal="center"/>
    </xf>
    <xf numFmtId="0" fontId="0" fillId="0" borderId="49" xfId="0" applyFont="1" applyBorder="1" applyAlignment="1">
      <alignment horizontal="center"/>
    </xf>
    <xf numFmtId="0" fontId="0" fillId="0" borderId="50" xfId="0" applyFont="1" applyBorder="1" applyAlignment="1">
      <alignment horizontal="center"/>
    </xf>
    <xf numFmtId="0" fontId="0" fillId="10" borderId="46" xfId="0" applyFont="1" applyFill="1" applyBorder="1" applyAlignment="1">
      <alignment horizontal="center" vertical="center"/>
    </xf>
    <xf numFmtId="49" fontId="0" fillId="10" borderId="47" xfId="0" applyNumberFormat="1" applyFont="1" applyFill="1" applyBorder="1" applyAlignment="1">
      <alignment horizontal="center" vertical="center" wrapText="1"/>
    </xf>
  </cellXfs>
  <cellStyles count="3">
    <cellStyle name="60% - Énfasis1" xfId="1" builtinId="32"/>
    <cellStyle name="Millares" xfId="2" builtinId="3"/>
    <cellStyle name="Normal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541734</xdr:colOff>
      <xdr:row>2</xdr:row>
      <xdr:rowOff>83344</xdr:rowOff>
    </xdr:from>
    <xdr:to>
      <xdr:col>3</xdr:col>
      <xdr:colOff>83344</xdr:colOff>
      <xdr:row>4</xdr:row>
      <xdr:rowOff>119063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1762813B-3DF6-41EE-8996-3BDF4D9776EE}"/>
            </a:ext>
          </a:extLst>
        </xdr:cNvPr>
        <xdr:cNvCxnSpPr/>
      </xdr:nvCxnSpPr>
      <xdr:spPr>
        <a:xfrm flipV="1">
          <a:off x="732234" y="464344"/>
          <a:ext cx="582033" cy="416719"/>
        </a:xfrm>
        <a:prstGeom prst="line">
          <a:avLst/>
        </a:prstGeom>
        <a:ln w="76200">
          <a:solidFill>
            <a:schemeClr val="accent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559594</xdr:colOff>
      <xdr:row>3</xdr:row>
      <xdr:rowOff>47625</xdr:rowOff>
    </xdr:from>
    <xdr:to>
      <xdr:col>3</xdr:col>
      <xdr:colOff>29766</xdr:colOff>
      <xdr:row>7</xdr:row>
      <xdr:rowOff>154781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708F8309-D9DA-4372-81BA-35210E68AFEB}"/>
            </a:ext>
          </a:extLst>
        </xdr:cNvPr>
        <xdr:cNvCxnSpPr/>
      </xdr:nvCxnSpPr>
      <xdr:spPr>
        <a:xfrm flipV="1">
          <a:off x="750094" y="619125"/>
          <a:ext cx="510595" cy="869156"/>
        </a:xfrm>
        <a:prstGeom prst="line">
          <a:avLst/>
        </a:prstGeom>
        <a:ln w="7620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553641</xdr:colOff>
      <xdr:row>2</xdr:row>
      <xdr:rowOff>95250</xdr:rowOff>
    </xdr:from>
    <xdr:to>
      <xdr:col>3</xdr:col>
      <xdr:colOff>41672</xdr:colOff>
      <xdr:row>4</xdr:row>
      <xdr:rowOff>130969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3748F525-68C2-4675-8A8D-966FF3A77529}"/>
            </a:ext>
          </a:extLst>
        </xdr:cNvPr>
        <xdr:cNvCxnSpPr/>
      </xdr:nvCxnSpPr>
      <xdr:spPr>
        <a:xfrm>
          <a:off x="744141" y="476250"/>
          <a:ext cx="528454" cy="416719"/>
        </a:xfrm>
        <a:prstGeom prst="line">
          <a:avLst/>
        </a:prstGeom>
        <a:ln w="76200"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565547</xdr:colOff>
      <xdr:row>3</xdr:row>
      <xdr:rowOff>47625</xdr:rowOff>
    </xdr:from>
    <xdr:to>
      <xdr:col>3</xdr:col>
      <xdr:colOff>41672</xdr:colOff>
      <xdr:row>7</xdr:row>
      <xdr:rowOff>130969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B7D1EBAF-BE1F-426B-B0FF-2D5F19668FC1}"/>
            </a:ext>
          </a:extLst>
        </xdr:cNvPr>
        <xdr:cNvCxnSpPr/>
      </xdr:nvCxnSpPr>
      <xdr:spPr>
        <a:xfrm>
          <a:off x="756047" y="619125"/>
          <a:ext cx="516548" cy="845344"/>
        </a:xfrm>
        <a:prstGeom prst="line">
          <a:avLst/>
        </a:prstGeom>
        <a:ln w="76200">
          <a:solidFill>
            <a:schemeClr val="accent6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CCB81-C947-4BF0-A3C3-1CFE163D2C19}">
  <dimension ref="A1:D9"/>
  <sheetViews>
    <sheetView zoomScaleNormal="100" workbookViewId="0">
      <selection activeCell="E1" sqref="E1"/>
    </sheetView>
  </sheetViews>
  <sheetFormatPr baseColWidth="10" defaultRowHeight="15" x14ac:dyDescent="0.25"/>
  <cols>
    <col min="1" max="1" width="19.42578125" bestFit="1" customWidth="1"/>
    <col min="2" max="2" width="8.85546875" bestFit="1" customWidth="1"/>
    <col min="3" max="3" width="22.85546875" customWidth="1"/>
    <col min="4" max="4" width="24.7109375" customWidth="1"/>
  </cols>
  <sheetData>
    <row r="1" spans="1:4" ht="15.75" thickBot="1" x14ac:dyDescent="0.3">
      <c r="A1" s="8" t="s">
        <v>1</v>
      </c>
      <c r="B1" s="1" t="s">
        <v>24</v>
      </c>
      <c r="C1" s="8" t="s">
        <v>0</v>
      </c>
      <c r="D1" s="16" t="s">
        <v>26</v>
      </c>
    </row>
    <row r="2" spans="1:4" x14ac:dyDescent="0.25">
      <c r="A2" s="18" t="s">
        <v>2</v>
      </c>
      <c r="B2" s="69" t="s">
        <v>15</v>
      </c>
      <c r="C2" s="64" t="s">
        <v>9</v>
      </c>
      <c r="D2" s="72" t="s">
        <v>23</v>
      </c>
    </row>
    <row r="3" spans="1:4" ht="15.75" thickBot="1" x14ac:dyDescent="0.3">
      <c r="A3" s="9" t="s">
        <v>3</v>
      </c>
      <c r="B3" s="70"/>
      <c r="C3" s="65"/>
      <c r="D3" s="72"/>
    </row>
    <row r="4" spans="1:4" ht="15.75" thickBot="1" x14ac:dyDescent="0.3">
      <c r="A4" s="17" t="s">
        <v>4</v>
      </c>
      <c r="B4" s="71"/>
      <c r="C4" s="66"/>
      <c r="D4" s="72"/>
    </row>
    <row r="5" spans="1:4" x14ac:dyDescent="0.25">
      <c r="A5" s="2" t="s">
        <v>5</v>
      </c>
      <c r="B5" s="11" t="s">
        <v>16</v>
      </c>
      <c r="C5" s="6" t="s">
        <v>10</v>
      </c>
      <c r="D5" s="15" t="s">
        <v>22</v>
      </c>
    </row>
    <row r="6" spans="1:4" x14ac:dyDescent="0.25">
      <c r="A6" s="3" t="s">
        <v>6</v>
      </c>
      <c r="B6" s="12" t="s">
        <v>17</v>
      </c>
      <c r="C6" s="7" t="s">
        <v>11</v>
      </c>
      <c r="D6" s="15" t="s">
        <v>21</v>
      </c>
    </row>
    <row r="7" spans="1:4" x14ac:dyDescent="0.25">
      <c r="A7" s="4" t="s">
        <v>7</v>
      </c>
      <c r="B7" s="13" t="s">
        <v>18</v>
      </c>
      <c r="C7" s="67" t="s">
        <v>12</v>
      </c>
      <c r="D7" s="15" t="s">
        <v>27</v>
      </c>
    </row>
    <row r="8" spans="1:4" ht="15.75" thickBot="1" x14ac:dyDescent="0.3">
      <c r="A8" s="10" t="s">
        <v>8</v>
      </c>
      <c r="B8" s="14" t="s">
        <v>19</v>
      </c>
      <c r="C8" s="68"/>
      <c r="D8" s="72" t="s">
        <v>20</v>
      </c>
    </row>
    <row r="9" spans="1:4" ht="15.75" thickBot="1" x14ac:dyDescent="0.3">
      <c r="A9" s="5" t="s">
        <v>13</v>
      </c>
      <c r="B9" s="5" t="s">
        <v>25</v>
      </c>
      <c r="C9" s="5" t="s">
        <v>14</v>
      </c>
      <c r="D9" s="73"/>
    </row>
  </sheetData>
  <mergeCells count="5">
    <mergeCell ref="C2:C4"/>
    <mergeCell ref="C7:C8"/>
    <mergeCell ref="B2:B4"/>
    <mergeCell ref="D2:D4"/>
    <mergeCell ref="D8:D9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A4FC1-4453-4F66-8A6E-DB11164B3A80}">
  <dimension ref="A1:I20"/>
  <sheetViews>
    <sheetView zoomScaleNormal="100" workbookViewId="0">
      <selection activeCell="H13" sqref="H13"/>
    </sheetView>
  </sheetViews>
  <sheetFormatPr baseColWidth="10" defaultRowHeight="15" x14ac:dyDescent="0.25"/>
  <cols>
    <col min="1" max="1" width="2.85546875" customWidth="1"/>
    <col min="2" max="2" width="9.7109375" customWidth="1"/>
    <col min="3" max="4" width="11" customWidth="1"/>
    <col min="5" max="5" width="2.85546875" customWidth="1"/>
    <col min="6" max="8" width="27.7109375" style="34" customWidth="1"/>
    <col min="9" max="9" width="28.7109375" style="34" customWidth="1"/>
  </cols>
  <sheetData>
    <row r="1" spans="1:9" ht="15.75" thickBot="1" x14ac:dyDescent="0.3">
      <c r="B1" s="74" t="s">
        <v>124</v>
      </c>
      <c r="C1" s="74"/>
      <c r="D1" s="74"/>
      <c r="F1" s="74" t="s">
        <v>123</v>
      </c>
      <c r="G1" s="74"/>
      <c r="H1" s="74"/>
    </row>
    <row r="2" spans="1:9" ht="15.75" thickBot="1" x14ac:dyDescent="0.3">
      <c r="B2" s="55" t="s">
        <v>113</v>
      </c>
      <c r="D2" s="55" t="s">
        <v>114</v>
      </c>
      <c r="F2" s="47" t="s">
        <v>120</v>
      </c>
      <c r="G2" s="47" t="s">
        <v>121</v>
      </c>
      <c r="H2" s="55" t="s">
        <v>119</v>
      </c>
    </row>
    <row r="3" spans="1:9" ht="15" customHeight="1" x14ac:dyDescent="0.25">
      <c r="A3">
        <v>1</v>
      </c>
      <c r="B3" s="58" t="s">
        <v>55</v>
      </c>
      <c r="D3" s="56" t="s">
        <v>55</v>
      </c>
      <c r="F3" s="78" t="s">
        <v>112</v>
      </c>
      <c r="G3" s="80" t="s">
        <v>111</v>
      </c>
      <c r="H3" s="48" t="s">
        <v>61</v>
      </c>
    </row>
    <row r="4" spans="1:9" x14ac:dyDescent="0.25">
      <c r="A4">
        <v>2</v>
      </c>
      <c r="B4" s="61" t="s">
        <v>55</v>
      </c>
      <c r="D4" s="57" t="s">
        <v>55</v>
      </c>
      <c r="F4" s="78"/>
      <c r="G4" s="80"/>
      <c r="H4" s="49" t="s">
        <v>62</v>
      </c>
    </row>
    <row r="5" spans="1:9" x14ac:dyDescent="0.25">
      <c r="A5">
        <v>3</v>
      </c>
      <c r="B5" s="56" t="s">
        <v>56</v>
      </c>
      <c r="D5" s="58" t="s">
        <v>56</v>
      </c>
      <c r="F5" s="78"/>
      <c r="G5" s="80"/>
      <c r="H5" s="50" t="s">
        <v>63</v>
      </c>
    </row>
    <row r="6" spans="1:9" ht="15.75" thickBot="1" x14ac:dyDescent="0.3">
      <c r="A6">
        <v>4</v>
      </c>
      <c r="B6" s="59" t="s">
        <v>57</v>
      </c>
      <c r="D6" s="59" t="s">
        <v>57</v>
      </c>
      <c r="F6" s="78"/>
      <c r="G6" s="80"/>
      <c r="H6" s="51" t="s">
        <v>64</v>
      </c>
    </row>
    <row r="7" spans="1:9" ht="15.75" thickBot="1" x14ac:dyDescent="0.3">
      <c r="A7">
        <v>5</v>
      </c>
      <c r="B7" s="60" t="s">
        <v>57</v>
      </c>
      <c r="D7" s="60" t="s">
        <v>57</v>
      </c>
      <c r="F7" s="78"/>
      <c r="G7" s="80"/>
      <c r="H7" s="55" t="s">
        <v>118</v>
      </c>
    </row>
    <row r="8" spans="1:9" x14ac:dyDescent="0.25">
      <c r="A8">
        <v>6</v>
      </c>
      <c r="B8" s="57" t="s">
        <v>56</v>
      </c>
      <c r="D8" s="61" t="s">
        <v>56</v>
      </c>
      <c r="F8" s="78"/>
      <c r="G8" s="80"/>
      <c r="H8" s="52" t="s">
        <v>122</v>
      </c>
    </row>
    <row r="9" spans="1:9" x14ac:dyDescent="0.25">
      <c r="A9">
        <v>7</v>
      </c>
      <c r="B9" s="62" t="s">
        <v>57</v>
      </c>
      <c r="D9" s="62" t="s">
        <v>57</v>
      </c>
      <c r="F9" s="78"/>
      <c r="G9" s="80"/>
      <c r="H9" s="53" t="s">
        <v>116</v>
      </c>
    </row>
    <row r="10" spans="1:9" ht="15.75" thickBot="1" x14ac:dyDescent="0.3">
      <c r="A10">
        <v>8</v>
      </c>
      <c r="B10" s="63" t="s">
        <v>57</v>
      </c>
      <c r="D10" s="63" t="s">
        <v>57</v>
      </c>
      <c r="F10" s="79"/>
      <c r="G10" s="81"/>
      <c r="H10" s="54" t="s">
        <v>117</v>
      </c>
    </row>
    <row r="12" spans="1:9" x14ac:dyDescent="0.25">
      <c r="B12" s="76" t="s">
        <v>110</v>
      </c>
      <c r="C12" s="76"/>
      <c r="D12" s="76"/>
      <c r="E12" s="76"/>
      <c r="F12" s="76"/>
      <c r="G12" s="44" t="s">
        <v>58</v>
      </c>
    </row>
    <row r="13" spans="1:9" s="41" customFormat="1" ht="30" customHeight="1" x14ac:dyDescent="0.25">
      <c r="B13" s="45" t="s">
        <v>108</v>
      </c>
      <c r="C13" s="82" t="s">
        <v>107</v>
      </c>
      <c r="D13" s="82"/>
      <c r="E13" s="82"/>
      <c r="F13" s="82"/>
      <c r="G13" s="75" t="s">
        <v>115</v>
      </c>
      <c r="I13" s="42"/>
    </row>
    <row r="14" spans="1:9" s="41" customFormat="1" ht="30" customHeight="1" x14ac:dyDescent="0.25">
      <c r="B14" s="46" t="s">
        <v>59</v>
      </c>
      <c r="C14" s="77" t="s">
        <v>104</v>
      </c>
      <c r="D14" s="77"/>
      <c r="E14" s="77"/>
      <c r="F14" s="77"/>
      <c r="G14" s="75"/>
      <c r="I14" s="42"/>
    </row>
    <row r="15" spans="1:9" s="41" customFormat="1" ht="30" customHeight="1" x14ac:dyDescent="0.25">
      <c r="B15" s="45" t="s">
        <v>60</v>
      </c>
      <c r="C15" s="82" t="s">
        <v>105</v>
      </c>
      <c r="D15" s="82"/>
      <c r="E15" s="82"/>
      <c r="F15" s="82"/>
      <c r="G15" s="75"/>
      <c r="I15" s="42"/>
    </row>
    <row r="16" spans="1:9" s="41" customFormat="1" ht="30" customHeight="1" x14ac:dyDescent="0.25">
      <c r="B16" s="46" t="s">
        <v>109</v>
      </c>
      <c r="C16" s="77" t="s">
        <v>106</v>
      </c>
      <c r="D16" s="77"/>
      <c r="E16" s="77"/>
      <c r="F16" s="77"/>
      <c r="G16" s="75"/>
      <c r="I16" s="42"/>
    </row>
    <row r="17" spans="7:7" x14ac:dyDescent="0.25">
      <c r="G17" s="43"/>
    </row>
    <row r="18" spans="7:7" x14ac:dyDescent="0.25">
      <c r="G18" s="43"/>
    </row>
    <row r="19" spans="7:7" x14ac:dyDescent="0.25">
      <c r="G19" s="43"/>
    </row>
    <row r="20" spans="7:7" x14ac:dyDescent="0.25">
      <c r="G20" s="43"/>
    </row>
  </sheetData>
  <mergeCells count="10">
    <mergeCell ref="B1:D1"/>
    <mergeCell ref="G13:G16"/>
    <mergeCell ref="B12:F12"/>
    <mergeCell ref="F1:H1"/>
    <mergeCell ref="C16:F16"/>
    <mergeCell ref="F3:F10"/>
    <mergeCell ref="G3:G10"/>
    <mergeCell ref="C13:F13"/>
    <mergeCell ref="C14:F14"/>
    <mergeCell ref="C15:F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6DD17-9723-4091-B9ED-D9677931F7C4}">
  <dimension ref="A2:K12"/>
  <sheetViews>
    <sheetView zoomScaleNormal="100" workbookViewId="0">
      <selection activeCell="K6" sqref="K6"/>
    </sheetView>
  </sheetViews>
  <sheetFormatPr baseColWidth="10" defaultRowHeight="15" x14ac:dyDescent="0.25"/>
  <cols>
    <col min="1" max="1" width="5" bestFit="1" customWidth="1"/>
    <col min="2" max="2" width="15.140625" bestFit="1" customWidth="1"/>
    <col min="3" max="3" width="9.28515625" customWidth="1"/>
    <col min="4" max="4" width="3" customWidth="1"/>
    <col min="5" max="5" width="7.85546875" bestFit="1" customWidth="1"/>
    <col min="6" max="6" width="24" bestFit="1" customWidth="1"/>
    <col min="7" max="7" width="8" bestFit="1" customWidth="1"/>
    <col min="8" max="8" width="3.42578125" customWidth="1"/>
    <col min="9" max="9" width="4.7109375" bestFit="1" customWidth="1"/>
    <col min="10" max="10" width="14.85546875" bestFit="1" customWidth="1"/>
    <col min="11" max="11" width="8" bestFit="1" customWidth="1"/>
  </cols>
  <sheetData>
    <row r="2" spans="1:11" x14ac:dyDescent="0.25">
      <c r="A2" s="83" t="s">
        <v>28</v>
      </c>
      <c r="B2" s="84"/>
      <c r="C2" s="27" t="s">
        <v>44</v>
      </c>
      <c r="E2" s="83" t="s">
        <v>29</v>
      </c>
      <c r="F2" s="84"/>
      <c r="G2" s="27" t="s">
        <v>44</v>
      </c>
      <c r="I2" s="83" t="s">
        <v>30</v>
      </c>
      <c r="J2" s="84"/>
      <c r="K2" s="27" t="s">
        <v>44</v>
      </c>
    </row>
    <row r="3" spans="1:11" x14ac:dyDescent="0.25">
      <c r="A3" s="39" t="s">
        <v>31</v>
      </c>
      <c r="B3" s="40" t="s">
        <v>32</v>
      </c>
      <c r="C3" s="30" t="s">
        <v>34</v>
      </c>
      <c r="E3" s="28" t="s">
        <v>83</v>
      </c>
      <c r="F3" s="29" t="s">
        <v>88</v>
      </c>
      <c r="G3" s="30" t="s">
        <v>34</v>
      </c>
      <c r="I3" s="28" t="s">
        <v>89</v>
      </c>
      <c r="J3" s="29" t="s">
        <v>52</v>
      </c>
      <c r="K3" s="30" t="s">
        <v>34</v>
      </c>
    </row>
    <row r="4" spans="1:11" x14ac:dyDescent="0.25">
      <c r="A4" s="19" t="s">
        <v>75</v>
      </c>
      <c r="B4" s="20" t="s">
        <v>33</v>
      </c>
      <c r="C4" s="23" t="s">
        <v>35</v>
      </c>
      <c r="E4" s="31" t="s">
        <v>45</v>
      </c>
      <c r="F4" s="32" t="s">
        <v>87</v>
      </c>
      <c r="G4" s="23" t="s">
        <v>35</v>
      </c>
      <c r="I4" s="31" t="s">
        <v>53</v>
      </c>
      <c r="J4" s="32" t="s">
        <v>92</v>
      </c>
      <c r="K4" s="23" t="s">
        <v>35</v>
      </c>
    </row>
    <row r="5" spans="1:11" x14ac:dyDescent="0.25">
      <c r="A5" s="39" t="s">
        <v>76</v>
      </c>
      <c r="B5" s="40" t="s">
        <v>96</v>
      </c>
      <c r="C5" s="30" t="s">
        <v>36</v>
      </c>
      <c r="E5" s="28" t="s">
        <v>46</v>
      </c>
      <c r="F5" s="29" t="s">
        <v>86</v>
      </c>
      <c r="G5" s="30" t="s">
        <v>36</v>
      </c>
      <c r="I5" s="28" t="s">
        <v>49</v>
      </c>
      <c r="J5" s="29" t="s">
        <v>93</v>
      </c>
      <c r="K5" s="30" t="s">
        <v>36</v>
      </c>
    </row>
    <row r="6" spans="1:11" x14ac:dyDescent="0.25">
      <c r="A6" s="19" t="s">
        <v>77</v>
      </c>
      <c r="B6" s="20" t="s">
        <v>97</v>
      </c>
      <c r="C6" s="23" t="s">
        <v>37</v>
      </c>
      <c r="E6" s="31" t="s">
        <v>47</v>
      </c>
      <c r="F6" s="32" t="s">
        <v>85</v>
      </c>
      <c r="G6" s="23" t="s">
        <v>37</v>
      </c>
      <c r="I6" s="31" t="s">
        <v>50</v>
      </c>
      <c r="J6" s="32" t="s">
        <v>94</v>
      </c>
      <c r="K6" s="23" t="s">
        <v>37</v>
      </c>
    </row>
    <row r="7" spans="1:11" x14ac:dyDescent="0.25">
      <c r="A7" s="39" t="s">
        <v>78</v>
      </c>
      <c r="B7" s="40" t="s">
        <v>98</v>
      </c>
      <c r="C7" s="30" t="s">
        <v>38</v>
      </c>
      <c r="E7" s="25" t="s">
        <v>48</v>
      </c>
      <c r="F7" s="26" t="s">
        <v>84</v>
      </c>
      <c r="G7" s="33" t="s">
        <v>38</v>
      </c>
      <c r="I7" s="25" t="s">
        <v>51</v>
      </c>
      <c r="J7" s="26" t="s">
        <v>95</v>
      </c>
      <c r="K7" s="33" t="s">
        <v>38</v>
      </c>
    </row>
    <row r="8" spans="1:11" x14ac:dyDescent="0.25">
      <c r="A8" s="19" t="s">
        <v>79</v>
      </c>
      <c r="B8" s="20" t="s">
        <v>99</v>
      </c>
      <c r="C8" s="23" t="s">
        <v>39</v>
      </c>
    </row>
    <row r="9" spans="1:11" x14ac:dyDescent="0.25">
      <c r="A9" s="39" t="s">
        <v>80</v>
      </c>
      <c r="B9" s="40" t="s">
        <v>100</v>
      </c>
      <c r="C9" s="30" t="s">
        <v>40</v>
      </c>
      <c r="E9" s="35" t="s">
        <v>68</v>
      </c>
      <c r="F9" s="91" t="s">
        <v>69</v>
      </c>
      <c r="G9" s="91"/>
      <c r="I9" s="91" t="s">
        <v>91</v>
      </c>
      <c r="J9" s="91"/>
      <c r="K9" s="91"/>
    </row>
    <row r="10" spans="1:11" x14ac:dyDescent="0.25">
      <c r="A10" s="19" t="s">
        <v>81</v>
      </c>
      <c r="B10" s="20" t="s">
        <v>101</v>
      </c>
      <c r="C10" s="23" t="s">
        <v>41</v>
      </c>
      <c r="D10" s="36"/>
      <c r="E10" s="37" t="s">
        <v>70</v>
      </c>
      <c r="F10" s="86" t="s">
        <v>72</v>
      </c>
      <c r="G10" s="87"/>
      <c r="I10" s="85" t="s">
        <v>65</v>
      </c>
      <c r="J10" s="86"/>
      <c r="K10" s="87"/>
    </row>
    <row r="11" spans="1:11" x14ac:dyDescent="0.25">
      <c r="A11" s="39" t="s">
        <v>82</v>
      </c>
      <c r="B11" s="40" t="s">
        <v>102</v>
      </c>
      <c r="C11" s="30" t="s">
        <v>42</v>
      </c>
      <c r="E11" s="38" t="s">
        <v>71</v>
      </c>
      <c r="F11" s="92" t="s">
        <v>54</v>
      </c>
      <c r="G11" s="93"/>
      <c r="I11" s="88" t="s">
        <v>66</v>
      </c>
      <c r="J11" s="89"/>
      <c r="K11" s="90"/>
    </row>
    <row r="12" spans="1:11" x14ac:dyDescent="0.25">
      <c r="A12" s="21" t="s">
        <v>90</v>
      </c>
      <c r="B12" s="22" t="s">
        <v>103</v>
      </c>
      <c r="C12" s="24" t="s">
        <v>43</v>
      </c>
      <c r="E12" s="37" t="s">
        <v>73</v>
      </c>
      <c r="F12" s="86" t="s">
        <v>74</v>
      </c>
      <c r="G12" s="87"/>
      <c r="I12" s="85" t="s">
        <v>67</v>
      </c>
      <c r="J12" s="86"/>
      <c r="K12" s="87"/>
    </row>
  </sheetData>
  <mergeCells count="11">
    <mergeCell ref="I2:J2"/>
    <mergeCell ref="E2:F2"/>
    <mergeCell ref="A2:B2"/>
    <mergeCell ref="I12:K12"/>
    <mergeCell ref="I11:K11"/>
    <mergeCell ref="I10:K10"/>
    <mergeCell ref="F9:G9"/>
    <mergeCell ref="F10:G10"/>
    <mergeCell ref="F11:G11"/>
    <mergeCell ref="F12:G12"/>
    <mergeCell ref="I9:K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82B4E-6927-4C9C-A90D-9AC5B53DF039}">
  <dimension ref="A1:S24"/>
  <sheetViews>
    <sheetView topLeftCell="H1" zoomScale="130" zoomScaleNormal="130" workbookViewId="0">
      <pane ySplit="2" topLeftCell="A3" activePane="bottomLeft" state="frozen"/>
      <selection activeCell="G1" sqref="G1"/>
      <selection pane="bottomLeft" activeCell="T5" sqref="T5"/>
    </sheetView>
  </sheetViews>
  <sheetFormatPr baseColWidth="10" defaultRowHeight="15" x14ac:dyDescent="0.25"/>
  <cols>
    <col min="1" max="1" width="4.42578125" bestFit="1" customWidth="1"/>
    <col min="2" max="2" width="10.140625" customWidth="1"/>
    <col min="3" max="3" width="3.140625" bestFit="1" customWidth="1"/>
    <col min="4" max="4" width="4.5703125" bestFit="1" customWidth="1"/>
    <col min="5" max="5" width="4.140625" customWidth="1"/>
    <col min="10" max="10" width="2.85546875" customWidth="1"/>
    <col min="11" max="18" width="4.42578125" bestFit="1" customWidth="1"/>
    <col min="19" max="19" width="6.140625" customWidth="1"/>
  </cols>
  <sheetData>
    <row r="1" spans="1:19" x14ac:dyDescent="0.25">
      <c r="F1" s="96" t="s">
        <v>138</v>
      </c>
      <c r="G1" s="97"/>
      <c r="H1" s="97"/>
      <c r="I1" s="98"/>
      <c r="K1" s="105" t="s">
        <v>150</v>
      </c>
      <c r="L1" s="106" t="s">
        <v>151</v>
      </c>
      <c r="M1" s="106" t="s">
        <v>152</v>
      </c>
      <c r="N1" s="107" t="s">
        <v>144</v>
      </c>
      <c r="O1" s="105" t="s">
        <v>143</v>
      </c>
      <c r="P1" s="106" t="s">
        <v>142</v>
      </c>
      <c r="Q1" s="106" t="s">
        <v>141</v>
      </c>
      <c r="R1" s="107" t="s">
        <v>140</v>
      </c>
    </row>
    <row r="2" spans="1:19" x14ac:dyDescent="0.25">
      <c r="F2" s="99" t="s">
        <v>35</v>
      </c>
      <c r="G2" s="100" t="s">
        <v>136</v>
      </c>
      <c r="H2" s="100" t="s">
        <v>137</v>
      </c>
      <c r="I2" s="101" t="s">
        <v>34</v>
      </c>
      <c r="K2" s="105">
        <f>2^7</f>
        <v>128</v>
      </c>
      <c r="L2" s="106">
        <f>2^6</f>
        <v>64</v>
      </c>
      <c r="M2" s="106">
        <f>2^5</f>
        <v>32</v>
      </c>
      <c r="N2" s="107">
        <f>2^4</f>
        <v>16</v>
      </c>
      <c r="O2" s="105">
        <f>2^3</f>
        <v>8</v>
      </c>
      <c r="P2" s="106">
        <f>2^2</f>
        <v>4</v>
      </c>
      <c r="Q2" s="106">
        <f>2^1</f>
        <v>2</v>
      </c>
      <c r="R2" s="107">
        <f>2^0</f>
        <v>1</v>
      </c>
    </row>
    <row r="3" spans="1:19" x14ac:dyDescent="0.25">
      <c r="A3" t="s">
        <v>125</v>
      </c>
      <c r="B3" t="s">
        <v>126</v>
      </c>
      <c r="D3" t="s">
        <v>127</v>
      </c>
      <c r="F3" s="99">
        <v>1000</v>
      </c>
      <c r="G3" s="100">
        <v>100</v>
      </c>
      <c r="H3" s="100">
        <v>10</v>
      </c>
      <c r="I3" s="101">
        <v>1</v>
      </c>
      <c r="K3" s="95" t="s">
        <v>153</v>
      </c>
      <c r="L3" s="95"/>
      <c r="M3" s="95"/>
      <c r="N3" s="95"/>
      <c r="O3" s="95"/>
      <c r="P3" s="95"/>
      <c r="Q3" s="95"/>
      <c r="R3" s="95"/>
      <c r="S3" s="1" t="s">
        <v>125</v>
      </c>
    </row>
    <row r="4" spans="1:19" x14ac:dyDescent="0.25">
      <c r="A4">
        <v>0</v>
      </c>
      <c r="B4">
        <v>0</v>
      </c>
      <c r="C4" t="s">
        <v>135</v>
      </c>
      <c r="D4" s="94">
        <v>0</v>
      </c>
      <c r="F4" s="102">
        <v>3</v>
      </c>
      <c r="G4" s="103">
        <v>1</v>
      </c>
      <c r="H4" s="103">
        <v>8</v>
      </c>
      <c r="I4" s="104">
        <v>2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192</v>
      </c>
    </row>
    <row r="5" spans="1:19" x14ac:dyDescent="0.25">
      <c r="A5">
        <v>1</v>
      </c>
      <c r="B5">
        <v>1</v>
      </c>
      <c r="C5" t="s">
        <v>135</v>
      </c>
      <c r="D5" s="94">
        <v>1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16</v>
      </c>
    </row>
    <row r="6" spans="1:19" x14ac:dyDescent="0.25">
      <c r="A6">
        <v>2</v>
      </c>
      <c r="B6">
        <v>10</v>
      </c>
      <c r="C6" t="s">
        <v>135</v>
      </c>
      <c r="D6" s="94">
        <v>2</v>
      </c>
      <c r="F6" s="96" t="s">
        <v>139</v>
      </c>
      <c r="G6" s="97"/>
      <c r="H6" s="97"/>
      <c r="I6" s="98"/>
      <c r="K6">
        <v>1</v>
      </c>
      <c r="L6">
        <v>0</v>
      </c>
      <c r="M6">
        <v>1</v>
      </c>
      <c r="N6">
        <v>0</v>
      </c>
      <c r="O6">
        <v>1</v>
      </c>
      <c r="P6">
        <v>0</v>
      </c>
      <c r="Q6">
        <v>0</v>
      </c>
      <c r="R6">
        <v>0</v>
      </c>
      <c r="S6">
        <v>168</v>
      </c>
    </row>
    <row r="7" spans="1:19" x14ac:dyDescent="0.25">
      <c r="A7">
        <v>3</v>
      </c>
      <c r="B7">
        <v>11</v>
      </c>
      <c r="C7" t="s">
        <v>135</v>
      </c>
      <c r="D7" s="94">
        <v>3</v>
      </c>
      <c r="F7" s="105" t="s">
        <v>143</v>
      </c>
      <c r="G7" s="106" t="s">
        <v>142</v>
      </c>
      <c r="H7" s="106" t="s">
        <v>141</v>
      </c>
      <c r="I7" s="107" t="s">
        <v>140</v>
      </c>
      <c r="K7">
        <v>1</v>
      </c>
      <c r="L7">
        <v>0</v>
      </c>
      <c r="M7">
        <v>1</v>
      </c>
      <c r="N7">
        <v>0</v>
      </c>
      <c r="O7">
        <v>1</v>
      </c>
      <c r="P7">
        <v>1</v>
      </c>
      <c r="Q7">
        <v>0</v>
      </c>
      <c r="R7">
        <v>0</v>
      </c>
      <c r="S7">
        <v>172</v>
      </c>
    </row>
    <row r="8" spans="1:19" x14ac:dyDescent="0.25">
      <c r="A8">
        <v>4</v>
      </c>
      <c r="B8">
        <v>100</v>
      </c>
      <c r="C8" t="s">
        <v>135</v>
      </c>
      <c r="D8" s="94">
        <v>4</v>
      </c>
      <c r="F8" s="105">
        <v>8</v>
      </c>
      <c r="G8" s="106">
        <v>4</v>
      </c>
      <c r="H8" s="106">
        <v>2</v>
      </c>
      <c r="I8" s="107">
        <v>1</v>
      </c>
      <c r="K8" s="111">
        <v>1</v>
      </c>
      <c r="L8" s="111">
        <v>1</v>
      </c>
      <c r="M8" s="111">
        <v>1</v>
      </c>
      <c r="N8" s="111">
        <v>1</v>
      </c>
      <c r="O8" s="111">
        <v>1</v>
      </c>
      <c r="P8" s="111">
        <v>1</v>
      </c>
      <c r="Q8" s="111">
        <v>1</v>
      </c>
      <c r="R8" s="111">
        <v>1</v>
      </c>
      <c r="S8">
        <v>255</v>
      </c>
    </row>
    <row r="9" spans="1:19" x14ac:dyDescent="0.25">
      <c r="A9">
        <v>5</v>
      </c>
      <c r="B9">
        <v>101</v>
      </c>
      <c r="C9" t="s">
        <v>135</v>
      </c>
      <c r="D9" s="94">
        <v>5</v>
      </c>
      <c r="F9" s="102">
        <v>1</v>
      </c>
      <c r="G9" s="103">
        <v>1</v>
      </c>
      <c r="H9" s="103">
        <v>0</v>
      </c>
      <c r="I9" s="104">
        <v>0</v>
      </c>
      <c r="K9">
        <v>1</v>
      </c>
      <c r="L9">
        <v>1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208</v>
      </c>
    </row>
    <row r="10" spans="1:19" x14ac:dyDescent="0.25">
      <c r="A10">
        <v>6</v>
      </c>
      <c r="B10">
        <v>110</v>
      </c>
      <c r="C10" t="s">
        <v>135</v>
      </c>
      <c r="D10" s="94">
        <v>6</v>
      </c>
      <c r="K10">
        <v>0</v>
      </c>
      <c r="L10">
        <v>0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63</v>
      </c>
    </row>
    <row r="11" spans="1:19" x14ac:dyDescent="0.25">
      <c r="A11">
        <v>7</v>
      </c>
      <c r="B11">
        <v>111</v>
      </c>
      <c r="C11" t="s">
        <v>135</v>
      </c>
      <c r="D11" s="94">
        <v>7</v>
      </c>
      <c r="F11" s="96" t="s">
        <v>145</v>
      </c>
      <c r="G11" s="97"/>
      <c r="H11" s="97"/>
      <c r="I11" s="98"/>
      <c r="K11">
        <v>1</v>
      </c>
      <c r="L11">
        <v>1</v>
      </c>
      <c r="M11">
        <v>0</v>
      </c>
      <c r="N11">
        <v>0</v>
      </c>
      <c r="O11">
        <v>1</v>
      </c>
      <c r="P11">
        <v>1</v>
      </c>
      <c r="Q11">
        <v>0</v>
      </c>
      <c r="R11">
        <v>1</v>
      </c>
      <c r="S11">
        <v>204</v>
      </c>
    </row>
    <row r="12" spans="1:19" x14ac:dyDescent="0.25">
      <c r="A12">
        <v>8</v>
      </c>
      <c r="B12">
        <v>1000</v>
      </c>
      <c r="C12" t="s">
        <v>135</v>
      </c>
      <c r="D12" s="94">
        <v>8</v>
      </c>
      <c r="F12" s="108" t="s">
        <v>149</v>
      </c>
      <c r="G12" s="109" t="s">
        <v>148</v>
      </c>
      <c r="H12" s="109" t="s">
        <v>147</v>
      </c>
      <c r="I12" s="110" t="s">
        <v>146</v>
      </c>
      <c r="K12">
        <v>1</v>
      </c>
      <c r="L12">
        <v>0</v>
      </c>
      <c r="M12">
        <v>0</v>
      </c>
      <c r="N12">
        <v>1</v>
      </c>
      <c r="O12">
        <v>1</v>
      </c>
      <c r="P12">
        <v>1</v>
      </c>
      <c r="Q12">
        <v>1</v>
      </c>
      <c r="R12">
        <v>1</v>
      </c>
      <c r="S12">
        <v>159</v>
      </c>
    </row>
    <row r="13" spans="1:19" x14ac:dyDescent="0.25">
      <c r="A13">
        <v>9</v>
      </c>
      <c r="B13">
        <v>1001</v>
      </c>
      <c r="C13" t="s">
        <v>135</v>
      </c>
      <c r="D13" s="94">
        <v>9</v>
      </c>
      <c r="F13" s="108">
        <f>16^3</f>
        <v>4096</v>
      </c>
      <c r="G13" s="109">
        <v>256</v>
      </c>
      <c r="H13" s="109">
        <v>16</v>
      </c>
      <c r="I13" s="110">
        <v>1</v>
      </c>
      <c r="K13">
        <v>0</v>
      </c>
      <c r="L13">
        <v>0</v>
      </c>
      <c r="M13">
        <v>0</v>
      </c>
      <c r="N13">
        <v>1</v>
      </c>
      <c r="O13">
        <v>1</v>
      </c>
      <c r="P13">
        <v>0</v>
      </c>
      <c r="Q13">
        <v>0</v>
      </c>
      <c r="R13">
        <v>1</v>
      </c>
      <c r="S13">
        <v>25</v>
      </c>
    </row>
    <row r="14" spans="1:19" x14ac:dyDescent="0.25">
      <c r="A14">
        <v>10</v>
      </c>
      <c r="B14">
        <v>1010</v>
      </c>
      <c r="C14" t="s">
        <v>135</v>
      </c>
      <c r="D14" s="94" t="s">
        <v>128</v>
      </c>
      <c r="F14" s="102">
        <v>0</v>
      </c>
      <c r="G14" s="103">
        <v>0</v>
      </c>
      <c r="H14" s="103" t="s">
        <v>133</v>
      </c>
      <c r="I14" s="104" t="s">
        <v>133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32</v>
      </c>
    </row>
    <row r="15" spans="1:19" x14ac:dyDescent="0.25">
      <c r="A15">
        <v>11</v>
      </c>
      <c r="B15">
        <v>1011</v>
      </c>
      <c r="C15" t="s">
        <v>135</v>
      </c>
      <c r="D15" s="94" t="s">
        <v>129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64</v>
      </c>
    </row>
    <row r="16" spans="1:19" x14ac:dyDescent="0.25">
      <c r="A16">
        <v>12</v>
      </c>
      <c r="B16">
        <v>1100</v>
      </c>
      <c r="C16" t="s">
        <v>135</v>
      </c>
      <c r="D16" s="94" t="s">
        <v>130</v>
      </c>
      <c r="K16" s="95" t="s">
        <v>154</v>
      </c>
      <c r="L16" s="95"/>
      <c r="M16" s="95"/>
      <c r="N16" s="95"/>
      <c r="O16" s="95"/>
      <c r="P16" s="95"/>
      <c r="Q16" s="95"/>
      <c r="R16" s="95"/>
    </row>
    <row r="17" spans="1:18" x14ac:dyDescent="0.25">
      <c r="A17">
        <v>13</v>
      </c>
      <c r="B17">
        <v>1101</v>
      </c>
      <c r="C17" t="s">
        <v>135</v>
      </c>
      <c r="D17" s="94" t="s">
        <v>131</v>
      </c>
      <c r="K17" s="114">
        <v>172</v>
      </c>
      <c r="L17" s="112">
        <v>2</v>
      </c>
      <c r="M17" s="112"/>
      <c r="N17" s="112"/>
      <c r="O17" s="112"/>
      <c r="P17" s="112"/>
      <c r="Q17" s="112"/>
      <c r="R17" s="113"/>
    </row>
    <row r="18" spans="1:18" x14ac:dyDescent="0.25">
      <c r="A18">
        <v>14</v>
      </c>
      <c r="B18">
        <v>1110</v>
      </c>
      <c r="C18" t="s">
        <v>135</v>
      </c>
      <c r="D18" s="94" t="s">
        <v>132</v>
      </c>
      <c r="K18" s="118">
        <v>0</v>
      </c>
      <c r="L18" s="112">
        <v>86</v>
      </c>
      <c r="M18" s="108">
        <v>2</v>
      </c>
      <c r="N18" s="109"/>
      <c r="O18" s="109"/>
      <c r="P18" s="109"/>
      <c r="Q18" s="109"/>
      <c r="R18" s="110"/>
    </row>
    <row r="19" spans="1:18" x14ac:dyDescent="0.25">
      <c r="A19">
        <v>15</v>
      </c>
      <c r="B19">
        <v>1111</v>
      </c>
      <c r="C19" t="s">
        <v>135</v>
      </c>
      <c r="D19" s="94" t="s">
        <v>133</v>
      </c>
      <c r="K19" s="108"/>
      <c r="L19" s="116">
        <v>0</v>
      </c>
      <c r="M19" s="112">
        <v>43</v>
      </c>
      <c r="N19" s="102">
        <v>2</v>
      </c>
      <c r="O19" s="109"/>
      <c r="P19" s="109"/>
      <c r="Q19" s="109"/>
      <c r="R19" s="110"/>
    </row>
    <row r="20" spans="1:18" x14ac:dyDescent="0.25">
      <c r="A20">
        <v>16</v>
      </c>
      <c r="B20">
        <v>10000</v>
      </c>
      <c r="C20" t="s">
        <v>135</v>
      </c>
      <c r="D20" s="94">
        <v>10</v>
      </c>
      <c r="K20" s="108"/>
      <c r="L20" s="109"/>
      <c r="M20" s="116">
        <v>1</v>
      </c>
      <c r="N20" s="109">
        <v>21</v>
      </c>
      <c r="O20" s="102">
        <v>2</v>
      </c>
      <c r="P20" s="109"/>
      <c r="Q20" s="109"/>
      <c r="R20" s="110"/>
    </row>
    <row r="21" spans="1:18" x14ac:dyDescent="0.25">
      <c r="A21">
        <v>99</v>
      </c>
      <c r="B21">
        <v>1100011</v>
      </c>
      <c r="C21" t="s">
        <v>135</v>
      </c>
      <c r="D21" s="94">
        <v>63</v>
      </c>
      <c r="K21" s="108"/>
      <c r="L21" s="109"/>
      <c r="M21" s="109"/>
      <c r="N21" s="116">
        <v>1</v>
      </c>
      <c r="O21" s="109">
        <v>10</v>
      </c>
      <c r="P21" s="108">
        <v>2</v>
      </c>
      <c r="Q21" s="109"/>
      <c r="R21" s="110"/>
    </row>
    <row r="22" spans="1:18" x14ac:dyDescent="0.25">
      <c r="A22">
        <v>100</v>
      </c>
      <c r="B22">
        <v>1100100</v>
      </c>
      <c r="C22" t="s">
        <v>135</v>
      </c>
      <c r="D22" s="94">
        <v>64</v>
      </c>
      <c r="K22" s="108"/>
      <c r="L22" s="109"/>
      <c r="M22" s="109"/>
      <c r="N22" s="109"/>
      <c r="O22" s="116">
        <v>0</v>
      </c>
      <c r="P22" s="112">
        <v>5</v>
      </c>
      <c r="Q22" s="102">
        <v>2</v>
      </c>
      <c r="R22" s="110"/>
    </row>
    <row r="23" spans="1:18" x14ac:dyDescent="0.25">
      <c r="A23">
        <v>255</v>
      </c>
      <c r="B23">
        <v>11111111</v>
      </c>
      <c r="C23" t="s">
        <v>135</v>
      </c>
      <c r="D23" s="94" t="s">
        <v>134</v>
      </c>
      <c r="K23" s="108"/>
      <c r="L23" s="109"/>
      <c r="M23" s="109"/>
      <c r="N23" s="109"/>
      <c r="O23" s="109"/>
      <c r="P23" s="116">
        <v>1</v>
      </c>
      <c r="Q23" s="109">
        <v>2</v>
      </c>
      <c r="R23" s="115">
        <v>2</v>
      </c>
    </row>
    <row r="24" spans="1:18" x14ac:dyDescent="0.25">
      <c r="K24" s="102"/>
      <c r="L24" s="103"/>
      <c r="M24" s="103"/>
      <c r="N24" s="103"/>
      <c r="O24" s="103"/>
      <c r="P24" s="103"/>
      <c r="Q24" s="117">
        <v>0</v>
      </c>
      <c r="R24" s="119">
        <v>1</v>
      </c>
    </row>
  </sheetData>
  <mergeCells count="5">
    <mergeCell ref="F11:I11"/>
    <mergeCell ref="F6:I6"/>
    <mergeCell ref="F1:I1"/>
    <mergeCell ref="K3:R3"/>
    <mergeCell ref="K16:R16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925F0-C296-4BA5-A90C-9FBAD4DAF0DB}">
  <dimension ref="A1:M7"/>
  <sheetViews>
    <sheetView tabSelected="1"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" sqref="F3"/>
    </sheetView>
  </sheetViews>
  <sheetFormatPr baseColWidth="10" defaultRowHeight="15" x14ac:dyDescent="0.25"/>
  <cols>
    <col min="1" max="1" width="5.140625" bestFit="1" customWidth="1"/>
    <col min="2" max="2" width="8.85546875" bestFit="1" customWidth="1"/>
    <col min="3" max="3" width="9.42578125" bestFit="1" customWidth="1"/>
    <col min="4" max="4" width="15.28515625" bestFit="1" customWidth="1"/>
    <col min="5" max="5" width="9.42578125" bestFit="1" customWidth="1"/>
    <col min="7" max="7" width="9.42578125" bestFit="1" customWidth="1"/>
    <col min="8" max="8" width="15.28515625" bestFit="1" customWidth="1"/>
    <col min="9" max="9" width="9.42578125" bestFit="1" customWidth="1"/>
    <col min="10" max="10" width="4.28515625" bestFit="1" customWidth="1"/>
    <col min="11" max="11" width="13.140625" bestFit="1" customWidth="1"/>
    <col min="12" max="12" width="4.140625" bestFit="1" customWidth="1"/>
    <col min="13" max="13" width="11.7109375" bestFit="1" customWidth="1"/>
    <col min="14" max="14" width="8.42578125" bestFit="1" customWidth="1"/>
  </cols>
  <sheetData>
    <row r="1" spans="1:13" x14ac:dyDescent="0.25">
      <c r="A1" s="148" t="s">
        <v>189</v>
      </c>
      <c r="B1" s="150" t="s">
        <v>194</v>
      </c>
      <c r="C1" s="150"/>
      <c r="D1" s="150" t="s">
        <v>195</v>
      </c>
      <c r="E1" s="150"/>
      <c r="F1" s="151" t="s">
        <v>196</v>
      </c>
      <c r="G1" s="151"/>
      <c r="H1" s="151" t="s">
        <v>197</v>
      </c>
      <c r="I1" s="151"/>
      <c r="J1" s="149" t="s">
        <v>198</v>
      </c>
      <c r="K1" s="149"/>
      <c r="L1" s="149"/>
      <c r="M1" s="149"/>
    </row>
    <row r="2" spans="1:13" s="1" customFormat="1" x14ac:dyDescent="0.25">
      <c r="A2" s="152" t="s">
        <v>193</v>
      </c>
      <c r="B2" s="153" t="s">
        <v>44</v>
      </c>
      <c r="C2" s="141" t="s">
        <v>190</v>
      </c>
      <c r="D2" s="153" t="s">
        <v>44</v>
      </c>
      <c r="E2" s="141" t="s">
        <v>190</v>
      </c>
      <c r="F2" s="153" t="s">
        <v>44</v>
      </c>
      <c r="G2" s="141" t="s">
        <v>190</v>
      </c>
      <c r="H2" s="153" t="s">
        <v>44</v>
      </c>
      <c r="I2" s="141" t="s">
        <v>190</v>
      </c>
      <c r="J2" s="153" t="s">
        <v>181</v>
      </c>
      <c r="K2" s="141" t="s">
        <v>191</v>
      </c>
      <c r="L2" s="145" t="s">
        <v>192</v>
      </c>
      <c r="M2" s="146" t="s">
        <v>188</v>
      </c>
    </row>
    <row r="3" spans="1:13" x14ac:dyDescent="0.25">
      <c r="A3" s="28" t="s">
        <v>128</v>
      </c>
      <c r="B3" s="124" t="s">
        <v>155</v>
      </c>
      <c r="C3" s="125" t="s">
        <v>160</v>
      </c>
      <c r="D3" s="130">
        <v>127255255255</v>
      </c>
      <c r="E3" s="125" t="s">
        <v>161</v>
      </c>
      <c r="F3" s="133" t="s">
        <v>170</v>
      </c>
      <c r="G3" s="134" t="s">
        <v>171</v>
      </c>
      <c r="H3" s="138">
        <v>10255255255</v>
      </c>
      <c r="I3" s="134" t="s">
        <v>171</v>
      </c>
      <c r="J3" s="142" t="s">
        <v>182</v>
      </c>
      <c r="K3" s="134" t="s">
        <v>185</v>
      </c>
      <c r="L3" s="122">
        <v>1</v>
      </c>
      <c r="M3" s="120">
        <f>2^24-2</f>
        <v>16777214</v>
      </c>
    </row>
    <row r="4" spans="1:13" ht="30" x14ac:dyDescent="0.25">
      <c r="A4" s="31" t="s">
        <v>129</v>
      </c>
      <c r="B4" s="126" t="s">
        <v>156</v>
      </c>
      <c r="C4" s="127" t="s">
        <v>162</v>
      </c>
      <c r="D4" s="131">
        <v>191255255255</v>
      </c>
      <c r="E4" s="127" t="s">
        <v>165</v>
      </c>
      <c r="F4" s="135" t="s">
        <v>172</v>
      </c>
      <c r="G4" s="136" t="s">
        <v>174</v>
      </c>
      <c r="H4" s="139" t="s">
        <v>173</v>
      </c>
      <c r="I4" s="136" t="s">
        <v>175</v>
      </c>
      <c r="J4" s="143" t="s">
        <v>183</v>
      </c>
      <c r="K4" s="136" t="s">
        <v>186</v>
      </c>
      <c r="L4" s="147">
        <v>16</v>
      </c>
      <c r="M4" s="121">
        <f>2^16-2</f>
        <v>65534</v>
      </c>
    </row>
    <row r="5" spans="1:13" ht="45" x14ac:dyDescent="0.25">
      <c r="A5" s="28" t="s">
        <v>130</v>
      </c>
      <c r="B5" s="124" t="s">
        <v>157</v>
      </c>
      <c r="C5" s="125" t="s">
        <v>163</v>
      </c>
      <c r="D5" s="130">
        <v>223255255255</v>
      </c>
      <c r="E5" s="125" t="s">
        <v>166</v>
      </c>
      <c r="F5" s="160" t="s">
        <v>176</v>
      </c>
      <c r="G5" s="161" t="s">
        <v>177</v>
      </c>
      <c r="H5" s="140">
        <v>192168255255</v>
      </c>
      <c r="I5" s="137" t="s">
        <v>178</v>
      </c>
      <c r="J5" s="144" t="s">
        <v>184</v>
      </c>
      <c r="K5" s="137" t="s">
        <v>187</v>
      </c>
      <c r="L5" s="122">
        <v>256</v>
      </c>
      <c r="M5" s="123">
        <f>2^8-2</f>
        <v>254</v>
      </c>
    </row>
    <row r="6" spans="1:13" x14ac:dyDescent="0.25">
      <c r="A6" s="31" t="s">
        <v>131</v>
      </c>
      <c r="B6" s="126" t="s">
        <v>158</v>
      </c>
      <c r="C6" s="127" t="s">
        <v>164</v>
      </c>
      <c r="D6" s="131">
        <v>239255255255</v>
      </c>
      <c r="E6" s="127" t="s">
        <v>167</v>
      </c>
      <c r="F6" s="157" t="s">
        <v>179</v>
      </c>
      <c r="G6" s="158"/>
      <c r="H6" s="158"/>
      <c r="I6" s="158"/>
      <c r="J6" s="158"/>
      <c r="K6" s="158"/>
      <c r="L6" s="158"/>
      <c r="M6" s="159"/>
    </row>
    <row r="7" spans="1:13" x14ac:dyDescent="0.25">
      <c r="A7" s="25" t="s">
        <v>132</v>
      </c>
      <c r="B7" s="128" t="s">
        <v>159</v>
      </c>
      <c r="C7" s="129" t="s">
        <v>168</v>
      </c>
      <c r="D7" s="132">
        <v>255255255255</v>
      </c>
      <c r="E7" s="129" t="s">
        <v>169</v>
      </c>
      <c r="F7" s="154" t="s">
        <v>180</v>
      </c>
      <c r="G7" s="155"/>
      <c r="H7" s="155"/>
      <c r="I7" s="155"/>
      <c r="J7" s="155"/>
      <c r="K7" s="155"/>
      <c r="L7" s="155"/>
      <c r="M7" s="156"/>
    </row>
  </sheetData>
  <mergeCells count="7">
    <mergeCell ref="J1:M1"/>
    <mergeCell ref="F6:M6"/>
    <mergeCell ref="F7:M7"/>
    <mergeCell ref="B1:C1"/>
    <mergeCell ref="D1:E1"/>
    <mergeCell ref="F1:G1"/>
    <mergeCell ref="H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modelos</vt:lpstr>
      <vt:lpstr>Medios</vt:lpstr>
      <vt:lpstr>Unidades</vt:lpstr>
      <vt:lpstr>sistemas</vt:lpstr>
      <vt:lpstr>IPv4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2021-12-01T22:55:23Z</dcterms:created>
  <dcterms:modified xsi:type="dcterms:W3CDTF">2021-12-15T23:37:10Z</dcterms:modified>
</cp:coreProperties>
</file>