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6A2F5761-DC55-482C-A8E5-13E4694C70A1}" xr6:coauthVersionLast="47" xr6:coauthVersionMax="47" xr10:uidLastSave="{00000000-0000-0000-0000-000000000000}"/>
  <bookViews>
    <workbookView xWindow="30" yWindow="30" windowWidth="20460" windowHeight="10770" firstSheet="1" activeTab="8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9" r:id="rId9"/>
    <sheet name="ipv6" sheetId="10" r:id="rId10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21" i="7"/>
  <c r="G22" i="7"/>
  <c r="G23" i="7"/>
  <c r="H17" i="7"/>
  <c r="G9" i="7"/>
  <c r="G10" i="7"/>
  <c r="G11" i="7"/>
  <c r="G12" i="7"/>
  <c r="G13" i="7"/>
  <c r="G14" i="7"/>
  <c r="G15" i="7"/>
  <c r="G8" i="7"/>
  <c r="H5" i="7"/>
  <c r="J8" i="6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<sst xmlns="http://schemas.openxmlformats.org/spreadsheetml/2006/main" count="1085" uniqueCount="679">
  <si>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</si>
  <si>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</si>
  <si>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</si>
  <si>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</si>
  <si>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</si>
  <si>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</si>
  <si>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</si>
  <si>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</si>
  <si>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</si>
  <si>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</si>
  <si>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</si>
  <si>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</si>
  <si>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</si>
  <si>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</si>
  <si>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</si>
  <si>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</si>
  <si>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</si>
  <si>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</si>
  <si>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</si>
  <si>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</si>
  <si>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</si>
  <si>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</si>
  <si>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</si>
  <si>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</si>
  <si>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</si>
  <si>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</si>
  <si>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</si>
  <si>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</si>
  <si>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</si>
  <si>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</si>
  <si>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</si>
  <si>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</si>
  <si>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</si>
  <si>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</si>
  <si>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</si>
  <si>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</si>
  <si>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</si>
  <si>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</si>
  <si>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</si>
  <si>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</si>
  <si>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</si>
  <si>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</si>
  <si>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</si>
  <si>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</si>
  <si>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</si>
  <si>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</si>
  <si>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</si>
  <si>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</si>
  <si>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</si>
  <si>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</si>
  <si>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</si>
  <si>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</si>
  <si>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</si>
  <si>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</si>
  <si>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</si>
  <si>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</si>
  <si>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</si>
  <si>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</si>
  <si>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</si>
  <si>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</si>
  <si>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</si>
  <si>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</si>
  <si>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</si>
  <si>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</si>
  <si>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</si>
  <si>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</si>
  <si>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</si>
  <si>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</si>
  <si>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</si>
  <si>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</si>
  <si>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</si>
  <si>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</si>
  <si>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</si>
  <si>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</si>
  <si>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</si>
  <si>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</si>
  <si>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</si>
  <si>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</si>
  <si>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</si>
  <si>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</si>
  <si>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</si>
  <si>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</si>
  <si>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</si>
  <si>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</si>
  <si>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</si>
  <si>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</si>
  <si>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</si>
  <si>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</si>
  <si>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</si>
  <si>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</si>
  <si>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</si>
  <si>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</si>
  <si>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</si>
  <si>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</si>
  <si>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</si>
  <si>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</si>
  <si>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</si>
  <si>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</si>
  <si>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</si>
  <si>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</si>
  <si>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</si>
  <si>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</si>
  <si>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</si>
  <si>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</si>
  <si>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</si>
  <si>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</si>
  <si>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</si>
  <si>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</si>
  <si>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</si>
  <si>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</si>
  <si>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</si>
  <si>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</si>
  <si>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</si>
  <si>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</si>
  <si>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</si>
  <si>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</si>
  <si>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</si>
  <si>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</si>
  <si>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</si>
  <si>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</si>
  <si>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</si>
  <si>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</si>
  <si>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</si>
  <si>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</si>
  <si>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</si>
  <si>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</si>
  <si>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</si>
  <si>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</si>
  <si>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</si>
  <si>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</si>
  <si>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</si>
  <si>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</si>
  <si>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</si>
  <si>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</si>
  <si>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</si>
  <si>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</si>
  <si>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</si>
  <si>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</si>
  <si>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</si>
  <si>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</si>
  <si>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</si>
  <si>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</si>
  <si>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</si>
  <si>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</si>
  <si>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</si>
  <si>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</si>
  <si>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</si>
  <si>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</si>
  <si>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</si>
  <si>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</si>
  <si>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</si>
  <si>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</si>
  <si>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</si>
  <si>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</si>
  <si>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</si>
  <si>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</si>
  <si>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</si>
  <si>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</si>
  <si>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</si>
  <si>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</si>
  <si>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</si>
  <si>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</si>
  <si>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</si>
  <si>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</si>
  <si>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</si>
  <si>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</si>
  <si>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</si>
  <si>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</si>
  <si>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</si>
  <si>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</si>
  <si>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</si>
  <si>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</si>
  <si>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</si>
  <si>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</si>
  <si>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</si>
  <si>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</si>
  <si>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</si>
  <si>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</si>
  <si>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</si>
  <si>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</si>
  <si>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</si>
  <si>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</si>
  <si>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</si>
  <si>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</si>
  <si>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</si>
  <si>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</si>
  <si>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</si>
  <si>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</si>
  <si>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</si>
  <si>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</si>
  <si>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</si>
  <si>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</si>
  <si>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</si>
  <si>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</si>
  <si>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</si>
  <si>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</si>
  <si>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</si>
  <si>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</si>
  <si>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</si>
  <si>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</si>
  <si>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</si>
  <si>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</si>
  <si>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</si>
  <si>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</si>
  <si>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</si>
  <si>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</si>
  <si>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</si>
  <si>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</si>
  <si>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</si>
  <si>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</si>
  <si>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</si>
  <si>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</si>
  <si>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</si>
  <si>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</si>
  <si>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</si>
  <si>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</si>
  <si>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</si>
  <si>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</si>
  <si>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</si>
  <si>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</si>
  <si>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</si>
  <si>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</si>
  <si>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</si>
  <si>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</si>
  <si>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</si>
  <si>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</si>
  <si>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</si>
  <si>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</si>
  <si>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</si>
  <si>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</si>
  <si>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</si>
  <si>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</si>
  <si>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</si>
  <si>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</si>
  <si>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</si>
  <si>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</si>
  <si>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</si>
  <si>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</si>
  <si>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</si>
  <si>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</si>
  <si>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</si>
  <si>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</si>
  <si>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</si>
  <si>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</si>
  <si>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</si>
  <si>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</si>
  <si>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</si>
  <si>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</si>
  <si>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</si>
  <si>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</si>
  <si>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</si>
  <si>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</si>
  <si>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</si>
  <si>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</si>
  <si>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</si>
  <si>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</si>
  <si>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</si>
  <si>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</si>
  <si>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</si>
  <si>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</si>
  <si>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</si>
  <si>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</si>
  <si>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</si>
  <si>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</si>
  <si>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</si>
  <si>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</si>
  <si>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</si>
  <si>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</si>
  <si>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</si>
  <si>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</si>
  <si>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</si>
  <si>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</si>
  <si>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</si>
  <si>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</si>
  <si>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</si>
  <si>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</si>
  <si>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</si>
  <si>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</si>
  <si>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</si>
  <si>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</si>
  <si>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</si>
  <si>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</si>
  <si>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</si>
  <si>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</si>
  <si>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</si>
  <si>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</si>
  <si>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</si>
  <si>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</si>
  <si>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</si>
  <si>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</si>
  <si>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</si>
  <si>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</si>
  <si>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</si>
  <si>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</si>
  <si>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</si>
  <si>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</si>
  <si>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</si>
  <si>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</si>
  <si>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</si>
  <si>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</si>
  <si>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</si>
  <si>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</si>
  <si>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</si>
  <si>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</si>
  <si>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</si>
  <si>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</si>
  <si>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</si>
  <si>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</si>
  <si>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</si>
  <si>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</si>
  <si>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</si>
  <si>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</si>
  <si>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</si>
  <si>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</si>
  <si>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</si>
  <si>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</si>
  <si>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</si>
  <si>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</si>
  <si>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</si>
  <si>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</si>
  <si>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</si>
  <si>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</si>
  <si>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</si>
  <si>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</si>
  <si>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</si>
  <si>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</si>
  <si>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</si>
  <si>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</si>
  <si>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</si>
  <si>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</si>
  <si>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</si>
  <si>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</si>
  <si>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</si>
  <si>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</si>
  <si>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</si>
  <si>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</si>
  <si>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</si>
  <si>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</si>
  <si>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t>11000000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</si>
  <si>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</si>
  <si>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</si>
  <si>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</si>
  <si>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</si>
  <si>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</si>
  <si>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</si>
  <si>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</si>
  <si>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</si>
  <si>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</si>
  <si>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</si>
  <si>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</si>
  <si>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</si>
  <si>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</si>
  <si>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</si>
  <si>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</si>
  <si>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</si>
  <si>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</si>
  <si>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255.0.0.0</t>
  </si>
  <si>
    <t>255.255.0.0</t>
  </si>
  <si>
    <t>255.255.255.0</t>
  </si>
  <si>
    <t>Mask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</si>
  <si>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</si>
  <si>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</si>
  <si>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</si>
  <si>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</si>
  <si>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</si>
  <si>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</si>
  <si>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</si>
  <si>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</si>
  <si>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</si>
  <si>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10.54.232.25</t>
  </si>
  <si>
    <t>172.19.125.30</t>
  </si>
  <si>
    <t>192.168.33.14</t>
  </si>
  <si>
    <t>00110110</t>
  </si>
  <si>
    <t>11101000</t>
  </si>
  <si>
    <t>00011001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</si>
  <si>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</si>
  <si>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</si>
  <si>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00010011</t>
  </si>
  <si>
    <t>01111101</t>
  </si>
  <si>
    <t>00011110</t>
  </si>
  <si>
    <t>172.19.0.0</t>
  </si>
  <si>
    <t>172.19.255.255</t>
  </si>
  <si>
    <t>10101000</t>
  </si>
  <si>
    <t>00100001</t>
  </si>
  <si>
    <t>192.168.33.0</t>
  </si>
  <si>
    <t>192.168.33.255</t>
  </si>
  <si>
    <t>172.21.47.0</t>
  </si>
  <si>
    <t>00010101</t>
  </si>
  <si>
    <t>00101111</t>
  </si>
  <si>
    <t>172.21.0.0</t>
  </si>
  <si>
    <t>172.21.255.255</t>
  </si>
  <si>
    <t>192.168.255.31</t>
  </si>
  <si>
    <t>192.168.255.0</t>
  </si>
  <si>
    <t>00011111</t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</si>
  <si>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0000000</t>
    </r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</si>
  <si>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1111111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</si>
  <si>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000000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</si>
  <si>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111111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</si>
  <si>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00000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</si>
  <si>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11111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</si>
  <si>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</si>
  <si>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1111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</si>
  <si>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</si>
  <si>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1111</t>
    </r>
  </si>
  <si>
    <t>RED</t>
  </si>
  <si>
    <t>n</t>
  </si>
  <si>
    <t>bits</t>
  </si>
  <si>
    <t>Next Hop</t>
  </si>
  <si>
    <t>Requerido</t>
  </si>
  <si>
    <t>R</t>
  </si>
  <si>
    <t>2^n &gt;= R</t>
  </si>
  <si>
    <t>S = Subnets</t>
  </si>
  <si>
    <t>256/S</t>
  </si>
  <si>
    <t>cidr + n</t>
  </si>
  <si>
    <t>A - 10.0.0.0</t>
  </si>
  <si>
    <t>Network</t>
  </si>
  <si>
    <t>Class - IP</t>
  </si>
  <si>
    <t>2^H-2</t>
  </si>
  <si>
    <t>H</t>
  </si>
  <si>
    <t>32 - mask</t>
  </si>
  <si>
    <t>Practica que consiste en segmentar una red, con el objetivo de optimizar el broadcast y desperdiciar menos direcciones, modificando la mascara con clase y quitando bits de la porcion de hosts.</t>
  </si>
  <si>
    <t>BINARIO</t>
  </si>
  <si>
    <t>IP INI</t>
  </si>
  <si>
    <t>IP FIN</t>
  </si>
  <si>
    <t>BROADCAST</t>
  </si>
  <si>
    <t>MASK</t>
  </si>
  <si>
    <t>10.0.0.1</t>
  </si>
  <si>
    <t>10.32.0.1</t>
  </si>
  <si>
    <t>10.31.255.255</t>
  </si>
  <si>
    <t>10.31.255.254</t>
  </si>
  <si>
    <t>NETWORK</t>
  </si>
  <si>
    <t>HOSTS</t>
  </si>
  <si>
    <t>10.64.0.1</t>
  </si>
  <si>
    <t>10.96.0.1</t>
  </si>
  <si>
    <t>10.128.0.1</t>
  </si>
  <si>
    <t>10.160.0.1</t>
  </si>
  <si>
    <t>10.192.0.1</t>
  </si>
  <si>
    <t>10.224.0.1</t>
  </si>
  <si>
    <t>10.63.255.255</t>
  </si>
  <si>
    <t>10.96.255.255</t>
  </si>
  <si>
    <t>10.63.255.254</t>
  </si>
  <si>
    <t>10.96.255.254</t>
  </si>
  <si>
    <t>PAR</t>
  </si>
  <si>
    <t>IMPAR</t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</si>
  <si>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</si>
  <si>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</si>
  <si>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</si>
  <si>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</si>
  <si>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</si>
  <si>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</si>
  <si>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</si>
  <si>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</si>
  <si>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255.224.0.0</t>
  </si>
  <si>
    <r>
      <rPr>
        <sz val="11"/>
        <color rgb="FFA50021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</si>
  <si>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</si>
  <si>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</si>
  <si>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</si>
  <si>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</si>
  <si>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</si>
  <si>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</si>
  <si>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</si>
  <si>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t>B - 172.20.0.0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</si>
  <si>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</si>
  <si>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</si>
  <si>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</si>
  <si>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</si>
  <si>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</si>
  <si>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r>
      <rPr>
        <sz val="11"/>
        <color rgb="FFA50021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</si>
  <si>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</si>
  <si>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</si>
  <si>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</si>
  <si>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t>172.20.64.1</t>
    </r>
    <r>
      <rPr>
        <sz val="11"/>
        <color theme="1"/>
        <rFont val="Calibri"/>
        <family val="2"/>
        <scheme val="minor"/>
      </rPr>
      <t/>
    </r>
  </si>
  <si>
    <r>
      <t>172.20.128.1</t>
    </r>
    <r>
      <rPr>
        <sz val="11"/>
        <color theme="1"/>
        <rFont val="Calibri"/>
        <family val="2"/>
        <scheme val="minor"/>
      </rPr>
      <t/>
    </r>
  </si>
  <si>
    <r>
      <t>172.20.192.1</t>
    </r>
    <r>
      <rPr>
        <sz val="11"/>
        <color theme="1"/>
        <rFont val="Calibri"/>
        <family val="2"/>
        <scheme val="minor"/>
      </rPr>
      <t/>
    </r>
  </si>
  <si>
    <t>172.20.63.255</t>
  </si>
  <si>
    <t>172.20.127.255</t>
  </si>
  <si>
    <t>172.20.191.255</t>
  </si>
  <si>
    <t>172.20.255.255</t>
  </si>
  <si>
    <t>172.20.63.254</t>
  </si>
  <si>
    <t>172.20.127.254</t>
  </si>
  <si>
    <t>172.20.191.254</t>
  </si>
  <si>
    <t>172.20.255.254</t>
  </si>
  <si>
    <t>255.255.192.0</t>
  </si>
  <si>
    <t>C - 192.168.0.0</t>
  </si>
  <si>
    <r>
      <rPr>
        <sz val="11"/>
        <color rgb="FFA50021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</si>
  <si>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</si>
  <si>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</si>
  <si>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</si>
  <si>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</si>
  <si>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</si>
  <si>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</si>
  <si>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</si>
  <si>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</si>
  <si>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</si>
  <si>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</si>
  <si>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</si>
  <si>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</si>
  <si>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</si>
  <si>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</si>
  <si>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</si>
  <si>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192.168.0.15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</si>
  <si>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</si>
  <si>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</si>
  <si>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</si>
  <si>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</si>
  <si>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</si>
  <si>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</si>
  <si>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</si>
  <si>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</si>
  <si>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</si>
  <si>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</si>
  <si>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</si>
  <si>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</si>
  <si>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</si>
  <si>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</si>
  <si>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</si>
  <si>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192.168.0.14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</si>
  <si>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</si>
  <si>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</si>
  <si>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</si>
  <si>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</si>
  <si>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</si>
  <si>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</si>
  <si>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</si>
  <si>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</si>
  <si>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</si>
  <si>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</si>
  <si>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</si>
  <si>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</si>
  <si>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</si>
  <si>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</si>
  <si>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</si>
  <si>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</si>
  <si>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</si>
  <si>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</si>
  <si>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</si>
  <si>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</si>
  <si>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</si>
  <si>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</si>
  <si>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</si>
  <si>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</si>
  <si>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</si>
  <si>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</si>
  <si>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</si>
  <si>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</si>
  <si>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</si>
  <si>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</si>
  <si>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</si>
  <si>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</si>
  <si>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Variable Length Subnet Mask es un metodo de subnetting que consiste en ajustar la mascara de subred priorizando la porcion de hosts, ordenando las redes de mayor a menor</t>
  </si>
  <si>
    <t>h</t>
  </si>
  <si>
    <t>2^H-2 &gt;= h</t>
  </si>
  <si>
    <t>32 - H</t>
  </si>
  <si>
    <t>Max Hosts.</t>
  </si>
  <si>
    <t>Ultimo bit 1</t>
  </si>
  <si>
    <t>DEPTO.</t>
  </si>
  <si>
    <t>MAX</t>
  </si>
  <si>
    <t>/24</t>
  </si>
  <si>
    <t>10.0.1.0</t>
  </si>
  <si>
    <t>10.0.0.255</t>
  </si>
  <si>
    <t>10.0.0.254</t>
  </si>
  <si>
    <t>/25</t>
  </si>
  <si>
    <t>/26</t>
  </si>
  <si>
    <t>10.0.1.128</t>
  </si>
  <si>
    <t>10.0.1.127</t>
  </si>
  <si>
    <t>10.0.1.126</t>
  </si>
  <si>
    <t>10.0.1.1</t>
  </si>
  <si>
    <t>10.0.2.0</t>
  </si>
  <si>
    <t>10.0.1.255</t>
  </si>
  <si>
    <t>10.0.1.254</t>
  </si>
  <si>
    <t>10.0.1.129</t>
  </si>
  <si>
    <t>/27</t>
  </si>
  <si>
    <t>10.0.2.64</t>
  </si>
  <si>
    <t>10.0.2.63</t>
  </si>
  <si>
    <t>10.0.2.62</t>
  </si>
  <si>
    <t>10.0.2.1</t>
  </si>
  <si>
    <t>10.0.2.96</t>
  </si>
  <si>
    <t>10.0.2.65</t>
  </si>
  <si>
    <t>10.0.2.95</t>
  </si>
  <si>
    <t>10.0.2.94</t>
  </si>
  <si>
    <t>ROUTER</t>
  </si>
  <si>
    <t>/30</t>
  </si>
  <si>
    <t>10.0.2.97</t>
  </si>
  <si>
    <t>10.0.2.98</t>
  </si>
  <si>
    <t>10.0.2.99</t>
  </si>
  <si>
    <t>10.0.0.30</t>
  </si>
  <si>
    <t>10.0.0.31</t>
  </si>
  <si>
    <t>10.0.0.32</t>
  </si>
  <si>
    <t>10.0.0.33</t>
  </si>
  <si>
    <t>10.0.0.160</t>
  </si>
  <si>
    <t>10.0.0.158</t>
  </si>
  <si>
    <t>10.0.0.159</t>
  </si>
  <si>
    <t>10.0.0.224</t>
  </si>
  <si>
    <t>10.0.0.223</t>
  </si>
  <si>
    <t>10.0.0.222</t>
  </si>
  <si>
    <t>10.0.0.161</t>
  </si>
  <si>
    <t>10.0.1.224</t>
  </si>
  <si>
    <t>10.0.0.225</t>
  </si>
  <si>
    <t>10.0.1.223</t>
  </si>
  <si>
    <t>10.0.1.222</t>
  </si>
  <si>
    <t>10.0.1.225</t>
  </si>
  <si>
    <t>DECIMAL</t>
  </si>
  <si>
    <t>10.0.0.127</t>
  </si>
  <si>
    <t>10.0.0.128</t>
  </si>
  <si>
    <t>10.0.0.191</t>
  </si>
  <si>
    <t>11100000</t>
  </si>
  <si>
    <t>10.0.0.129</t>
  </si>
  <si>
    <t>10.0.1.63</t>
  </si>
  <si>
    <t>10.0.1.62</t>
  </si>
  <si>
    <t>10.0.2.255</t>
  </si>
  <si>
    <t>10.0.2.254</t>
  </si>
  <si>
    <t>10.0.3.0</t>
  </si>
  <si>
    <t>10.0.3.1</t>
  </si>
  <si>
    <t>10.0.3.128</t>
  </si>
  <si>
    <t>10.0.3.127</t>
  </si>
  <si>
    <t>10.0.3.126</t>
  </si>
  <si>
    <t>10.0.3.129</t>
  </si>
  <si>
    <t>10.0.3.130</t>
  </si>
  <si>
    <t>10.0.3.131</t>
  </si>
  <si>
    <t>PROBLEMA</t>
  </si>
  <si>
    <t>-</t>
  </si>
  <si>
    <t>La direcciones de las red son incorrectas y se superponen.</t>
  </si>
  <si>
    <t>192.168.0.0/24</t>
  </si>
  <si>
    <t>192.168.1.0/24</t>
  </si>
  <si>
    <t>192.168.2.0/24</t>
  </si>
  <si>
    <t>TIPO</t>
  </si>
  <si>
    <t>192.168.100.0</t>
  </si>
  <si>
    <t>CLASSFUL: Se identifica con este nombre a la redes que utilizan la mascara con clase.</t>
  </si>
  <si>
    <t>10.54.32.0</t>
  </si>
  <si>
    <t>172.16.80.192</t>
  </si>
  <si>
    <t>SUPERNET: Se identica asi a las redes que utilizan una mascara menor a la de la clase.</t>
  </si>
  <si>
    <t>SUBNET: Se reconoce asi, a las redes que utilizan una mascara mayor a la de la clase</t>
  </si>
  <si>
    <t>8.0.0.0</t>
  </si>
  <si>
    <t>192.168.96.0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</si>
  <si>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</si>
  <si>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</si>
  <si>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</si>
  <si>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</si>
  <si>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</si>
  <si>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</si>
  <si>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</si>
  <si>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</si>
  <si>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</si>
  <si>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CLASS</t>
  </si>
  <si>
    <t>ADDRESS</t>
  </si>
  <si>
    <t>192.168.100.255</t>
  </si>
  <si>
    <t>10.255.255.255</t>
  </si>
  <si>
    <t>10.54.32.255</t>
  </si>
  <si>
    <t>172.16.80.255</t>
  </si>
  <si>
    <t>11.255.255.255</t>
  </si>
  <si>
    <t>192.168.111.255</t>
  </si>
  <si>
    <t>NETWORKS</t>
  </si>
  <si>
    <t>S</t>
  </si>
  <si>
    <t>Gi0/0</t>
  </si>
  <si>
    <t>Gi0/1</t>
  </si>
  <si>
    <t>Gi0/2</t>
  </si>
  <si>
    <t>S0/0/0</t>
  </si>
  <si>
    <t>192.168.3.0/24</t>
  </si>
  <si>
    <t>Gi1/1/1</t>
  </si>
  <si>
    <t>L</t>
  </si>
  <si>
    <t>192.168.0.1/32</t>
  </si>
  <si>
    <t>192.168.1.1/32</t>
  </si>
  <si>
    <t>192.168.2.1/32</t>
  </si>
  <si>
    <t>192.168.3.1/32</t>
  </si>
  <si>
    <t>10.0.0.0/30</t>
  </si>
  <si>
    <t>10.0.0.2/32</t>
  </si>
  <si>
    <t>ROUTER B</t>
  </si>
  <si>
    <t>0.0.0.0/0</t>
  </si>
  <si>
    <t>VIA</t>
  </si>
  <si>
    <t>CODE</t>
  </si>
  <si>
    <t>10.0.0.1/32</t>
  </si>
  <si>
    <t>S0/0/1</t>
  </si>
  <si>
    <t>10.0.0.2</t>
  </si>
  <si>
    <t>192.168.0.0/20</t>
  </si>
  <si>
    <t>186.25.54.28/30</t>
  </si>
  <si>
    <t>186.25.54.30/32</t>
  </si>
  <si>
    <t>186.25.54.29</t>
  </si>
  <si>
    <t>ROUTER A</t>
  </si>
  <si>
    <t>RUTA SUMARIZADA: Se conoce con este nombre a aquella que consiste en una simplificacion de las redes a las que podemos acceder mediante una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</si>
</sst>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/>
    <xf numFmtId="49" fontId="1" fillId="9" borderId="2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49" fontId="5" fillId="10" borderId="0" xfId="0" applyNumberFormat="1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14" borderId="0" xfId="0" applyFont="1" applyFill="1" applyAlignment="1">
      <alignment horizontal="center"/>
    </xf>
    <xf numFmtId="0" fontId="1" fillId="9" borderId="12" xfId="0" applyFont="1" applyFill="1" applyBorder="1" applyAlignment="1">
      <alignment horizontal="left"/>
    </xf>
    <xf numFmtId="49" fontId="1" fillId="9" borderId="17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3" fontId="7" fillId="10" borderId="2" xfId="0" applyNumberFormat="1" applyFont="1" applyFill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7" fillId="10" borderId="0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10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3" fontId="0" fillId="1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left" vertical="center"/>
    </xf>
    <xf numFmtId="164" fontId="8" fillId="10" borderId="12" xfId="1" applyNumberFormat="1" applyFont="1" applyFill="1" applyBorder="1" applyAlignment="1">
      <alignment horizontal="left" vertical="center"/>
    </xf>
    <xf numFmtId="49" fontId="8" fillId="10" borderId="2" xfId="0" applyNumberFormat="1" applyFont="1" applyFill="1" applyBorder="1" applyAlignment="1">
      <alignment horizontal="left" vertical="center"/>
    </xf>
    <xf numFmtId="49" fontId="8" fillId="10" borderId="17" xfId="0" applyNumberFormat="1" applyFont="1" applyFill="1" applyBorder="1" applyAlignment="1">
      <alignment horizontal="left" vertical="center"/>
    </xf>
    <xf numFmtId="164" fontId="8" fillId="0" borderId="10" xfId="1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164" fontId="8" fillId="10" borderId="10" xfId="1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 wrapText="1"/>
    </xf>
    <xf numFmtId="49" fontId="8" fillId="10" borderId="4" xfId="0" applyNumberFormat="1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left"/>
    </xf>
    <xf numFmtId="49" fontId="9" fillId="10" borderId="2" xfId="0" applyNumberFormat="1" applyFont="1" applyFill="1" applyBorder="1" applyAlignment="1">
      <alignment horizontal="left" vertical="center"/>
    </xf>
    <xf numFmtId="49" fontId="9" fillId="10" borderId="17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0" fontId="7" fillId="10" borderId="10" xfId="0" applyFont="1" applyFill="1" applyBorder="1" applyAlignment="1">
      <alignment horizontal="left"/>
    </xf>
    <xf numFmtId="49" fontId="9" fillId="10" borderId="0" xfId="0" applyNumberFormat="1" applyFont="1" applyFill="1" applyBorder="1" applyAlignment="1">
      <alignment horizontal="left" vertical="center"/>
    </xf>
    <xf numFmtId="49" fontId="9" fillId="10" borderId="4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49" fontId="8" fillId="10" borderId="18" xfId="0" applyNumberFormat="1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164" fontId="0" fillId="10" borderId="0" xfId="1" applyNumberFormat="1" applyFont="1" applyFill="1" applyAlignment="1">
      <alignment horizontal="right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/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3" fontId="12" fillId="0" borderId="0" xfId="0" applyNumberFormat="1" applyFont="1"/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0" fillId="0" borderId="21" xfId="0" applyBorder="1"/>
    <xf numFmtId="0" fontId="0" fillId="0" borderId="21" xfId="0" applyBorder="1" applyAlignment="1">
      <alignment horizontal="right"/>
    </xf>
    <xf numFmtId="3" fontId="0" fillId="0" borderId="21" xfId="0" applyNumberFormat="1" applyBorder="1"/>
    <xf numFmtId="0" fontId="0" fillId="0" borderId="22" xfId="0" applyBorder="1"/>
    <xf numFmtId="0" fontId="0" fillId="0" borderId="22" xfId="0" applyBorder="1" applyAlignment="1">
      <alignment horizontal="right"/>
    </xf>
    <xf numFmtId="3" fontId="0" fillId="0" borderId="22" xfId="0" applyNumberFormat="1" applyBorder="1"/>
    <xf numFmtId="0" fontId="5" fillId="0" borderId="0" xfId="0" applyFont="1" applyAlignment="1">
      <alignment horizontal="center"/>
    </xf>
    <xf numFmtId="0" fontId="1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164" fontId="8" fillId="0" borderId="19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164" fontId="8" fillId="10" borderId="1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64" fontId="8" fillId="10" borderId="4" xfId="1" applyNumberFormat="1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9" borderId="3" xfId="0" applyFont="1" applyFill="1" applyBorder="1"/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10" borderId="0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left" wrapText="1"/>
    </xf>
    <xf numFmtId="0" fontId="0" fillId="10" borderId="0" xfId="0" applyFont="1" applyFill="1" applyBorder="1" applyAlignment="1">
      <alignment horizontal="left" wrapText="1"/>
    </xf>
    <xf numFmtId="0" fontId="0" fillId="10" borderId="9" xfId="0" applyFont="1" applyFill="1" applyBorder="1" applyAlignment="1">
      <alignment horizontal="left" wrapText="1"/>
    </xf>
    <xf numFmtId="49" fontId="1" fillId="9" borderId="2" xfId="0" applyNumberFormat="1" applyFont="1" applyFill="1" applyBorder="1"/>
    <xf numFmtId="49" fontId="0" fillId="10" borderId="2" xfId="0" applyNumberFormat="1" applyFont="1" applyFill="1" applyBorder="1"/>
    <xf numFmtId="49" fontId="0" fillId="10" borderId="2" xfId="0" applyNumberFormat="1" applyFont="1" applyFill="1" applyBorder="1" applyAlignment="1">
      <alignment horizontal="right"/>
    </xf>
    <xf numFmtId="49" fontId="0" fillId="0" borderId="0" xfId="0" applyNumberFormat="1" applyFont="1" applyBorder="1"/>
    <xf numFmtId="49" fontId="0" fillId="0" borderId="0" xfId="0" applyNumberFormat="1" applyFont="1" applyBorder="1" applyAlignment="1">
      <alignment horizontal="right"/>
    </xf>
    <xf numFmtId="49" fontId="0" fillId="10" borderId="0" xfId="0" applyNumberFormat="1" applyFont="1" applyFill="1" applyBorder="1"/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Border="1" applyAlignment="1">
      <alignment horizontal="right"/>
    </xf>
    <xf numFmtId="0" fontId="0" fillId="0" borderId="15" xfId="0" applyFont="1" applyBorder="1"/>
    <xf numFmtId="49" fontId="0" fillId="0" borderId="15" xfId="0" applyNumberFormat="1" applyFont="1" applyBorder="1"/>
    <xf numFmtId="0" fontId="0" fillId="0" borderId="15" xfId="0" applyFont="1" applyBorder="1" applyAlignment="1">
      <alignment horizontal="right"/>
    </xf>
    <xf numFmtId="49" fontId="0" fillId="0" borderId="15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10" borderId="15" xfId="0" applyFont="1" applyFill="1" applyBorder="1"/>
    <xf numFmtId="49" fontId="0" fillId="10" borderId="15" xfId="0" applyNumberFormat="1" applyFont="1" applyFill="1" applyBorder="1"/>
    <xf numFmtId="0" fontId="0" fillId="10" borderId="15" xfId="0" applyFont="1" applyFill="1" applyBorder="1" applyAlignment="1">
      <alignment horizontal="right"/>
    </xf>
    <xf numFmtId="49" fontId="0" fillId="10" borderId="15" xfId="0" applyNumberFormat="1" applyFont="1" applyFill="1" applyBorder="1" applyAlignment="1">
      <alignment horizontal="right"/>
    </xf>
    <xf numFmtId="49" fontId="0" fillId="10" borderId="9" xfId="0" applyNumberFormat="1" applyFont="1" applyFill="1" applyBorder="1"/>
    <xf numFmtId="0" fontId="0" fillId="10" borderId="9" xfId="0" applyFont="1" applyFill="1" applyBorder="1"/>
    <xf numFmtId="0" fontId="0" fillId="10" borderId="9" xfId="0" applyFont="1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5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A50021"/>
      <color rgb="FFD2906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4953" y="963490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728371"/>
              </a:lnTo>
              <a:lnTo>
                <a:pt x="352768" y="72837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4953" y="963490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242790"/>
              </a:lnTo>
              <a:lnTo>
                <a:pt x="352768" y="2427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4953" y="720699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242790"/>
              </a:moveTo>
              <a:lnTo>
                <a:pt x="239843" y="242790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4953" y="235118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728371"/>
              </a:moveTo>
              <a:lnTo>
                <a:pt x="239843" y="728371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77723" y="917769"/>
          <a:ext cx="155532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532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69534" y="917769"/>
          <a:ext cx="17893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8930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29551" y="917769"/>
          <a:ext cx="21646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467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278"/>
        <a:ext cx="1129258" cy="344423"/>
      </dsp:txXfrm>
    </dsp:sp>
    <dsp:sp modelId="{F0031F58-C3EF-4FE5-9CA2-259F62269C2D}">
      <dsp:nvSpPr>
        <dsp:cNvPr id="0" name=""/>
        <dsp:cNvSpPr/>
      </dsp:nvSpPr>
      <dsp:spPr>
        <a:xfrm>
          <a:off x="1346019" y="601734"/>
          <a:ext cx="723515" cy="72351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1975" y="707690"/>
        <a:ext cx="511603" cy="511598"/>
      </dsp:txXfrm>
    </dsp:sp>
    <dsp:sp modelId="{0A4D0610-D733-4901-9EDE-3CFD8851320E}">
      <dsp:nvSpPr>
        <dsp:cNvPr id="0" name=""/>
        <dsp:cNvSpPr/>
      </dsp:nvSpPr>
      <dsp:spPr>
        <a:xfrm>
          <a:off x="2248465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48465" y="791278"/>
        <a:ext cx="1129258" cy="344423"/>
      </dsp:txXfrm>
    </dsp:sp>
    <dsp:sp modelId="{14A42A52-0C40-47A4-928E-3C72C1AA182E}">
      <dsp:nvSpPr>
        <dsp:cNvPr id="0" name=""/>
        <dsp:cNvSpPr/>
      </dsp:nvSpPr>
      <dsp:spPr>
        <a:xfrm>
          <a:off x="3533256" y="602644"/>
          <a:ext cx="721697" cy="721691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38946" y="708333"/>
        <a:ext cx="510317" cy="510313"/>
      </dsp:txXfrm>
    </dsp:sp>
    <dsp:sp modelId="{ED39B4D4-C882-4F96-8813-186B1B392815}">
      <dsp:nvSpPr>
        <dsp:cNvPr id="0" name=""/>
        <dsp:cNvSpPr/>
      </dsp:nvSpPr>
      <dsp:spPr>
        <a:xfrm>
          <a:off x="4607722" y="62906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07722" y="62906"/>
        <a:ext cx="1129258" cy="344423"/>
      </dsp:txXfrm>
    </dsp:sp>
    <dsp:sp modelId="{13D2BC7E-B9A8-430E-8574-A57A85597C80}">
      <dsp:nvSpPr>
        <dsp:cNvPr id="0" name=""/>
        <dsp:cNvSpPr/>
      </dsp:nvSpPr>
      <dsp:spPr>
        <a:xfrm>
          <a:off x="4607722" y="548487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07722" y="548487"/>
        <a:ext cx="1129258" cy="344423"/>
      </dsp:txXfrm>
    </dsp:sp>
    <dsp:sp modelId="{B57558C7-CC91-4E8E-ADA7-69F72314096E}">
      <dsp:nvSpPr>
        <dsp:cNvPr id="0" name=""/>
        <dsp:cNvSpPr/>
      </dsp:nvSpPr>
      <dsp:spPr>
        <a:xfrm>
          <a:off x="4607722" y="103406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07722" y="1034068"/>
        <a:ext cx="1129258" cy="344423"/>
      </dsp:txXfrm>
    </dsp:sp>
    <dsp:sp modelId="{ED5BC5F9-93FD-4F76-B2B3-B0975F037838}">
      <dsp:nvSpPr>
        <dsp:cNvPr id="0" name=""/>
        <dsp:cNvSpPr/>
      </dsp:nvSpPr>
      <dsp:spPr>
        <a:xfrm>
          <a:off x="4607722" y="1519649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07722" y="1519649"/>
        <a:ext cx="1129258" cy="34442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6C2EB0CC-59A8-4721-8ABE-6F0E7E5B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56">
  <autoFilter ref="E1:G9" xr:uid="{C2C01944-185D-43BF-8A62-D61C3ABD55B5}"/>
  <tableColumns count="3">
    <tableColumn id="1" xr3:uid="{8079FA69-59E6-4C3F-8414-22F5F08661F0}" name="Fibra" dataDxfId="55"/>
    <tableColumn id="2" xr3:uid="{51C999F5-4709-4731-A8C0-5DF1FB13B02F}" name="SMF" dataDxfId="54"/>
    <tableColumn id="3" xr3:uid="{D64CF8DA-A5E3-4CD8-B0D7-1B8FF7A3D8F6}" name="MMF" dataDxfId="5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321F3F-14AF-44F6-A6A4-5BE08D01D69C}" name="Tabla11" displayName="Tabla11" ref="A7:G15" totalsRowShown="0" dataDxfId="41">
  <autoFilter ref="A7:G15" xr:uid="{B9321F3F-14AF-44F6-A6A4-5BE08D01D69C}"/>
  <tableColumns count="7">
    <tableColumn id="1" xr3:uid="{146003D4-85AA-4A62-AF73-3F2F1E8E3FD0}" name="BINARIO" dataDxfId="40"/>
    <tableColumn id="2" xr3:uid="{E652681A-4140-4DB5-8118-A4ACD72891BC}" name="NETWORK" dataDxfId="39"/>
    <tableColumn id="3" xr3:uid="{5E246B79-5E36-4191-857B-C436006DCEEB}" name="IP INI" dataDxfId="38"/>
    <tableColumn id="4" xr3:uid="{9E42FDDF-621C-49C1-AF02-A59932FC6B1F}" name="IP FIN" dataDxfId="37"/>
    <tableColumn id="5" xr3:uid="{71CBE653-DD6F-4F5A-A51D-EECA47890D3E}" name="BROADCAST" dataDxfId="36"/>
    <tableColumn id="6" xr3:uid="{E8280997-6488-4F04-B842-27A01165FA01}" name="MASK" dataDxfId="35"/>
    <tableColumn id="7" xr3:uid="{08A09AB8-B0CF-4E94-8322-063107549B58}" name="HOSTS" dataDxfId="34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0DE3A1-C344-4C6C-962C-35B3A41F3A12}" name="Tabla12" displayName="Tabla12" ref="A3:H4" totalsRowShown="0" headerRowDxfId="33" dataDxfId="32">
  <autoFilter ref="A3:H4" xr:uid="{4B0DE3A1-C344-4C6C-962C-35B3A41F3A12}"/>
  <tableColumns count="8">
    <tableColumn id="1" xr3:uid="{0C15C14F-4C79-4B76-9DAC-8C056682773D}" name="Requerido" dataDxfId="31"/>
    <tableColumn id="2" xr3:uid="{4CF54F79-B1D0-4360-844D-43516C0FD04E}" name="Network" dataDxfId="30"/>
    <tableColumn id="3" xr3:uid="{0C901189-CC72-4C25-8DD7-0817A15F5C5E}" name="S = Subnets" dataDxfId="29"/>
    <tableColumn id="4" xr3:uid="{6B064FA6-0B40-4351-972C-6A2E7D897012}" name="bits" dataDxfId="28"/>
    <tableColumn id="5" xr3:uid="{7FAC6786-C484-4F40-8550-E343AD586903}" name="Next Hop" dataDxfId="27"/>
    <tableColumn id="6" xr3:uid="{449242AC-30D8-43B1-A018-F69CB2FB0F97}" name="Mask" dataDxfId="26"/>
    <tableColumn id="7" xr3:uid="{85725509-C27D-40ED-B2EC-854B1ADD475E}" name="H" dataDxfId="25"/>
    <tableColumn id="8" xr3:uid="{C1D19371-E071-4579-8114-FACA215759CE}" name="Hosts" dataDxfId="2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2A7BB2-01C2-49C7-BD9B-C800BA220CFA}" name="Tabla13" displayName="Tabla13" ref="A19:G23" totalsRowShown="0" headerRowDxfId="23" headerRowBorderDxfId="22" tableBorderDxfId="21">
  <autoFilter ref="A19:G23" xr:uid="{1A2A7BB2-01C2-49C7-BD9B-C800BA220CFA}"/>
  <tableColumns count="7">
    <tableColumn id="1" xr3:uid="{3052B40A-B0FB-4063-9FBF-FC17CD83FFB0}" name="BINARIO"/>
    <tableColumn id="2" xr3:uid="{C0CA8EB6-043B-4612-A2BF-DC96D3B3E729}" name="NETWORK"/>
    <tableColumn id="3" xr3:uid="{51CDD003-D35B-4FEE-A1A5-2A1A1BBB77D8}" name="IP INI"/>
    <tableColumn id="4" xr3:uid="{9D6477AF-FFE2-4997-AAF2-86A1AE4C3A1C}" name="IP FIN"/>
    <tableColumn id="5" xr3:uid="{7DD62337-910D-47F7-8F07-8D59CC86A7A4}" name="BROADCAST" dataDxfId="20"/>
    <tableColumn id="6" xr3:uid="{1C44F769-9EB2-4C0C-999D-DF37719B2C39}" name="MASK" dataDxfId="19"/>
    <tableColumn id="7" xr3:uid="{FCF13681-ACD3-4175-BF97-F3BFA6C155DD}" name="HOSTS" dataDxfId="18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23DB7E-15AA-4018-8923-09DB67FB4525}" name="Tabla1115" displayName="Tabla1115" ref="A27:G43" totalsRowShown="0" dataDxfId="17">
  <autoFilter ref="A27:G43" xr:uid="{0023DB7E-15AA-4018-8923-09DB67FB4525}"/>
  <tableColumns count="7">
    <tableColumn id="1" xr3:uid="{C48B5C8C-44DA-42C7-BA70-8FAB6C3336D5}" name="BINARIO" dataDxfId="16"/>
    <tableColumn id="2" xr3:uid="{9450B4FA-08DD-468A-B847-19CB9086572D}" name="NETWORK" dataDxfId="15"/>
    <tableColumn id="3" xr3:uid="{EC1B7D8F-A813-4E30-80B5-D93E1761AB10}" name="IP INI" dataDxfId="14"/>
    <tableColumn id="4" xr3:uid="{5549E95E-0534-459E-A9AF-EE2DD9801061}" name="IP FIN" dataDxfId="13"/>
    <tableColumn id="5" xr3:uid="{C9B9C6AB-E079-42BF-A1BC-2FAA7E8120BE}" name="BROADCAST" dataDxfId="12"/>
    <tableColumn id="6" xr3:uid="{A3586D24-6F8A-452F-B291-564707273729}" name="MASK" dataDxfId="11"/>
    <tableColumn id="7" xr3:uid="{880F75EA-99F8-4356-839D-DA853543AD5B}" name="HOSTS" dataDxfId="10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D882FF-C061-432F-91D3-36283DEF7BDA}" name="Tabla16" displayName="Tabla16" ref="A6:I12" totalsRowShown="0">
  <autoFilter ref="A6:I12" xr:uid="{29D882FF-C061-432F-91D3-36283DEF7BDA}"/>
  <tableColumns count="9">
    <tableColumn id="1" xr3:uid="{54797E99-8F9C-4D8B-9034-FB8CC23061A7}" name="DEPTO."/>
    <tableColumn id="2" xr3:uid="{92302894-15A0-45BD-8DBD-3D3353BE9E78}" name="Hosts"/>
    <tableColumn id="4" xr3:uid="{222173D5-448F-49EB-9025-1E4EDE82B38F}" name="MAX"/>
    <tableColumn id="5" xr3:uid="{CD3AFF76-FBB8-44D1-ADAC-B8BFCEDD1342}" name="Network"/>
    <tableColumn id="6" xr3:uid="{41A03725-E1FE-48D7-B414-4BFF4EEF8BF7}" name="IP INI"/>
    <tableColumn id="7" xr3:uid="{1C0A632C-ABFD-4F1C-B78A-4721D2B235BA}" name="IP FIN"/>
    <tableColumn id="8" xr3:uid="{11A72542-778D-48D7-A014-18BC3A97C5BD}" name="BROADCAST"/>
    <tableColumn id="9" xr3:uid="{E39E4615-FC9D-4AD2-936B-9C20F6E1B3EC}" name="CIDR"/>
    <tableColumn id="10" xr3:uid="{FAD1D535-C5C2-4FAB-B553-934C05210AC4}" name="MASK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B8E00-9D26-4D25-AD09-2F4D52050179}" name="Tabla1618" displayName="Tabla1618" ref="A14:I20" totalsRowShown="0">
  <autoFilter ref="A14:I20" xr:uid="{427B8E00-9D26-4D25-AD09-2F4D52050179}"/>
  <sortState xmlns:xlrd2="http://schemas.microsoft.com/office/spreadsheetml/2017/richdata2" ref="A15:I20">
    <sortCondition ref="A14:A20"/>
  </sortState>
  <tableColumns count="9">
    <tableColumn id="1" xr3:uid="{7A191D63-7D31-4503-BF21-BF6140E2A159}" name="DEPTO."/>
    <tableColumn id="2" xr3:uid="{1F43B36A-0A31-4808-8922-DA24A10207F7}" name="Hosts"/>
    <tableColumn id="4" xr3:uid="{CB21AF30-24E2-4E12-BCF2-0B100F07EB08}" name="MAX"/>
    <tableColumn id="5" xr3:uid="{1952C969-1034-47B6-BBD6-D5C113B1D8BF}" name="Network" dataDxfId="9"/>
    <tableColumn id="6" xr3:uid="{0F516B3D-8201-4B12-9C70-E05E7A3ADFEE}" name="IP INI" dataDxfId="8"/>
    <tableColumn id="7" xr3:uid="{AB60D57E-4B41-4209-8449-FBCFAEDE7F53}" name="IP FIN" dataDxfId="7"/>
    <tableColumn id="8" xr3:uid="{AB2C5DAE-6E6D-4699-A21A-07090C462992}" name="BROADCAST" dataDxfId="6"/>
    <tableColumn id="9" xr3:uid="{7EC0DB4D-E7BF-4A82-9141-2A091D63BBF8}" name="CIDR"/>
    <tableColumn id="10" xr3:uid="{E7DDED61-54AD-4BA7-96C4-EADA5B31F53B}" name="MASK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CFB9AB-A7DB-4E51-9F35-C2D14D62BEB7}" name="Tabla1619" displayName="Tabla1619" ref="A22:I28" totalsRowShown="0">
  <autoFilter ref="A22:I28" xr:uid="{E5CFB9AB-A7DB-4E51-9F35-C2D14D62BEB7}"/>
  <sortState xmlns:xlrd2="http://schemas.microsoft.com/office/spreadsheetml/2017/richdata2" ref="A23:I28">
    <sortCondition ref="A22:A28"/>
  </sortState>
  <tableColumns count="9">
    <tableColumn id="1" xr3:uid="{28DB5CA5-67C5-4DD1-8E40-70E37E7ED867}" name="DEPTO."/>
    <tableColumn id="2" xr3:uid="{2C3C72D6-7BDD-41D6-A0B6-834E806B956C}" name="Hosts"/>
    <tableColumn id="4" xr3:uid="{393CA5E2-250E-432A-BC96-ECF391D58B94}" name="MAX"/>
    <tableColumn id="5" xr3:uid="{33EC1B45-E51F-4E13-A1EC-8E14A70D4842}" name="Network" dataDxfId="5"/>
    <tableColumn id="6" xr3:uid="{01028ED0-DB9C-474C-B2F7-F2F1AF2A7FBA}" name="IP INI" dataDxfId="4"/>
    <tableColumn id="7" xr3:uid="{0F34AEAE-E617-4D53-BC27-D2397F671359}" name="IP FIN" dataDxfId="3"/>
    <tableColumn id="8" xr3:uid="{6214A5DB-D042-444B-A413-BED554D77CF8}" name="BROADCAST" dataDxfId="2"/>
    <tableColumn id="9" xr3:uid="{5C000C30-2B46-43A9-BA45-1075FCDBD01D}" name="CIDR"/>
    <tableColumn id="10" xr3:uid="{FD9732AD-F870-42F1-946E-3C65294B0473}" name="MASK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9AA9F6-7051-4F59-9650-4A7DF7E1A61B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0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244285C-CA14-42B0-A512-17F672680701}" name="Tabla19" displayName="Tabla19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52"/>
    <tableColumn id="2" xr3:uid="{888DFC0E-62A3-4FAD-9D8B-8B3422479316}" name="BIN" dataDxfId="51"/>
    <tableColumn id="3" xr3:uid="{F2900852-B448-4DE9-8912-031513158585}" name="HEX" dataDxfId="5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49">
      <calculatedColumnFormula>2^7</calculatedColumnFormula>
    </tableColumn>
    <tableColumn id="3" xr3:uid="{33EADDB5-4757-4423-BE0A-AB9102000FFB}" name="2^6" dataDxfId="48">
      <calculatedColumnFormula>2^6</calculatedColumnFormula>
    </tableColumn>
    <tableColumn id="4" xr3:uid="{50E8A68B-6961-40D5-98D1-907DC09AFC45}" name="2^5" dataDxfId="47">
      <calculatedColumnFormula>2^5</calculatedColumnFormula>
    </tableColumn>
    <tableColumn id="5" xr3:uid="{C3D88FBD-0E0B-4446-8615-4D2D84ECB388}" name="2^4" dataDxfId="46">
      <calculatedColumnFormula>2^4</calculatedColumnFormula>
    </tableColumn>
    <tableColumn id="6" xr3:uid="{34188D14-E91B-406C-A3AE-60F368E2A5FD}" name="2^3" dataDxfId="45">
      <calculatedColumnFormula>2^3</calculatedColumnFormula>
    </tableColumn>
    <tableColumn id="7" xr3:uid="{109343F3-772B-401D-B6E1-CB46978A4E8A}" name="2^2" dataDxfId="44">
      <calculatedColumnFormula>2^2</calculatedColumnFormula>
    </tableColumn>
    <tableColumn id="8" xr3:uid="{4FEF6C42-FF4E-492F-9369-CB1247EAFFD2}" name="2^1" dataDxfId="43">
      <calculatedColumnFormula>2^1</calculatedColumnFormula>
    </tableColumn>
    <tableColumn id="9" xr3:uid="{8831B11E-9A44-40E1-A709-EAAB97E9E3BD}" name="2^0" dataDxfId="42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219" t="s">
        <v>17</v>
      </c>
      <c r="C2" s="222" t="s">
        <v>22</v>
      </c>
      <c r="D2" s="219" t="s">
        <v>13</v>
      </c>
    </row>
    <row r="3" spans="1:4" x14ac:dyDescent="0.25">
      <c r="A3" s="2" t="s">
        <v>15</v>
      </c>
      <c r="B3" s="220"/>
      <c r="C3" s="223"/>
      <c r="D3" s="220"/>
    </row>
    <row r="4" spans="1:4" x14ac:dyDescent="0.25">
      <c r="A4" s="3" t="s">
        <v>14</v>
      </c>
      <c r="B4" s="220"/>
      <c r="C4" s="223"/>
      <c r="D4" s="220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221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221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72EF-3BB2-44C9-8C98-743821E0C5E8}">
  <dimension ref="E5"/>
  <sheetViews>
    <sheetView zoomScale="145" zoomScaleNormal="145" workbookViewId="0">
      <selection sqref="A1:F10"/>
    </sheetView>
  </sheetViews>
  <sheetFormatPr baseColWidth="10" defaultRowHeight="15" x14ac:dyDescent="0.25"/>
  <cols>
    <col min="1" max="1" width="6" customWidth="1"/>
    <col min="2" max="2" width="15.140625" bestFit="1" customWidth="1"/>
    <col min="3" max="3" width="12" bestFit="1" customWidth="1"/>
    <col min="4" max="4" width="15.140625" bestFit="1" customWidth="1"/>
    <col min="5" max="5" width="15.140625" style="98" customWidth="1"/>
    <col min="6" max="6" width="27.140625" customWidth="1"/>
  </cols>
  <sheetData>
    <row r="5" ht="15" customHeight="1" x14ac:dyDescent="0.25"/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224" t="s">
        <v>30</v>
      </c>
      <c r="B3" s="224"/>
      <c r="C3" s="224"/>
      <c r="F3" s="224" t="s">
        <v>31</v>
      </c>
      <c r="G3" s="224"/>
      <c r="H3" s="224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224" t="s">
        <v>95</v>
      </c>
      <c r="G10" s="224"/>
      <c r="H10" s="224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226" t="s">
        <v>136</v>
      </c>
      <c r="C11" s="226"/>
      <c r="E11" s="12" t="s">
        <v>111</v>
      </c>
      <c r="F11" s="226" t="s">
        <v>113</v>
      </c>
      <c r="G11" s="226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227" t="s">
        <v>133</v>
      </c>
      <c r="C12" s="227"/>
      <c r="E12" s="55" t="s">
        <v>112</v>
      </c>
      <c r="F12" s="227" t="s">
        <v>117</v>
      </c>
      <c r="G12" s="227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228" t="s">
        <v>132</v>
      </c>
      <c r="C13" s="228"/>
      <c r="E13" s="48" t="s">
        <v>108</v>
      </c>
      <c r="F13" s="228" t="s">
        <v>114</v>
      </c>
      <c r="G13" s="228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229" t="s">
        <v>134</v>
      </c>
      <c r="C14" s="229"/>
      <c r="E14" s="47" t="s">
        <v>109</v>
      </c>
      <c r="F14" s="229" t="s">
        <v>115</v>
      </c>
      <c r="G14" s="229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225" t="s">
        <v>135</v>
      </c>
      <c r="C15" s="225"/>
      <c r="E15" s="49" t="s">
        <v>110</v>
      </c>
      <c r="F15" s="225" t="s">
        <v>116</v>
      </c>
      <c r="G15" s="225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224" t="s">
        <v>274</v>
      </c>
      <c r="W5" s="224"/>
      <c r="X5" s="224"/>
      <c r="Y5" s="224"/>
      <c r="Z5" s="224"/>
      <c r="AA5" s="224"/>
      <c r="AB5" s="224"/>
      <c r="AC5" s="224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224" t="s">
        <v>275</v>
      </c>
      <c r="I9" s="224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224" t="s">
        <v>275</v>
      </c>
      <c r="I15" s="224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26"/>
  <sheetViews>
    <sheetView zoomScale="160" zoomScaleNormal="160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5.7109375" style="101" bestFit="1" customWidth="1"/>
    <col min="2" max="2" width="11.7109375" style="101" customWidth="1"/>
    <col min="3" max="3" width="11.7109375" style="102" customWidth="1"/>
    <col min="4" max="4" width="12.85546875" style="103" bestFit="1" customWidth="1"/>
    <col min="5" max="5" width="11.7109375" style="102" customWidth="1"/>
    <col min="6" max="6" width="14.28515625" style="103" bestFit="1" customWidth="1"/>
    <col min="7" max="7" width="10" style="104" bestFit="1" customWidth="1"/>
    <col min="8" max="8" width="12.85546875" style="103" customWidth="1"/>
    <col min="9" max="9" width="10" style="104" customWidth="1"/>
    <col min="10" max="10" width="9.42578125" style="100" bestFit="1" customWidth="1"/>
    <col min="11" max="11" width="15.28515625" style="100" bestFit="1" customWidth="1"/>
    <col min="12" max="12" width="8.140625" style="100" bestFit="1" customWidth="1"/>
    <col min="13" max="13" width="10" style="100" bestFit="1" customWidth="1"/>
  </cols>
  <sheetData>
    <row r="1" spans="1:13" ht="15.75" thickBot="1" x14ac:dyDescent="0.3">
      <c r="A1" s="120" t="s">
        <v>323</v>
      </c>
      <c r="B1" s="230" t="s">
        <v>326</v>
      </c>
      <c r="C1" s="231"/>
      <c r="D1" s="231"/>
      <c r="E1" s="232"/>
      <c r="F1" s="233" t="s">
        <v>327</v>
      </c>
      <c r="G1" s="234"/>
      <c r="H1" s="234"/>
      <c r="I1" s="235"/>
      <c r="J1" s="245" t="s">
        <v>350</v>
      </c>
      <c r="K1" s="246"/>
      <c r="L1" s="246"/>
      <c r="M1" s="247"/>
    </row>
    <row r="2" spans="1:13" s="105" customFormat="1" ht="15.75" thickBot="1" x14ac:dyDescent="0.3">
      <c r="A2" s="50" t="s">
        <v>325</v>
      </c>
      <c r="B2" s="121" t="s">
        <v>328</v>
      </c>
      <c r="C2" s="106" t="s">
        <v>329</v>
      </c>
      <c r="D2" s="107" t="s">
        <v>330</v>
      </c>
      <c r="E2" s="122" t="s">
        <v>331</v>
      </c>
      <c r="F2" s="123" t="s">
        <v>328</v>
      </c>
      <c r="G2" s="106" t="s">
        <v>329</v>
      </c>
      <c r="H2" s="107" t="s">
        <v>330</v>
      </c>
      <c r="I2" s="122" t="s">
        <v>331</v>
      </c>
      <c r="J2" s="176" t="s">
        <v>351</v>
      </c>
      <c r="K2" s="108" t="s">
        <v>359</v>
      </c>
      <c r="L2" s="108" t="s">
        <v>353</v>
      </c>
      <c r="M2" s="177" t="s">
        <v>352</v>
      </c>
    </row>
    <row r="3" spans="1:13" x14ac:dyDescent="0.25">
      <c r="A3" s="51" t="s">
        <v>204</v>
      </c>
      <c r="B3" s="166" t="s">
        <v>333</v>
      </c>
      <c r="C3" s="167" t="s">
        <v>394</v>
      </c>
      <c r="D3" s="124">
        <v>127255255255</v>
      </c>
      <c r="E3" s="168" t="s">
        <v>395</v>
      </c>
      <c r="F3" s="156">
        <v>1111111</v>
      </c>
      <c r="G3" s="157" t="s">
        <v>232</v>
      </c>
      <c r="H3" s="124">
        <v>10255255255</v>
      </c>
      <c r="I3" s="158" t="s">
        <v>232</v>
      </c>
      <c r="J3" s="178" t="s">
        <v>354</v>
      </c>
      <c r="K3" s="169" t="s">
        <v>356</v>
      </c>
      <c r="L3" s="169">
        <v>1</v>
      </c>
      <c r="M3" s="179">
        <f>2^24-2</f>
        <v>16777214</v>
      </c>
    </row>
    <row r="4" spans="1:13" ht="24" x14ac:dyDescent="0.25">
      <c r="A4" s="52" t="s">
        <v>75</v>
      </c>
      <c r="B4" s="170" t="s">
        <v>334</v>
      </c>
      <c r="C4" s="171" t="s">
        <v>396</v>
      </c>
      <c r="D4" s="125">
        <v>191255255255</v>
      </c>
      <c r="E4" s="172" t="s">
        <v>397</v>
      </c>
      <c r="F4" s="159" t="s">
        <v>340</v>
      </c>
      <c r="G4" s="160" t="s">
        <v>346</v>
      </c>
      <c r="H4" s="161" t="s">
        <v>341</v>
      </c>
      <c r="I4" s="162" t="s">
        <v>347</v>
      </c>
      <c r="J4" s="180" t="s">
        <v>355</v>
      </c>
      <c r="K4" s="181" t="s">
        <v>357</v>
      </c>
      <c r="L4" s="181">
        <v>16</v>
      </c>
      <c r="M4" s="182">
        <f>2^16-2</f>
        <v>65534</v>
      </c>
    </row>
    <row r="5" spans="1:13" ht="36" x14ac:dyDescent="0.25">
      <c r="A5" s="53" t="s">
        <v>205</v>
      </c>
      <c r="B5" s="173" t="s">
        <v>335</v>
      </c>
      <c r="C5" s="174" t="s">
        <v>398</v>
      </c>
      <c r="D5" s="126">
        <v>223255255255</v>
      </c>
      <c r="E5" s="175" t="s">
        <v>399</v>
      </c>
      <c r="F5" s="163" t="s">
        <v>342</v>
      </c>
      <c r="G5" s="164" t="s">
        <v>348</v>
      </c>
      <c r="H5" s="126">
        <v>192168255255</v>
      </c>
      <c r="I5" s="165" t="s">
        <v>349</v>
      </c>
      <c r="J5" s="183" t="s">
        <v>349</v>
      </c>
      <c r="K5" s="184" t="s">
        <v>358</v>
      </c>
      <c r="L5" s="184">
        <v>256</v>
      </c>
      <c r="M5" s="185">
        <f>2^8-2</f>
        <v>254</v>
      </c>
    </row>
    <row r="6" spans="1:13" x14ac:dyDescent="0.25">
      <c r="A6" s="52" t="s">
        <v>324</v>
      </c>
      <c r="B6" s="170" t="s">
        <v>336</v>
      </c>
      <c r="C6" s="171" t="s">
        <v>400</v>
      </c>
      <c r="D6" s="125">
        <v>239255255255</v>
      </c>
      <c r="E6" s="172" t="s">
        <v>401</v>
      </c>
      <c r="F6" s="239" t="s">
        <v>343</v>
      </c>
      <c r="G6" s="240"/>
      <c r="H6" s="240"/>
      <c r="I6" s="241"/>
      <c r="J6" s="239" t="s">
        <v>343</v>
      </c>
      <c r="K6" s="240"/>
      <c r="L6" s="240"/>
      <c r="M6" s="241"/>
    </row>
    <row r="7" spans="1:13" x14ac:dyDescent="0.25">
      <c r="A7" s="53" t="s">
        <v>206</v>
      </c>
      <c r="B7" s="173" t="s">
        <v>337</v>
      </c>
      <c r="C7" s="174" t="s">
        <v>402</v>
      </c>
      <c r="D7" s="126">
        <v>255255255255</v>
      </c>
      <c r="E7" s="175" t="s">
        <v>403</v>
      </c>
      <c r="F7" s="242" t="s">
        <v>344</v>
      </c>
      <c r="G7" s="243"/>
      <c r="H7" s="243"/>
      <c r="I7" s="244"/>
      <c r="J7" s="242" t="s">
        <v>344</v>
      </c>
      <c r="K7" s="243"/>
      <c r="L7" s="243"/>
      <c r="M7" s="244"/>
    </row>
    <row r="8" spans="1:13" ht="15.75" thickBot="1" x14ac:dyDescent="0.3">
      <c r="A8" s="54" t="s">
        <v>332</v>
      </c>
      <c r="B8" s="236">
        <f>2^32</f>
        <v>4294967296</v>
      </c>
      <c r="C8" s="237"/>
      <c r="D8" s="237"/>
      <c r="E8" s="238"/>
      <c r="F8" s="236">
        <f>2^32</f>
        <v>4294967296</v>
      </c>
      <c r="G8" s="237"/>
      <c r="H8" s="237"/>
      <c r="I8" s="238"/>
      <c r="J8" s="236">
        <f>2^32</f>
        <v>4294967296</v>
      </c>
      <c r="K8" s="237"/>
      <c r="L8" s="237"/>
      <c r="M8" s="238"/>
    </row>
    <row r="9" spans="1:13" ht="15.75" thickBot="1" x14ac:dyDescent="0.3"/>
    <row r="10" spans="1:13" ht="15.75" thickBot="1" x14ac:dyDescent="0.3">
      <c r="A10" s="50" t="s">
        <v>360</v>
      </c>
      <c r="B10" s="50" t="s">
        <v>365</v>
      </c>
      <c r="C10" s="50" t="s">
        <v>366</v>
      </c>
      <c r="D10" s="50" t="s">
        <v>367</v>
      </c>
      <c r="E10" s="50" t="s">
        <v>368</v>
      </c>
      <c r="F10" s="107" t="s">
        <v>191</v>
      </c>
      <c r="G10" s="121" t="s">
        <v>365</v>
      </c>
      <c r="H10" s="50" t="s">
        <v>366</v>
      </c>
      <c r="I10" s="50" t="s">
        <v>367</v>
      </c>
      <c r="J10" s="50" t="s">
        <v>368</v>
      </c>
      <c r="K10" s="107" t="s">
        <v>191</v>
      </c>
    </row>
    <row r="11" spans="1:13" x14ac:dyDescent="0.25">
      <c r="A11" s="51" t="s">
        <v>361</v>
      </c>
      <c r="B11" s="136" t="s">
        <v>375</v>
      </c>
      <c r="C11" s="137" t="s">
        <v>372</v>
      </c>
      <c r="D11" s="138" t="s">
        <v>373</v>
      </c>
      <c r="E11" s="137" t="s">
        <v>374</v>
      </c>
      <c r="F11" s="111" t="s">
        <v>369</v>
      </c>
      <c r="G11" s="149" t="s">
        <v>375</v>
      </c>
      <c r="H11" s="137" t="s">
        <v>218</v>
      </c>
      <c r="I11" s="138" t="s">
        <v>217</v>
      </c>
      <c r="J11" s="137" t="s">
        <v>217</v>
      </c>
      <c r="K11" s="153">
        <v>10100255255</v>
      </c>
    </row>
    <row r="12" spans="1:13" x14ac:dyDescent="0.25">
      <c r="A12" s="52" t="s">
        <v>362</v>
      </c>
      <c r="B12" s="139" t="s">
        <v>376</v>
      </c>
      <c r="C12" s="140" t="s">
        <v>222</v>
      </c>
      <c r="D12" s="141" t="s">
        <v>222</v>
      </c>
      <c r="E12" s="140" t="s">
        <v>222</v>
      </c>
      <c r="F12" s="113" t="s">
        <v>356</v>
      </c>
      <c r="G12" s="150" t="s">
        <v>376</v>
      </c>
      <c r="H12" s="140" t="s">
        <v>222</v>
      </c>
      <c r="I12" s="141" t="s">
        <v>222</v>
      </c>
      <c r="J12" s="140" t="s">
        <v>222</v>
      </c>
      <c r="K12" s="114" t="s">
        <v>356</v>
      </c>
    </row>
    <row r="13" spans="1:13" x14ac:dyDescent="0.25">
      <c r="A13" s="53" t="s">
        <v>363</v>
      </c>
      <c r="B13" s="142" t="s">
        <v>232</v>
      </c>
      <c r="C13" s="143" t="s">
        <v>222</v>
      </c>
      <c r="D13" s="144" t="s">
        <v>222</v>
      </c>
      <c r="E13" s="143" t="s">
        <v>222</v>
      </c>
      <c r="F13" s="116" t="s">
        <v>339</v>
      </c>
      <c r="G13" s="151" t="s">
        <v>232</v>
      </c>
      <c r="H13" s="143" t="s">
        <v>222</v>
      </c>
      <c r="I13" s="144" t="s">
        <v>222</v>
      </c>
      <c r="J13" s="143" t="s">
        <v>222</v>
      </c>
      <c r="K13" s="117" t="s">
        <v>339</v>
      </c>
    </row>
    <row r="14" spans="1:13" ht="15.75" thickBot="1" x14ac:dyDescent="0.3">
      <c r="A14" s="54" t="s">
        <v>364</v>
      </c>
      <c r="B14" s="145" t="s">
        <v>232</v>
      </c>
      <c r="C14" s="146" t="s">
        <v>217</v>
      </c>
      <c r="D14" s="147" t="s">
        <v>217</v>
      </c>
      <c r="E14" s="146" t="s">
        <v>217</v>
      </c>
      <c r="F14" s="148">
        <v>10255255255</v>
      </c>
      <c r="G14" s="152" t="s">
        <v>232</v>
      </c>
      <c r="H14" s="146" t="s">
        <v>217</v>
      </c>
      <c r="I14" s="147" t="s">
        <v>217</v>
      </c>
      <c r="J14" s="146" t="s">
        <v>217</v>
      </c>
      <c r="K14" s="154">
        <v>10255255255</v>
      </c>
    </row>
    <row r="15" spans="1:13" ht="15.75" thickBot="1" x14ac:dyDescent="0.3"/>
    <row r="16" spans="1:13" ht="15.75" thickBot="1" x14ac:dyDescent="0.3">
      <c r="A16" s="50" t="s">
        <v>360</v>
      </c>
      <c r="B16" s="50" t="s">
        <v>365</v>
      </c>
      <c r="C16" s="50" t="s">
        <v>366</v>
      </c>
      <c r="D16" s="50" t="s">
        <v>367</v>
      </c>
      <c r="E16" s="50" t="s">
        <v>368</v>
      </c>
      <c r="F16" s="107" t="s">
        <v>191</v>
      </c>
      <c r="G16" s="121" t="s">
        <v>365</v>
      </c>
      <c r="H16" s="50" t="s">
        <v>366</v>
      </c>
      <c r="I16" s="50" t="s">
        <v>367</v>
      </c>
      <c r="J16" s="50" t="s">
        <v>368</v>
      </c>
      <c r="K16" s="107" t="s">
        <v>191</v>
      </c>
    </row>
    <row r="17" spans="1:11" x14ac:dyDescent="0.25">
      <c r="A17" s="51" t="s">
        <v>361</v>
      </c>
      <c r="B17" s="130" t="s">
        <v>345</v>
      </c>
      <c r="C17" s="109" t="s">
        <v>377</v>
      </c>
      <c r="D17" s="110" t="s">
        <v>378</v>
      </c>
      <c r="E17" s="109" t="s">
        <v>379</v>
      </c>
      <c r="F17" s="127" t="s">
        <v>370</v>
      </c>
      <c r="G17" s="149" t="s">
        <v>345</v>
      </c>
      <c r="H17" s="137" t="s">
        <v>387</v>
      </c>
      <c r="I17" s="138" t="s">
        <v>388</v>
      </c>
      <c r="J17" s="137" t="s">
        <v>222</v>
      </c>
      <c r="K17" s="153" t="s">
        <v>386</v>
      </c>
    </row>
    <row r="18" spans="1:11" x14ac:dyDescent="0.25">
      <c r="A18" s="52" t="s">
        <v>362</v>
      </c>
      <c r="B18" s="131" t="s">
        <v>217</v>
      </c>
      <c r="C18" s="102" t="s">
        <v>217</v>
      </c>
      <c r="D18" s="132" t="s">
        <v>222</v>
      </c>
      <c r="E18" s="102" t="s">
        <v>222</v>
      </c>
      <c r="F18" s="112" t="s">
        <v>357</v>
      </c>
      <c r="G18" s="150" t="s">
        <v>217</v>
      </c>
      <c r="H18" s="140" t="s">
        <v>217</v>
      </c>
      <c r="I18" s="141" t="s">
        <v>222</v>
      </c>
      <c r="J18" s="140" t="s">
        <v>222</v>
      </c>
      <c r="K18" s="114" t="s">
        <v>357</v>
      </c>
    </row>
    <row r="19" spans="1:11" x14ac:dyDescent="0.25">
      <c r="A19" s="53" t="s">
        <v>363</v>
      </c>
      <c r="B19" s="133" t="s">
        <v>345</v>
      </c>
      <c r="C19" s="115" t="s">
        <v>377</v>
      </c>
      <c r="D19" s="134" t="s">
        <v>222</v>
      </c>
      <c r="E19" s="115" t="s">
        <v>222</v>
      </c>
      <c r="F19" s="128" t="s">
        <v>380</v>
      </c>
      <c r="G19" s="151" t="s">
        <v>345</v>
      </c>
      <c r="H19" s="143" t="s">
        <v>387</v>
      </c>
      <c r="I19" s="144" t="s">
        <v>222</v>
      </c>
      <c r="J19" s="143" t="s">
        <v>222</v>
      </c>
      <c r="K19" s="117" t="s">
        <v>389</v>
      </c>
    </row>
    <row r="20" spans="1:11" ht="15.75" thickBot="1" x14ac:dyDescent="0.3">
      <c r="A20" s="54" t="s">
        <v>364</v>
      </c>
      <c r="B20" s="135" t="s">
        <v>345</v>
      </c>
      <c r="C20" s="129" t="s">
        <v>377</v>
      </c>
      <c r="D20" s="147" t="s">
        <v>217</v>
      </c>
      <c r="E20" s="146" t="s">
        <v>217</v>
      </c>
      <c r="F20" s="118" t="s">
        <v>381</v>
      </c>
      <c r="G20" s="152" t="s">
        <v>345</v>
      </c>
      <c r="H20" s="146" t="s">
        <v>387</v>
      </c>
      <c r="I20" s="147" t="s">
        <v>217</v>
      </c>
      <c r="J20" s="146" t="s">
        <v>217</v>
      </c>
      <c r="K20" s="154" t="s">
        <v>390</v>
      </c>
    </row>
    <row r="21" spans="1:11" ht="15.75" thickBot="1" x14ac:dyDescent="0.3"/>
    <row r="22" spans="1:11" ht="15.75" thickBot="1" x14ac:dyDescent="0.3">
      <c r="A22" s="50" t="s">
        <v>360</v>
      </c>
      <c r="B22" s="50" t="s">
        <v>365</v>
      </c>
      <c r="C22" s="50" t="s">
        <v>366</v>
      </c>
      <c r="D22" s="50" t="s">
        <v>367</v>
      </c>
      <c r="E22" s="50" t="s">
        <v>368</v>
      </c>
      <c r="F22" s="107" t="s">
        <v>191</v>
      </c>
      <c r="G22" s="50" t="s">
        <v>365</v>
      </c>
      <c r="H22" s="50" t="s">
        <v>366</v>
      </c>
      <c r="I22" s="50" t="s">
        <v>367</v>
      </c>
      <c r="J22" s="50" t="s">
        <v>368</v>
      </c>
      <c r="K22" s="107" t="s">
        <v>191</v>
      </c>
    </row>
    <row r="23" spans="1:11" x14ac:dyDescent="0.25">
      <c r="A23" s="51" t="s">
        <v>361</v>
      </c>
      <c r="B23" s="130" t="s">
        <v>338</v>
      </c>
      <c r="C23" s="109" t="s">
        <v>382</v>
      </c>
      <c r="D23" s="110" t="s">
        <v>383</v>
      </c>
      <c r="E23" s="109" t="s">
        <v>236</v>
      </c>
      <c r="F23" s="127" t="s">
        <v>371</v>
      </c>
      <c r="G23" s="130" t="s">
        <v>338</v>
      </c>
      <c r="H23" s="109" t="s">
        <v>382</v>
      </c>
      <c r="I23" s="110" t="s">
        <v>217</v>
      </c>
      <c r="J23" s="109" t="s">
        <v>393</v>
      </c>
      <c r="K23" s="127" t="s">
        <v>391</v>
      </c>
    </row>
    <row r="24" spans="1:11" x14ac:dyDescent="0.25">
      <c r="A24" s="52" t="s">
        <v>362</v>
      </c>
      <c r="B24" s="131" t="s">
        <v>217</v>
      </c>
      <c r="C24" s="102" t="s">
        <v>217</v>
      </c>
      <c r="D24" s="132" t="s">
        <v>217</v>
      </c>
      <c r="E24" s="102" t="s">
        <v>222</v>
      </c>
      <c r="F24" s="112" t="s">
        <v>358</v>
      </c>
      <c r="G24" s="131" t="s">
        <v>217</v>
      </c>
      <c r="H24" s="102" t="s">
        <v>217</v>
      </c>
      <c r="I24" s="132" t="s">
        <v>217</v>
      </c>
      <c r="J24" s="102" t="s">
        <v>222</v>
      </c>
      <c r="K24" s="112" t="s">
        <v>358</v>
      </c>
    </row>
    <row r="25" spans="1:11" x14ac:dyDescent="0.25">
      <c r="A25" s="53" t="s">
        <v>363</v>
      </c>
      <c r="B25" s="133" t="s">
        <v>338</v>
      </c>
      <c r="C25" s="115" t="s">
        <v>382</v>
      </c>
      <c r="D25" s="134" t="s">
        <v>383</v>
      </c>
      <c r="E25" s="115" t="s">
        <v>222</v>
      </c>
      <c r="F25" s="128" t="s">
        <v>384</v>
      </c>
      <c r="G25" s="133" t="s">
        <v>338</v>
      </c>
      <c r="H25" s="115" t="s">
        <v>382</v>
      </c>
      <c r="I25" s="134" t="s">
        <v>217</v>
      </c>
      <c r="J25" s="115" t="s">
        <v>222</v>
      </c>
      <c r="K25" s="128" t="s">
        <v>392</v>
      </c>
    </row>
    <row r="26" spans="1:11" ht="15.75" thickBot="1" x14ac:dyDescent="0.3">
      <c r="A26" s="54" t="s">
        <v>364</v>
      </c>
      <c r="B26" s="135" t="s">
        <v>338</v>
      </c>
      <c r="C26" s="129" t="s">
        <v>382</v>
      </c>
      <c r="D26" s="119" t="s">
        <v>383</v>
      </c>
      <c r="E26" s="129" t="s">
        <v>217</v>
      </c>
      <c r="F26" s="118" t="s">
        <v>385</v>
      </c>
      <c r="G26" s="135" t="s">
        <v>338</v>
      </c>
      <c r="H26" s="129" t="s">
        <v>382</v>
      </c>
      <c r="I26" s="119" t="s">
        <v>217</v>
      </c>
      <c r="J26" s="129" t="s">
        <v>217</v>
      </c>
      <c r="K26" s="155">
        <v>192168255255</v>
      </c>
    </row>
  </sheetData>
  <mergeCells count="10">
    <mergeCell ref="J1:M1"/>
    <mergeCell ref="F8:I8"/>
    <mergeCell ref="J8:M8"/>
    <mergeCell ref="J6:M6"/>
    <mergeCell ref="J7:M7"/>
    <mergeCell ref="B1:E1"/>
    <mergeCell ref="F1:I1"/>
    <mergeCell ref="B8:E8"/>
    <mergeCell ref="F6:I6"/>
    <mergeCell ref="F7:I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494-C759-4E4C-9A58-653A7EA3C992}">
  <dimension ref="A1:H43"/>
  <sheetViews>
    <sheetView topLeftCell="A3" zoomScale="175" zoomScaleNormal="175" workbookViewId="0">
      <pane ySplit="2" topLeftCell="A23" activePane="bottomLeft" state="frozen"/>
      <selection activeCell="A3" sqref="A3"/>
      <selection pane="bottomLeft" activeCell="G28" sqref="G28"/>
    </sheetView>
  </sheetViews>
  <sheetFormatPr baseColWidth="10" defaultRowHeight="15" x14ac:dyDescent="0.25"/>
  <cols>
    <col min="1" max="1" width="10.85546875" style="58" customWidth="1"/>
    <col min="2" max="2" width="14.7109375" bestFit="1" customWidth="1"/>
    <col min="3" max="3" width="15.5703125" bestFit="1" customWidth="1"/>
    <col min="4" max="4" width="15.42578125" bestFit="1" customWidth="1"/>
    <col min="5" max="5" width="14.28515625" bestFit="1" customWidth="1"/>
    <col min="6" max="6" width="15.42578125" bestFit="1" customWidth="1"/>
    <col min="7" max="8" width="10.85546875" bestFit="1" customWidth="1"/>
  </cols>
  <sheetData>
    <row r="1" spans="1:8" ht="44.25" customHeight="1" x14ac:dyDescent="0.25">
      <c r="A1" s="192" t="s">
        <v>350</v>
      </c>
      <c r="B1" s="248" t="s">
        <v>420</v>
      </c>
      <c r="C1" s="248"/>
      <c r="D1" s="248"/>
      <c r="E1" s="248"/>
      <c r="F1" s="248"/>
      <c r="G1" s="248"/>
    </row>
    <row r="3" spans="1:8" s="99" customFormat="1" x14ac:dyDescent="0.25">
      <c r="A3" s="58" t="s">
        <v>408</v>
      </c>
      <c r="B3" s="99" t="s">
        <v>415</v>
      </c>
      <c r="C3" s="99" t="s">
        <v>411</v>
      </c>
      <c r="D3" s="99" t="s">
        <v>406</v>
      </c>
      <c r="E3" s="99" t="s">
        <v>407</v>
      </c>
      <c r="F3" s="99" t="s">
        <v>359</v>
      </c>
      <c r="G3" s="99" t="s">
        <v>418</v>
      </c>
      <c r="H3" s="99" t="s">
        <v>352</v>
      </c>
    </row>
    <row r="4" spans="1:8" s="99" customFormat="1" x14ac:dyDescent="0.25">
      <c r="A4" s="58" t="s">
        <v>409</v>
      </c>
      <c r="B4" s="99" t="s">
        <v>416</v>
      </c>
      <c r="C4" s="99" t="s">
        <v>410</v>
      </c>
      <c r="D4" s="99" t="s">
        <v>405</v>
      </c>
      <c r="E4" s="99" t="s">
        <v>412</v>
      </c>
      <c r="F4" s="99" t="s">
        <v>413</v>
      </c>
      <c r="G4" s="99" t="s">
        <v>419</v>
      </c>
      <c r="H4" s="99" t="s">
        <v>417</v>
      </c>
    </row>
    <row r="5" spans="1:8" s="99" customFormat="1" x14ac:dyDescent="0.25">
      <c r="A5" s="58">
        <v>5</v>
      </c>
      <c r="B5" s="99" t="s">
        <v>414</v>
      </c>
      <c r="C5" s="99">
        <v>8</v>
      </c>
      <c r="D5" s="99">
        <v>3</v>
      </c>
      <c r="E5" s="99">
        <v>32</v>
      </c>
      <c r="F5" s="99">
        <v>11</v>
      </c>
      <c r="G5" s="99">
        <v>21</v>
      </c>
      <c r="H5" s="187">
        <f>2^G5-2</f>
        <v>2097150</v>
      </c>
    </row>
    <row r="6" spans="1:8" x14ac:dyDescent="0.25">
      <c r="B6" s="99" t="s">
        <v>442</v>
      </c>
      <c r="C6" t="s">
        <v>443</v>
      </c>
      <c r="D6" t="s">
        <v>442</v>
      </c>
      <c r="E6" t="s">
        <v>443</v>
      </c>
    </row>
    <row r="7" spans="1:8" x14ac:dyDescent="0.25">
      <c r="A7" s="58" t="s">
        <v>421</v>
      </c>
      <c r="B7" s="99" t="s">
        <v>430</v>
      </c>
      <c r="C7" t="s">
        <v>422</v>
      </c>
      <c r="D7" t="s">
        <v>423</v>
      </c>
      <c r="E7" t="s">
        <v>424</v>
      </c>
      <c r="F7" t="s">
        <v>425</v>
      </c>
      <c r="G7" t="s">
        <v>431</v>
      </c>
    </row>
    <row r="8" spans="1:8" x14ac:dyDescent="0.25">
      <c r="A8" s="58" t="s">
        <v>444</v>
      </c>
      <c r="B8" s="188" t="s">
        <v>453</v>
      </c>
      <c r="C8" s="188" t="s">
        <v>426</v>
      </c>
      <c r="D8" s="188" t="s">
        <v>429</v>
      </c>
      <c r="E8" s="188" t="s">
        <v>428</v>
      </c>
      <c r="F8" s="188" t="s">
        <v>452</v>
      </c>
      <c r="G8" s="190">
        <f>2^21-2</f>
        <v>2097150</v>
      </c>
    </row>
    <row r="9" spans="1:8" x14ac:dyDescent="0.25">
      <c r="A9" s="58" t="s">
        <v>445</v>
      </c>
      <c r="B9" s="188" t="s">
        <v>454</v>
      </c>
      <c r="C9" s="188" t="s">
        <v>427</v>
      </c>
      <c r="D9" s="188" t="s">
        <v>440</v>
      </c>
      <c r="E9" s="188" t="s">
        <v>438</v>
      </c>
      <c r="F9" s="188" t="s">
        <v>452</v>
      </c>
      <c r="G9" s="190">
        <f t="shared" ref="G9:G15" si="0">2^21-2</f>
        <v>2097150</v>
      </c>
    </row>
    <row r="10" spans="1:8" x14ac:dyDescent="0.25">
      <c r="A10" s="58" t="s">
        <v>446</v>
      </c>
      <c r="B10" s="188" t="s">
        <v>455</v>
      </c>
      <c r="C10" s="188" t="s">
        <v>432</v>
      </c>
      <c r="D10" s="188" t="s">
        <v>441</v>
      </c>
      <c r="E10" s="188" t="s">
        <v>439</v>
      </c>
      <c r="F10" s="188" t="s">
        <v>452</v>
      </c>
      <c r="G10" s="190">
        <f t="shared" si="0"/>
        <v>2097150</v>
      </c>
    </row>
    <row r="11" spans="1:8" x14ac:dyDescent="0.25">
      <c r="A11" s="58" t="s">
        <v>447</v>
      </c>
      <c r="B11" s="188" t="s">
        <v>456</v>
      </c>
      <c r="C11" s="188" t="s">
        <v>433</v>
      </c>
      <c r="D11" s="191">
        <v>10127255254</v>
      </c>
      <c r="E11" s="191">
        <v>10127255255</v>
      </c>
      <c r="F11" s="188" t="s">
        <v>452</v>
      </c>
      <c r="G11" s="190">
        <f t="shared" si="0"/>
        <v>2097150</v>
      </c>
    </row>
    <row r="12" spans="1:8" x14ac:dyDescent="0.25">
      <c r="A12" s="58" t="s">
        <v>448</v>
      </c>
      <c r="B12" s="188" t="s">
        <v>457</v>
      </c>
      <c r="C12" s="188" t="s">
        <v>434</v>
      </c>
      <c r="D12" s="191">
        <v>10159255254</v>
      </c>
      <c r="E12" s="191">
        <v>10159255255</v>
      </c>
      <c r="F12" s="188" t="s">
        <v>452</v>
      </c>
      <c r="G12" s="190">
        <f t="shared" si="0"/>
        <v>2097150</v>
      </c>
    </row>
    <row r="13" spans="1:8" x14ac:dyDescent="0.25">
      <c r="A13" s="58" t="s">
        <v>449</v>
      </c>
      <c r="B13" s="188" t="s">
        <v>458</v>
      </c>
      <c r="C13" s="188" t="s">
        <v>435</v>
      </c>
      <c r="D13" s="191">
        <v>10191255254</v>
      </c>
      <c r="E13" s="191">
        <v>10191255255</v>
      </c>
      <c r="F13" s="188" t="s">
        <v>452</v>
      </c>
      <c r="G13" s="190">
        <f t="shared" si="0"/>
        <v>2097150</v>
      </c>
    </row>
    <row r="14" spans="1:8" x14ac:dyDescent="0.25">
      <c r="A14" s="58" t="s">
        <v>450</v>
      </c>
      <c r="B14" s="188" t="s">
        <v>459</v>
      </c>
      <c r="C14" s="188" t="s">
        <v>436</v>
      </c>
      <c r="D14" s="191">
        <v>10223255254</v>
      </c>
      <c r="E14" s="191">
        <v>10223255255</v>
      </c>
      <c r="F14" s="188" t="s">
        <v>452</v>
      </c>
      <c r="G14" s="190">
        <f t="shared" si="0"/>
        <v>2097150</v>
      </c>
    </row>
    <row r="15" spans="1:8" x14ac:dyDescent="0.25">
      <c r="A15" s="58" t="s">
        <v>451</v>
      </c>
      <c r="B15" s="188" t="s">
        <v>460</v>
      </c>
      <c r="C15" s="188" t="s">
        <v>437</v>
      </c>
      <c r="D15" s="191">
        <v>102552552554</v>
      </c>
      <c r="E15" s="191">
        <v>10255255255</v>
      </c>
      <c r="F15" s="188" t="s">
        <v>452</v>
      </c>
      <c r="G15" s="190">
        <f t="shared" si="0"/>
        <v>2097150</v>
      </c>
    </row>
    <row r="17" spans="1:8" x14ac:dyDescent="0.25">
      <c r="A17" s="58" t="s">
        <v>197</v>
      </c>
      <c r="B17" t="s">
        <v>461</v>
      </c>
      <c r="C17">
        <v>4</v>
      </c>
      <c r="D17">
        <v>2</v>
      </c>
      <c r="E17">
        <v>64</v>
      </c>
      <c r="F17">
        <v>18</v>
      </c>
      <c r="G17">
        <v>14</v>
      </c>
      <c r="H17" s="20">
        <f>2^14-2</f>
        <v>16382</v>
      </c>
    </row>
    <row r="19" spans="1:8" ht="15.75" thickBot="1" x14ac:dyDescent="0.3">
      <c r="A19" s="194" t="s">
        <v>421</v>
      </c>
      <c r="B19" s="195" t="s">
        <v>430</v>
      </c>
      <c r="C19" s="73" t="s">
        <v>422</v>
      </c>
      <c r="D19" s="73" t="s">
        <v>423</v>
      </c>
      <c r="E19" s="73" t="s">
        <v>424</v>
      </c>
      <c r="F19" s="73" t="s">
        <v>425</v>
      </c>
      <c r="G19" s="73" t="s">
        <v>431</v>
      </c>
    </row>
    <row r="20" spans="1:8" x14ac:dyDescent="0.25">
      <c r="A20" s="142" t="s">
        <v>462</v>
      </c>
      <c r="B20" s="71" t="s">
        <v>467</v>
      </c>
      <c r="C20" s="71" t="s">
        <v>466</v>
      </c>
      <c r="D20" s="198" t="s">
        <v>478</v>
      </c>
      <c r="E20" s="198" t="s">
        <v>474</v>
      </c>
      <c r="F20" s="198" t="s">
        <v>482</v>
      </c>
      <c r="G20" s="193">
        <f t="shared" ref="G20:G23" si="1">2^14-2</f>
        <v>16382</v>
      </c>
    </row>
    <row r="21" spans="1:8" x14ac:dyDescent="0.25">
      <c r="A21" s="139" t="s">
        <v>463</v>
      </c>
      <c r="B21" s="70" t="s">
        <v>468</v>
      </c>
      <c r="C21" s="196" t="s">
        <v>471</v>
      </c>
      <c r="D21" s="198" t="s">
        <v>479</v>
      </c>
      <c r="E21" s="198" t="s">
        <v>475</v>
      </c>
      <c r="F21" s="198" t="s">
        <v>482</v>
      </c>
      <c r="G21" s="190">
        <f t="shared" si="1"/>
        <v>16382</v>
      </c>
    </row>
    <row r="22" spans="1:8" x14ac:dyDescent="0.25">
      <c r="A22" s="142" t="s">
        <v>464</v>
      </c>
      <c r="B22" s="71" t="s">
        <v>469</v>
      </c>
      <c r="C22" s="197" t="s">
        <v>472</v>
      </c>
      <c r="D22" s="198" t="s">
        <v>480</v>
      </c>
      <c r="E22" s="198" t="s">
        <v>476</v>
      </c>
      <c r="F22" s="198" t="s">
        <v>482</v>
      </c>
      <c r="G22" s="193">
        <f t="shared" si="1"/>
        <v>16382</v>
      </c>
    </row>
    <row r="23" spans="1:8" x14ac:dyDescent="0.25">
      <c r="A23" s="139" t="s">
        <v>465</v>
      </c>
      <c r="B23" s="70" t="s">
        <v>470</v>
      </c>
      <c r="C23" s="196" t="s">
        <v>473</v>
      </c>
      <c r="D23" s="198" t="s">
        <v>481</v>
      </c>
      <c r="E23" s="198" t="s">
        <v>477</v>
      </c>
      <c r="F23" s="198" t="s">
        <v>482</v>
      </c>
      <c r="G23" s="190">
        <f t="shared" si="1"/>
        <v>16382</v>
      </c>
    </row>
    <row r="25" spans="1:8" x14ac:dyDescent="0.25">
      <c r="A25" s="58" t="s">
        <v>207</v>
      </c>
      <c r="B25" t="s">
        <v>483</v>
      </c>
      <c r="C25">
        <v>16</v>
      </c>
      <c r="D25">
        <v>4</v>
      </c>
      <c r="E25">
        <v>16</v>
      </c>
      <c r="F25">
        <v>28</v>
      </c>
      <c r="G25">
        <v>4</v>
      </c>
      <c r="H25">
        <v>14</v>
      </c>
    </row>
    <row r="27" spans="1:8" x14ac:dyDescent="0.25">
      <c r="A27" s="58" t="s">
        <v>421</v>
      </c>
      <c r="B27" s="99" t="s">
        <v>430</v>
      </c>
      <c r="C27" t="s">
        <v>422</v>
      </c>
      <c r="D27" t="s">
        <v>423</v>
      </c>
      <c r="E27" t="s">
        <v>424</v>
      </c>
      <c r="F27" t="s">
        <v>425</v>
      </c>
      <c r="G27" t="s">
        <v>431</v>
      </c>
    </row>
    <row r="28" spans="1:8" x14ac:dyDescent="0.25">
      <c r="A28" s="58" t="s">
        <v>484</v>
      </c>
      <c r="B28" s="188" t="s">
        <v>342</v>
      </c>
      <c r="C28" s="188" t="s">
        <v>532</v>
      </c>
      <c r="D28" s="188" t="s">
        <v>516</v>
      </c>
      <c r="E28" s="188" t="s">
        <v>500</v>
      </c>
      <c r="F28" s="191">
        <v>255255255240</v>
      </c>
      <c r="G28" s="190">
        <v>14</v>
      </c>
    </row>
    <row r="29" spans="1:8" x14ac:dyDescent="0.25">
      <c r="A29" s="58" t="s">
        <v>484</v>
      </c>
      <c r="B29" s="188" t="s">
        <v>485</v>
      </c>
      <c r="C29" s="188" t="s">
        <v>533</v>
      </c>
      <c r="D29" s="188" t="s">
        <v>517</v>
      </c>
      <c r="E29" s="188" t="s">
        <v>501</v>
      </c>
      <c r="F29" s="191">
        <v>255255255240</v>
      </c>
      <c r="G29" s="190">
        <v>14</v>
      </c>
    </row>
    <row r="30" spans="1:8" x14ac:dyDescent="0.25">
      <c r="A30" s="58" t="s">
        <v>484</v>
      </c>
      <c r="B30" s="188" t="s">
        <v>486</v>
      </c>
      <c r="C30" s="188" t="s">
        <v>534</v>
      </c>
      <c r="D30" s="188" t="s">
        <v>518</v>
      </c>
      <c r="E30" s="188" t="s">
        <v>502</v>
      </c>
      <c r="F30" s="191">
        <v>255255255240</v>
      </c>
      <c r="G30" s="190">
        <v>14</v>
      </c>
    </row>
    <row r="31" spans="1:8" x14ac:dyDescent="0.25">
      <c r="A31" s="58" t="s">
        <v>484</v>
      </c>
      <c r="B31" s="188" t="s">
        <v>487</v>
      </c>
      <c r="C31" s="188" t="s">
        <v>535</v>
      </c>
      <c r="D31" s="188" t="s">
        <v>519</v>
      </c>
      <c r="E31" s="188" t="s">
        <v>503</v>
      </c>
      <c r="F31" s="191">
        <v>255255255240</v>
      </c>
      <c r="G31" s="190">
        <v>14</v>
      </c>
    </row>
    <row r="32" spans="1:8" x14ac:dyDescent="0.25">
      <c r="A32" s="58" t="s">
        <v>484</v>
      </c>
      <c r="B32" s="188" t="s">
        <v>488</v>
      </c>
      <c r="C32" s="188" t="s">
        <v>536</v>
      </c>
      <c r="D32" s="188" t="s">
        <v>520</v>
      </c>
      <c r="E32" s="188" t="s">
        <v>504</v>
      </c>
      <c r="F32" s="191">
        <v>255255255240</v>
      </c>
      <c r="G32" s="190">
        <v>14</v>
      </c>
    </row>
    <row r="33" spans="1:7" x14ac:dyDescent="0.25">
      <c r="A33" s="58" t="s">
        <v>484</v>
      </c>
      <c r="B33" s="188" t="s">
        <v>489</v>
      </c>
      <c r="C33" s="188" t="s">
        <v>537</v>
      </c>
      <c r="D33" s="188" t="s">
        <v>521</v>
      </c>
      <c r="E33" s="188" t="s">
        <v>505</v>
      </c>
      <c r="F33" s="191">
        <v>255255255240</v>
      </c>
      <c r="G33" s="190">
        <v>14</v>
      </c>
    </row>
    <row r="34" spans="1:7" x14ac:dyDescent="0.25">
      <c r="A34" s="58" t="s">
        <v>484</v>
      </c>
      <c r="B34" s="188" t="s">
        <v>490</v>
      </c>
      <c r="C34" s="188" t="s">
        <v>538</v>
      </c>
      <c r="D34" s="188" t="s">
        <v>522</v>
      </c>
      <c r="E34" s="188" t="s">
        <v>506</v>
      </c>
      <c r="F34" s="191">
        <v>255255255240</v>
      </c>
      <c r="G34" s="190">
        <v>14</v>
      </c>
    </row>
    <row r="35" spans="1:7" x14ac:dyDescent="0.25">
      <c r="A35" s="58" t="s">
        <v>484</v>
      </c>
      <c r="B35" s="188" t="s">
        <v>491</v>
      </c>
      <c r="C35" s="188" t="s">
        <v>539</v>
      </c>
      <c r="D35" s="188" t="s">
        <v>523</v>
      </c>
      <c r="E35" s="188" t="s">
        <v>507</v>
      </c>
      <c r="F35" s="191">
        <v>255255255240</v>
      </c>
      <c r="G35" s="190">
        <v>14</v>
      </c>
    </row>
    <row r="36" spans="1:7" x14ac:dyDescent="0.25">
      <c r="A36" s="58" t="s">
        <v>484</v>
      </c>
      <c r="B36" s="188" t="s">
        <v>492</v>
      </c>
      <c r="C36" s="188" t="s">
        <v>540</v>
      </c>
      <c r="D36" s="188" t="s">
        <v>524</v>
      </c>
      <c r="E36" s="188" t="s">
        <v>508</v>
      </c>
      <c r="F36" s="191">
        <v>255255255240</v>
      </c>
      <c r="G36" s="190">
        <v>14</v>
      </c>
    </row>
    <row r="37" spans="1:7" x14ac:dyDescent="0.25">
      <c r="A37" s="58" t="s">
        <v>484</v>
      </c>
      <c r="B37" s="188" t="s">
        <v>493</v>
      </c>
      <c r="C37" s="188" t="s">
        <v>541</v>
      </c>
      <c r="D37" s="188" t="s">
        <v>525</v>
      </c>
      <c r="E37" s="188" t="s">
        <v>509</v>
      </c>
      <c r="F37" s="191">
        <v>255255255240</v>
      </c>
      <c r="G37" s="190">
        <v>14</v>
      </c>
    </row>
    <row r="38" spans="1:7" x14ac:dyDescent="0.25">
      <c r="A38" s="58" t="s">
        <v>484</v>
      </c>
      <c r="B38" s="188" t="s">
        <v>494</v>
      </c>
      <c r="C38" s="188" t="s">
        <v>542</v>
      </c>
      <c r="D38" s="188" t="s">
        <v>526</v>
      </c>
      <c r="E38" s="188" t="s">
        <v>510</v>
      </c>
      <c r="F38" s="191">
        <v>255255255240</v>
      </c>
      <c r="G38" s="190">
        <v>14</v>
      </c>
    </row>
    <row r="39" spans="1:7" x14ac:dyDescent="0.25">
      <c r="A39" s="58" t="s">
        <v>484</v>
      </c>
      <c r="B39" s="188" t="s">
        <v>495</v>
      </c>
      <c r="C39" s="188" t="s">
        <v>543</v>
      </c>
      <c r="D39" s="188" t="s">
        <v>527</v>
      </c>
      <c r="E39" s="188" t="s">
        <v>511</v>
      </c>
      <c r="F39" s="191">
        <v>255255255240</v>
      </c>
      <c r="G39" s="190">
        <v>14</v>
      </c>
    </row>
    <row r="40" spans="1:7" x14ac:dyDescent="0.25">
      <c r="A40" s="58" t="s">
        <v>484</v>
      </c>
      <c r="B40" s="188" t="s">
        <v>496</v>
      </c>
      <c r="C40" s="188" t="s">
        <v>544</v>
      </c>
      <c r="D40" s="188" t="s">
        <v>528</v>
      </c>
      <c r="E40" s="188" t="s">
        <v>512</v>
      </c>
      <c r="F40" s="191">
        <v>255255255240</v>
      </c>
      <c r="G40" s="190">
        <v>14</v>
      </c>
    </row>
    <row r="41" spans="1:7" x14ac:dyDescent="0.25">
      <c r="A41" s="58" t="s">
        <v>484</v>
      </c>
      <c r="B41" s="188" t="s">
        <v>497</v>
      </c>
      <c r="C41" s="188" t="s">
        <v>545</v>
      </c>
      <c r="D41" s="188" t="s">
        <v>529</v>
      </c>
      <c r="E41" s="188" t="s">
        <v>513</v>
      </c>
      <c r="F41" s="191">
        <v>255255255240</v>
      </c>
      <c r="G41" s="190">
        <v>14</v>
      </c>
    </row>
    <row r="42" spans="1:7" x14ac:dyDescent="0.25">
      <c r="A42" s="58" t="s">
        <v>484</v>
      </c>
      <c r="B42" s="188" t="s">
        <v>498</v>
      </c>
      <c r="C42" s="188" t="s">
        <v>546</v>
      </c>
      <c r="D42" s="188" t="s">
        <v>530</v>
      </c>
      <c r="E42" s="188" t="s">
        <v>514</v>
      </c>
      <c r="F42" s="191">
        <v>255255255240</v>
      </c>
      <c r="G42" s="190">
        <v>14</v>
      </c>
    </row>
    <row r="43" spans="1:7" x14ac:dyDescent="0.25">
      <c r="A43" s="58" t="s">
        <v>484</v>
      </c>
      <c r="B43" s="188" t="s">
        <v>499</v>
      </c>
      <c r="C43" s="188" t="s">
        <v>547</v>
      </c>
      <c r="D43" s="188" t="s">
        <v>531</v>
      </c>
      <c r="E43" s="188" t="s">
        <v>515</v>
      </c>
      <c r="F43" s="191">
        <v>255255255240</v>
      </c>
      <c r="G43" s="190">
        <v>14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24B9-C240-4F6F-9528-95BF11141B0B}">
  <dimension ref="A1:S28"/>
  <sheetViews>
    <sheetView topLeftCell="A3" zoomScale="160" zoomScaleNormal="160" workbookViewId="0">
      <pane ySplit="2" topLeftCell="A20" activePane="bottomLeft" state="frozen"/>
      <selection activeCell="A3" sqref="A3"/>
      <selection pane="bottomLeft" activeCell="B12" sqref="B12:C12"/>
    </sheetView>
  </sheetViews>
  <sheetFormatPr baseColWidth="10" defaultRowHeight="15" x14ac:dyDescent="0.25"/>
  <cols>
    <col min="1" max="1" width="9.7109375" bestFit="1" customWidth="1"/>
    <col min="2" max="2" width="6.5703125" customWidth="1"/>
    <col min="3" max="3" width="10.5703125" bestFit="1" customWidth="1"/>
    <col min="4" max="4" width="11" bestFit="1" customWidth="1"/>
    <col min="5" max="5" width="10" bestFit="1" customWidth="1"/>
    <col min="6" max="6" width="11.28515625" bestFit="1" customWidth="1"/>
    <col min="7" max="7" width="14" bestFit="1" customWidth="1"/>
    <col min="8" max="8" width="7.42578125" bestFit="1" customWidth="1"/>
    <col min="9" max="9" width="15.28515625" bestFit="1" customWidth="1"/>
    <col min="10" max="10" width="13.42578125" style="217" customWidth="1"/>
    <col min="11" max="11" width="10" style="217" bestFit="1" customWidth="1"/>
    <col min="12" max="12" width="10" style="203" bestFit="1" customWidth="1"/>
    <col min="13" max="13" width="2.42578125" customWidth="1"/>
    <col min="14" max="14" width="11.42578125" style="203"/>
    <col min="15" max="15" width="15.28515625" style="203" bestFit="1" customWidth="1"/>
    <col min="16" max="17" width="11.42578125" style="203"/>
  </cols>
  <sheetData>
    <row r="1" spans="1:19" ht="45" customHeight="1" x14ac:dyDescent="0.25">
      <c r="A1" s="100" t="s">
        <v>548</v>
      </c>
      <c r="B1" s="249" t="s">
        <v>549</v>
      </c>
      <c r="C1" s="249"/>
      <c r="D1" s="249"/>
      <c r="E1" s="249"/>
      <c r="F1" s="249"/>
      <c r="G1" s="249"/>
      <c r="H1" s="199"/>
    </row>
    <row r="3" spans="1:19" x14ac:dyDescent="0.25">
      <c r="B3" t="s">
        <v>352</v>
      </c>
      <c r="C3" t="s">
        <v>553</v>
      </c>
      <c r="D3" s="99" t="s">
        <v>406</v>
      </c>
      <c r="E3" t="s">
        <v>351</v>
      </c>
      <c r="F3" t="s">
        <v>407</v>
      </c>
    </row>
    <row r="4" spans="1:19" x14ac:dyDescent="0.25">
      <c r="B4" t="s">
        <v>550</v>
      </c>
      <c r="C4" t="s">
        <v>551</v>
      </c>
      <c r="D4" s="99" t="s">
        <v>418</v>
      </c>
      <c r="E4" t="s">
        <v>552</v>
      </c>
      <c r="F4" t="s">
        <v>554</v>
      </c>
    </row>
    <row r="6" spans="1:19" x14ac:dyDescent="0.25">
      <c r="A6" t="s">
        <v>555</v>
      </c>
      <c r="B6" t="s">
        <v>352</v>
      </c>
      <c r="C6" t="s">
        <v>556</v>
      </c>
      <c r="D6" t="s">
        <v>415</v>
      </c>
      <c r="E6" t="s">
        <v>422</v>
      </c>
      <c r="F6" t="s">
        <v>423</v>
      </c>
      <c r="G6" t="s">
        <v>424</v>
      </c>
      <c r="H6" t="s">
        <v>351</v>
      </c>
      <c r="I6" t="s">
        <v>425</v>
      </c>
    </row>
    <row r="7" spans="1:19" x14ac:dyDescent="0.25">
      <c r="A7" t="s">
        <v>324</v>
      </c>
      <c r="B7">
        <v>200</v>
      </c>
      <c r="C7">
        <v>254</v>
      </c>
      <c r="D7" t="s">
        <v>339</v>
      </c>
      <c r="E7" t="s">
        <v>426</v>
      </c>
      <c r="F7" t="s">
        <v>560</v>
      </c>
      <c r="G7" t="s">
        <v>559</v>
      </c>
      <c r="H7" t="s">
        <v>557</v>
      </c>
      <c r="I7" t="s">
        <v>358</v>
      </c>
    </row>
    <row r="8" spans="1:19" x14ac:dyDescent="0.25">
      <c r="A8" t="s">
        <v>75</v>
      </c>
      <c r="B8">
        <v>100</v>
      </c>
      <c r="C8">
        <v>126</v>
      </c>
      <c r="D8" t="s">
        <v>558</v>
      </c>
      <c r="E8" t="s">
        <v>566</v>
      </c>
      <c r="F8" t="s">
        <v>565</v>
      </c>
      <c r="G8" t="s">
        <v>564</v>
      </c>
      <c r="H8" t="s">
        <v>561</v>
      </c>
      <c r="I8" s="189">
        <v>255255255128</v>
      </c>
    </row>
    <row r="9" spans="1:19" x14ac:dyDescent="0.25">
      <c r="A9" t="s">
        <v>206</v>
      </c>
      <c r="B9">
        <v>80</v>
      </c>
      <c r="C9">
        <v>126</v>
      </c>
      <c r="D9" t="s">
        <v>563</v>
      </c>
      <c r="E9" t="s">
        <v>570</v>
      </c>
      <c r="F9" t="s">
        <v>569</v>
      </c>
      <c r="G9" t="s">
        <v>568</v>
      </c>
      <c r="H9" t="s">
        <v>561</v>
      </c>
      <c r="I9" s="189">
        <v>255255255128</v>
      </c>
    </row>
    <row r="10" spans="1:19" x14ac:dyDescent="0.25">
      <c r="A10" t="s">
        <v>205</v>
      </c>
      <c r="B10">
        <v>50</v>
      </c>
      <c r="C10">
        <v>62</v>
      </c>
      <c r="D10" t="s">
        <v>567</v>
      </c>
      <c r="E10" t="s">
        <v>575</v>
      </c>
      <c r="F10" t="s">
        <v>574</v>
      </c>
      <c r="G10" t="s">
        <v>573</v>
      </c>
      <c r="H10" t="s">
        <v>562</v>
      </c>
      <c r="I10" s="189">
        <v>255255255192</v>
      </c>
    </row>
    <row r="11" spans="1:19" x14ac:dyDescent="0.25">
      <c r="A11" t="s">
        <v>204</v>
      </c>
      <c r="B11">
        <v>30</v>
      </c>
      <c r="C11">
        <v>30</v>
      </c>
      <c r="D11" t="s">
        <v>572</v>
      </c>
      <c r="E11" t="s">
        <v>577</v>
      </c>
      <c r="F11" t="s">
        <v>579</v>
      </c>
      <c r="G11" t="s">
        <v>578</v>
      </c>
      <c r="H11" t="s">
        <v>571</v>
      </c>
      <c r="I11" s="189">
        <v>255255255224</v>
      </c>
    </row>
    <row r="12" spans="1:19" x14ac:dyDescent="0.25">
      <c r="A12" t="s">
        <v>580</v>
      </c>
      <c r="B12">
        <v>2</v>
      </c>
      <c r="C12">
        <v>2</v>
      </c>
      <c r="D12" t="s">
        <v>576</v>
      </c>
      <c r="E12" t="s">
        <v>582</v>
      </c>
      <c r="F12" t="s">
        <v>583</v>
      </c>
      <c r="G12" t="s">
        <v>584</v>
      </c>
      <c r="H12" t="s">
        <v>581</v>
      </c>
      <c r="I12" s="189">
        <v>255255255252</v>
      </c>
    </row>
    <row r="14" spans="1:19" x14ac:dyDescent="0.25">
      <c r="A14" t="s">
        <v>555</v>
      </c>
      <c r="B14" t="s">
        <v>352</v>
      </c>
      <c r="C14" t="s">
        <v>556</v>
      </c>
      <c r="D14" t="s">
        <v>415</v>
      </c>
      <c r="E14" t="s">
        <v>422</v>
      </c>
      <c r="F14" t="s">
        <v>423</v>
      </c>
      <c r="G14" t="s">
        <v>424</v>
      </c>
      <c r="H14" t="s">
        <v>351</v>
      </c>
      <c r="I14" t="s">
        <v>425</v>
      </c>
      <c r="J14" s="203" t="s">
        <v>619</v>
      </c>
      <c r="K14" s="217" t="s">
        <v>404</v>
      </c>
      <c r="L14" s="217" t="s">
        <v>364</v>
      </c>
      <c r="N14" s="203" t="s">
        <v>360</v>
      </c>
      <c r="O14" s="203" t="s">
        <v>601</v>
      </c>
      <c r="P14" s="203" t="s">
        <v>365</v>
      </c>
      <c r="Q14" s="203" t="s">
        <v>366</v>
      </c>
      <c r="R14" s="203" t="s">
        <v>367</v>
      </c>
      <c r="S14" s="203" t="s">
        <v>368</v>
      </c>
    </row>
    <row r="15" spans="1:19" x14ac:dyDescent="0.25">
      <c r="A15" t="s">
        <v>204</v>
      </c>
      <c r="B15">
        <v>30</v>
      </c>
      <c r="C15">
        <v>30</v>
      </c>
      <c r="D15" s="188" t="s">
        <v>339</v>
      </c>
      <c r="E15" s="188" t="s">
        <v>426</v>
      </c>
      <c r="F15" s="188" t="s">
        <v>585</v>
      </c>
      <c r="G15" s="188" t="s">
        <v>586</v>
      </c>
      <c r="H15" t="s">
        <v>571</v>
      </c>
      <c r="I15" s="189">
        <v>255255255224</v>
      </c>
      <c r="J15" s="203" t="s">
        <v>620</v>
      </c>
      <c r="K15" s="217" t="s">
        <v>620</v>
      </c>
      <c r="L15" s="217" t="s">
        <v>620</v>
      </c>
      <c r="N15" s="203" t="s">
        <v>361</v>
      </c>
      <c r="O15" s="203" t="s">
        <v>339</v>
      </c>
      <c r="P15" s="205" t="s">
        <v>232</v>
      </c>
      <c r="Q15" s="205" t="s">
        <v>222</v>
      </c>
      <c r="R15" s="205" t="s">
        <v>222</v>
      </c>
      <c r="S15" s="205" t="s">
        <v>222</v>
      </c>
    </row>
    <row r="16" spans="1:19" x14ac:dyDescent="0.25">
      <c r="A16" s="200" t="s">
        <v>75</v>
      </c>
      <c r="B16" s="200">
        <v>100</v>
      </c>
      <c r="C16" s="200">
        <v>126</v>
      </c>
      <c r="D16" s="201" t="s">
        <v>587</v>
      </c>
      <c r="E16" s="201" t="s">
        <v>588</v>
      </c>
      <c r="F16" s="201" t="s">
        <v>590</v>
      </c>
      <c r="G16" s="201" t="s">
        <v>591</v>
      </c>
      <c r="H16" s="200" t="s">
        <v>561</v>
      </c>
      <c r="I16" s="202">
        <v>255255255128</v>
      </c>
      <c r="J16" s="250" t="s">
        <v>621</v>
      </c>
      <c r="K16" s="196" t="s">
        <v>339</v>
      </c>
      <c r="L16" s="217" t="s">
        <v>602</v>
      </c>
      <c r="N16" s="203" t="s">
        <v>425</v>
      </c>
      <c r="O16" s="204">
        <v>255255255224</v>
      </c>
      <c r="P16" s="205" t="s">
        <v>217</v>
      </c>
      <c r="Q16" s="205" t="s">
        <v>217</v>
      </c>
      <c r="R16" s="205" t="s">
        <v>217</v>
      </c>
      <c r="S16" s="205" t="s">
        <v>605</v>
      </c>
    </row>
    <row r="17" spans="1:19" s="200" customFormat="1" x14ac:dyDescent="0.25">
      <c r="A17" s="200" t="s">
        <v>205</v>
      </c>
      <c r="B17" s="200">
        <v>50</v>
      </c>
      <c r="C17" s="200">
        <v>62</v>
      </c>
      <c r="D17" s="201" t="s">
        <v>589</v>
      </c>
      <c r="E17" s="201" t="s">
        <v>595</v>
      </c>
      <c r="F17" s="201" t="s">
        <v>594</v>
      </c>
      <c r="G17" s="201" t="s">
        <v>593</v>
      </c>
      <c r="H17" s="200" t="s">
        <v>562</v>
      </c>
      <c r="I17" s="202">
        <v>255255255192</v>
      </c>
      <c r="J17" s="250"/>
      <c r="K17" s="196" t="s">
        <v>603</v>
      </c>
      <c r="L17" s="217" t="s">
        <v>604</v>
      </c>
      <c r="N17" s="203" t="s">
        <v>430</v>
      </c>
      <c r="O17" s="203" t="s">
        <v>339</v>
      </c>
      <c r="P17" s="205" t="s">
        <v>232</v>
      </c>
      <c r="Q17" s="205" t="s">
        <v>222</v>
      </c>
      <c r="R17" s="205" t="s">
        <v>222</v>
      </c>
      <c r="S17" s="205" t="s">
        <v>222</v>
      </c>
    </row>
    <row r="18" spans="1:19" s="200" customFormat="1" x14ac:dyDescent="0.25">
      <c r="A18" s="207" t="s">
        <v>324</v>
      </c>
      <c r="B18" s="207">
        <v>200</v>
      </c>
      <c r="C18" s="207">
        <v>254</v>
      </c>
      <c r="D18" s="206" t="s">
        <v>592</v>
      </c>
      <c r="E18" s="206" t="s">
        <v>597</v>
      </c>
      <c r="F18" s="206" t="s">
        <v>599</v>
      </c>
      <c r="G18" s="206" t="s">
        <v>598</v>
      </c>
      <c r="H18" s="207" t="s">
        <v>557</v>
      </c>
      <c r="I18" s="207" t="s">
        <v>358</v>
      </c>
      <c r="J18" s="250"/>
      <c r="K18" s="196" t="s">
        <v>339</v>
      </c>
      <c r="L18" s="217" t="s">
        <v>559</v>
      </c>
      <c r="N18" s="203" t="s">
        <v>424</v>
      </c>
      <c r="O18" s="203" t="s">
        <v>586</v>
      </c>
      <c r="P18" s="205" t="s">
        <v>232</v>
      </c>
      <c r="Q18" s="205" t="s">
        <v>222</v>
      </c>
      <c r="R18" s="205" t="s">
        <v>222</v>
      </c>
      <c r="S18" s="205" t="s">
        <v>393</v>
      </c>
    </row>
    <row r="19" spans="1:19" s="200" customFormat="1" x14ac:dyDescent="0.25">
      <c r="A19" s="207" t="s">
        <v>206</v>
      </c>
      <c r="B19" s="207">
        <v>80</v>
      </c>
      <c r="C19" s="207">
        <v>126</v>
      </c>
      <c r="D19" s="206" t="s">
        <v>596</v>
      </c>
      <c r="E19" s="206" t="s">
        <v>600</v>
      </c>
      <c r="F19" s="206" t="s">
        <v>579</v>
      </c>
      <c r="G19" s="206" t="s">
        <v>578</v>
      </c>
      <c r="H19" s="207" t="s">
        <v>561</v>
      </c>
      <c r="I19" s="208">
        <v>255255255128</v>
      </c>
      <c r="J19" s="250"/>
      <c r="K19" s="196" t="s">
        <v>563</v>
      </c>
      <c r="L19" s="217" t="s">
        <v>568</v>
      </c>
      <c r="N19" s="203"/>
      <c r="O19" s="203"/>
      <c r="P19" s="203"/>
      <c r="Q19" s="203"/>
    </row>
    <row r="20" spans="1:19" x14ac:dyDescent="0.25">
      <c r="A20" t="s">
        <v>580</v>
      </c>
      <c r="B20">
        <v>2</v>
      </c>
      <c r="C20">
        <v>2</v>
      </c>
      <c r="D20" s="188" t="s">
        <v>576</v>
      </c>
      <c r="E20" s="188" t="s">
        <v>582</v>
      </c>
      <c r="F20" s="188" t="s">
        <v>583</v>
      </c>
      <c r="G20" s="188" t="s">
        <v>584</v>
      </c>
      <c r="H20" t="s">
        <v>581</v>
      </c>
      <c r="I20" s="189">
        <v>255255255252</v>
      </c>
      <c r="J20" s="203" t="s">
        <v>620</v>
      </c>
      <c r="K20" s="217" t="s">
        <v>620</v>
      </c>
      <c r="L20" s="217" t="s">
        <v>620</v>
      </c>
    </row>
    <row r="22" spans="1:19" x14ac:dyDescent="0.25">
      <c r="A22" t="s">
        <v>555</v>
      </c>
      <c r="B22" t="s">
        <v>352</v>
      </c>
      <c r="C22" t="s">
        <v>556</v>
      </c>
      <c r="D22" t="s">
        <v>415</v>
      </c>
      <c r="E22" t="s">
        <v>422</v>
      </c>
      <c r="F22" t="s">
        <v>423</v>
      </c>
      <c r="G22" t="s">
        <v>424</v>
      </c>
      <c r="H22" t="s">
        <v>351</v>
      </c>
      <c r="I22" t="s">
        <v>425</v>
      </c>
    </row>
    <row r="23" spans="1:19" ht="15.75" thickBot="1" x14ac:dyDescent="0.3">
      <c r="A23" s="211" t="s">
        <v>204</v>
      </c>
      <c r="B23" s="211">
        <v>30</v>
      </c>
      <c r="C23" s="211">
        <v>30</v>
      </c>
      <c r="D23" s="212" t="s">
        <v>339</v>
      </c>
      <c r="E23" s="212" t="s">
        <v>426</v>
      </c>
      <c r="F23" s="212" t="s">
        <v>585</v>
      </c>
      <c r="G23" s="212" t="s">
        <v>586</v>
      </c>
      <c r="H23" s="211" t="s">
        <v>571</v>
      </c>
      <c r="I23" s="213">
        <v>255255255224</v>
      </c>
    </row>
    <row r="24" spans="1:19" ht="15.75" thickTop="1" x14ac:dyDescent="0.25">
      <c r="A24" s="34" t="s">
        <v>75</v>
      </c>
      <c r="B24" s="34">
        <v>100</v>
      </c>
      <c r="C24" s="34">
        <v>126</v>
      </c>
      <c r="D24" s="209" t="s">
        <v>603</v>
      </c>
      <c r="E24" s="209" t="s">
        <v>606</v>
      </c>
      <c r="F24" s="209" t="s">
        <v>560</v>
      </c>
      <c r="G24" s="209" t="s">
        <v>559</v>
      </c>
      <c r="H24" s="34" t="s">
        <v>561</v>
      </c>
      <c r="I24" s="210">
        <v>255255255128</v>
      </c>
    </row>
    <row r="25" spans="1:19" ht="15.75" thickBot="1" x14ac:dyDescent="0.3">
      <c r="A25" s="214" t="s">
        <v>205</v>
      </c>
      <c r="B25" s="214">
        <v>50</v>
      </c>
      <c r="C25" s="214">
        <v>62</v>
      </c>
      <c r="D25" s="215" t="s">
        <v>558</v>
      </c>
      <c r="E25" s="215" t="s">
        <v>566</v>
      </c>
      <c r="F25" s="215" t="s">
        <v>608</v>
      </c>
      <c r="G25" s="215" t="s">
        <v>607</v>
      </c>
      <c r="H25" s="214" t="s">
        <v>562</v>
      </c>
      <c r="I25" s="216">
        <v>255255255192</v>
      </c>
    </row>
    <row r="26" spans="1:19" ht="15.75" thickTop="1" x14ac:dyDescent="0.25">
      <c r="A26" t="s">
        <v>324</v>
      </c>
      <c r="B26">
        <v>200</v>
      </c>
      <c r="C26">
        <v>254</v>
      </c>
      <c r="D26" s="188" t="s">
        <v>567</v>
      </c>
      <c r="E26" s="188" t="s">
        <v>575</v>
      </c>
      <c r="F26" s="188" t="s">
        <v>610</v>
      </c>
      <c r="G26" s="188" t="s">
        <v>609</v>
      </c>
      <c r="H26" t="s">
        <v>557</v>
      </c>
      <c r="I26" t="s">
        <v>358</v>
      </c>
    </row>
    <row r="27" spans="1:19" x14ac:dyDescent="0.25">
      <c r="A27" t="s">
        <v>206</v>
      </c>
      <c r="B27">
        <v>80</v>
      </c>
      <c r="C27">
        <v>126</v>
      </c>
      <c r="D27" s="188" t="s">
        <v>611</v>
      </c>
      <c r="E27" s="188" t="s">
        <v>612</v>
      </c>
      <c r="F27" s="188" t="s">
        <v>615</v>
      </c>
      <c r="G27" s="188" t="s">
        <v>614</v>
      </c>
      <c r="H27" t="s">
        <v>561</v>
      </c>
      <c r="I27" s="189">
        <v>255255255128</v>
      </c>
    </row>
    <row r="28" spans="1:19" x14ac:dyDescent="0.25">
      <c r="A28" t="s">
        <v>580</v>
      </c>
      <c r="B28">
        <v>2</v>
      </c>
      <c r="C28">
        <v>2</v>
      </c>
      <c r="D28" s="188" t="s">
        <v>613</v>
      </c>
      <c r="E28" s="188" t="s">
        <v>616</v>
      </c>
      <c r="F28" s="188" t="s">
        <v>617</v>
      </c>
      <c r="G28" s="188" t="s">
        <v>618</v>
      </c>
      <c r="H28" t="s">
        <v>581</v>
      </c>
      <c r="I28" s="189">
        <v>255255255252</v>
      </c>
    </row>
  </sheetData>
  <sortState xmlns:xlrd2="http://schemas.microsoft.com/office/spreadsheetml/2017/richdata2" ref="A7:B11">
    <sortCondition descending="1" ref="B6:B11"/>
  </sortState>
  <mergeCells count="2">
    <mergeCell ref="B1:G1"/>
    <mergeCell ref="J16:J19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246-8F8C-4BD5-B50E-82E92E0102AE}">
  <dimension ref="A1:N14"/>
  <sheetViews>
    <sheetView tabSelected="1" topLeftCell="G3" zoomScale="130" zoomScaleNormal="130" workbookViewId="0">
      <selection activeCell="H17" sqref="H17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</cols>
  <sheetData>
    <row r="1" spans="1:14" ht="15.75" thickBot="1" x14ac:dyDescent="0.3">
      <c r="A1" s="257" t="s">
        <v>677</v>
      </c>
      <c r="B1" s="257"/>
      <c r="C1" s="257"/>
      <c r="E1" s="257" t="s">
        <v>666</v>
      </c>
      <c r="F1" s="257"/>
      <c r="G1" s="257"/>
      <c r="I1" s="12" t="s">
        <v>643</v>
      </c>
      <c r="J1" s="12" t="s">
        <v>644</v>
      </c>
      <c r="K1" s="12" t="s">
        <v>351</v>
      </c>
      <c r="L1" s="12" t="s">
        <v>430</v>
      </c>
      <c r="M1" s="261" t="s">
        <v>424</v>
      </c>
      <c r="N1" s="251" t="s">
        <v>625</v>
      </c>
    </row>
    <row r="2" spans="1:14" x14ac:dyDescent="0.25">
      <c r="A2" t="s">
        <v>669</v>
      </c>
      <c r="B2" t="s">
        <v>651</v>
      </c>
      <c r="C2" t="s">
        <v>668</v>
      </c>
      <c r="E2" t="s">
        <v>669</v>
      </c>
      <c r="F2" t="s">
        <v>651</v>
      </c>
      <c r="G2" t="s">
        <v>668</v>
      </c>
      <c r="I2" s="55" t="s">
        <v>204</v>
      </c>
      <c r="J2" s="262" t="s">
        <v>634</v>
      </c>
      <c r="K2" s="55">
        <v>8</v>
      </c>
      <c r="L2" s="69" t="s">
        <v>339</v>
      </c>
      <c r="M2" s="263" t="s">
        <v>646</v>
      </c>
      <c r="N2" s="252" t="s">
        <v>627</v>
      </c>
    </row>
    <row r="3" spans="1:14" x14ac:dyDescent="0.25">
      <c r="A3" t="s">
        <v>652</v>
      </c>
      <c r="B3" t="s">
        <v>673</v>
      </c>
      <c r="C3" s="188" t="s">
        <v>672</v>
      </c>
      <c r="E3" t="s">
        <v>205</v>
      </c>
      <c r="F3" t="s">
        <v>622</v>
      </c>
      <c r="G3" s="188" t="s">
        <v>653</v>
      </c>
      <c r="I3" s="56" t="s">
        <v>75</v>
      </c>
      <c r="J3" s="264" t="s">
        <v>635</v>
      </c>
      <c r="K3" s="56">
        <v>16</v>
      </c>
      <c r="L3" s="72" t="s">
        <v>340</v>
      </c>
      <c r="M3" s="265" t="s">
        <v>341</v>
      </c>
      <c r="N3" s="252"/>
    </row>
    <row r="4" spans="1:14" x14ac:dyDescent="0.25">
      <c r="A4" t="s">
        <v>205</v>
      </c>
      <c r="B4" t="s">
        <v>664</v>
      </c>
      <c r="C4" s="188" t="s">
        <v>671</v>
      </c>
      <c r="E4" t="s">
        <v>659</v>
      </c>
      <c r="F4" t="s">
        <v>660</v>
      </c>
      <c r="G4" s="188" t="s">
        <v>653</v>
      </c>
      <c r="I4" s="57" t="s">
        <v>205</v>
      </c>
      <c r="J4" s="266" t="s">
        <v>636</v>
      </c>
      <c r="K4" s="57">
        <v>24</v>
      </c>
      <c r="L4" s="267" t="s">
        <v>626</v>
      </c>
      <c r="M4" s="268" t="s">
        <v>645</v>
      </c>
      <c r="N4" s="253"/>
    </row>
    <row r="5" spans="1:14" x14ac:dyDescent="0.25">
      <c r="A5" t="s">
        <v>659</v>
      </c>
      <c r="B5" t="s">
        <v>670</v>
      </c>
      <c r="C5" s="188" t="s">
        <v>671</v>
      </c>
      <c r="E5" t="s">
        <v>205</v>
      </c>
      <c r="F5" t="s">
        <v>623</v>
      </c>
      <c r="G5" s="188" t="s">
        <v>654</v>
      </c>
      <c r="I5" s="269" t="s">
        <v>204</v>
      </c>
      <c r="J5" s="270" t="s">
        <v>637</v>
      </c>
      <c r="K5" s="269">
        <v>24</v>
      </c>
      <c r="L5" s="271" t="s">
        <v>628</v>
      </c>
      <c r="M5" s="272" t="s">
        <v>647</v>
      </c>
      <c r="N5" s="258" t="s">
        <v>631</v>
      </c>
    </row>
    <row r="6" spans="1:14" x14ac:dyDescent="0.25">
      <c r="A6" t="s">
        <v>205</v>
      </c>
      <c r="B6" t="s">
        <v>674</v>
      </c>
      <c r="C6" s="188" t="s">
        <v>656</v>
      </c>
      <c r="E6" t="s">
        <v>659</v>
      </c>
      <c r="F6" t="s">
        <v>661</v>
      </c>
      <c r="G6" s="188" t="s">
        <v>654</v>
      </c>
      <c r="I6" s="57" t="s">
        <v>75</v>
      </c>
      <c r="J6" s="266" t="s">
        <v>638</v>
      </c>
      <c r="K6" s="57">
        <v>26</v>
      </c>
      <c r="L6" s="267" t="s">
        <v>629</v>
      </c>
      <c r="M6" s="268" t="s">
        <v>648</v>
      </c>
      <c r="N6" s="259"/>
    </row>
    <row r="7" spans="1:14" x14ac:dyDescent="0.25">
      <c r="A7" t="s">
        <v>659</v>
      </c>
      <c r="B7" t="s">
        <v>675</v>
      </c>
      <c r="C7" s="188" t="s">
        <v>656</v>
      </c>
      <c r="E7" t="s">
        <v>205</v>
      </c>
      <c r="F7" t="s">
        <v>624</v>
      </c>
      <c r="G7" s="188" t="s">
        <v>655</v>
      </c>
      <c r="I7" s="56" t="s">
        <v>205</v>
      </c>
      <c r="J7" s="264" t="s">
        <v>639</v>
      </c>
      <c r="K7" s="56">
        <v>27</v>
      </c>
      <c r="L7" s="273">
        <v>192168100224</v>
      </c>
      <c r="M7" s="265" t="s">
        <v>645</v>
      </c>
      <c r="N7" s="260"/>
    </row>
    <row r="8" spans="1:14" x14ac:dyDescent="0.25">
      <c r="A8" t="s">
        <v>652</v>
      </c>
      <c r="B8" t="s">
        <v>667</v>
      </c>
      <c r="C8" s="188" t="s">
        <v>676</v>
      </c>
      <c r="D8" s="186"/>
      <c r="E8" t="s">
        <v>659</v>
      </c>
      <c r="F8" t="s">
        <v>662</v>
      </c>
      <c r="G8" s="188" t="s">
        <v>655</v>
      </c>
      <c r="I8" s="274" t="s">
        <v>204</v>
      </c>
      <c r="J8" s="275" t="s">
        <v>640</v>
      </c>
      <c r="K8" s="274">
        <v>6</v>
      </c>
      <c r="L8" s="276" t="s">
        <v>632</v>
      </c>
      <c r="M8" s="277" t="s">
        <v>649</v>
      </c>
      <c r="N8" s="254" t="s">
        <v>630</v>
      </c>
    </row>
    <row r="9" spans="1:14" x14ac:dyDescent="0.25">
      <c r="E9" t="s">
        <v>205</v>
      </c>
      <c r="F9" t="s">
        <v>657</v>
      </c>
      <c r="G9" s="188" t="s">
        <v>658</v>
      </c>
      <c r="I9" s="56" t="s">
        <v>75</v>
      </c>
      <c r="J9" s="264" t="s">
        <v>641</v>
      </c>
      <c r="K9" s="56">
        <v>12</v>
      </c>
      <c r="L9" s="72" t="s">
        <v>340</v>
      </c>
      <c r="M9" s="265" t="s">
        <v>341</v>
      </c>
      <c r="N9" s="255"/>
    </row>
    <row r="10" spans="1:14" x14ac:dyDescent="0.25">
      <c r="A10" s="248" t="s">
        <v>678</v>
      </c>
      <c r="B10" s="248"/>
      <c r="C10" s="248"/>
      <c r="E10" t="s">
        <v>659</v>
      </c>
      <c r="F10" t="s">
        <v>663</v>
      </c>
      <c r="G10" s="188" t="s">
        <v>658</v>
      </c>
      <c r="I10" s="279" t="s">
        <v>205</v>
      </c>
      <c r="J10" s="278" t="s">
        <v>642</v>
      </c>
      <c r="K10" s="279">
        <v>20</v>
      </c>
      <c r="L10" s="280" t="s">
        <v>633</v>
      </c>
      <c r="M10" s="281" t="s">
        <v>650</v>
      </c>
      <c r="N10" s="256"/>
    </row>
    <row r="11" spans="1:14" x14ac:dyDescent="0.25">
      <c r="A11" s="248"/>
      <c r="B11" s="248"/>
      <c r="C11" s="248"/>
      <c r="E11" t="s">
        <v>205</v>
      </c>
      <c r="F11" t="s">
        <v>664</v>
      </c>
      <c r="G11" s="188" t="s">
        <v>656</v>
      </c>
    </row>
    <row r="12" spans="1:14" x14ac:dyDescent="0.25">
      <c r="A12" s="248"/>
      <c r="B12" s="248"/>
      <c r="C12" s="248"/>
      <c r="E12" t="s">
        <v>659</v>
      </c>
      <c r="F12" t="s">
        <v>665</v>
      </c>
      <c r="G12" s="188" t="s">
        <v>656</v>
      </c>
    </row>
    <row r="13" spans="1:14" x14ac:dyDescent="0.25">
      <c r="A13" s="248"/>
      <c r="B13" s="248"/>
      <c r="C13" s="248"/>
      <c r="E13" t="s">
        <v>652</v>
      </c>
      <c r="F13" t="s">
        <v>667</v>
      </c>
      <c r="G13" s="188" t="s">
        <v>426</v>
      </c>
    </row>
    <row r="14" spans="1:14" x14ac:dyDescent="0.25">
      <c r="C14" s="218"/>
    </row>
  </sheetData>
  <mergeCells count="6">
    <mergeCell ref="E1:G1"/>
    <mergeCell ref="A1:C1"/>
    <mergeCell ref="A10:C13"/>
    <mergeCell ref="N2:N4"/>
    <mergeCell ref="N5:N7"/>
    <mergeCell ref="N8:N10"/>
  </mergeCells>
  <phoneticPr fontId="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modelos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2023-09-02T13:06:54Z</dcterms:created>
  <dcterms:modified xsi:type="dcterms:W3CDTF">2023-10-21T14:41:02Z</dcterms:modified>
</cp:coreProperties>
</file>