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20\docs\"/>
    </mc:Choice>
  </mc:AlternateContent>
  <xr:revisionPtr revIDLastSave="0" documentId="13_ncr:1_{4A89C32D-D7DE-418B-B940-3551BB6DBC39}" xr6:coauthVersionLast="47" xr6:coauthVersionMax="47" xr10:uidLastSave="{00000000-0000-0000-0000-000000000000}"/>
  <bookViews>
    <workbookView xWindow="-120" yWindow="-120" windowWidth="20730" windowHeight="11040" activeTab="6" xr2:uid="{61336F32-1C3D-4908-AE32-B989E9366DB6}"/>
  </bookViews>
  <sheets>
    <sheet name="suite" sheetId="1" r:id="rId1"/>
    <sheet name="unidades" sheetId="2" r:id="rId2"/>
    <sheet name="fisica" sheetId="3" r:id="rId3"/>
    <sheet name="sistemas" sheetId="4" r:id="rId4"/>
    <sheet name="IPv4" sheetId="5" r:id="rId5"/>
    <sheet name="Classic" sheetId="6" r:id="rId6"/>
    <sheet name="VLS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H21" i="6"/>
  <c r="H22" i="6"/>
  <c r="H23" i="6"/>
  <c r="H17" i="6"/>
  <c r="H9" i="6"/>
  <c r="H10" i="6"/>
  <c r="H11" i="6"/>
  <c r="H12" i="6"/>
  <c r="H13" i="6"/>
  <c r="H14" i="6"/>
  <c r="H15" i="6"/>
  <c r="H8" i="6"/>
  <c r="E5" i="6"/>
  <c r="G5" i="6" s="1"/>
  <c r="H5" i="6" s="1"/>
  <c r="F5" i="6"/>
  <c r="J9" i="5"/>
  <c r="F9" i="5"/>
  <c r="M6" i="5"/>
  <c r="M5" i="5"/>
  <c r="M4" i="5"/>
  <c r="B9" i="5"/>
</calcChain>
</file>

<file path=xl/sharedStrings.xml><?xml version="1.0" encoding="utf-8"?>
<sst xmlns="http://schemas.openxmlformats.org/spreadsheetml/2006/main" count="980" uniqueCount="568">
  <si>
    <t>OSI de ISO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</si>
  <si>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</si>
  <si>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</si>
  <si>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</si>
  <si>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</si>
  <si>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</si>
  <si>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</si>
  <si>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</si>
  <si>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PDU</t>
  </si>
  <si>
    <t>Protocolos</t>
  </si>
  <si>
    <t>TCP/IP de IETF</t>
  </si>
  <si>
    <t>DATA</t>
  </si>
  <si>
    <t>SEGMENT</t>
  </si>
  <si>
    <t>PACKET</t>
  </si>
  <si>
    <t>FRAME</t>
  </si>
  <si>
    <t>BITS</t>
  </si>
  <si>
    <t>Aplicación</t>
  </si>
  <si>
    <t>Transporte</t>
  </si>
  <si>
    <t>Internet</t>
  </si>
  <si>
    <t>Acceso a Red</t>
  </si>
  <si>
    <t>100BaseCX - 100BaseT - 10GBaseLX - 10GBaseTX</t>
  </si>
  <si>
    <t>Ethernet - IEEE802.11 - P2P - HDLC - LLDP - CDP</t>
  </si>
  <si>
    <t>IPv4 - IPv6 - ICMP - ARP -NDP - OSPF - EIGRP - BGP</t>
  </si>
  <si>
    <t>TCP - UDP</t>
  </si>
  <si>
    <t>HTTP - HTTPS - FTP - SFTP - TFTP - POP - IMAP - SMTP - SSH - TELNET - DNS - DHCP</t>
  </si>
  <si>
    <t>bit</t>
  </si>
  <si>
    <t>binary digit</t>
  </si>
  <si>
    <t>Almacenamiento</t>
  </si>
  <si>
    <t>byte</t>
  </si>
  <si>
    <t>8 bits</t>
  </si>
  <si>
    <t>unidad</t>
  </si>
  <si>
    <t>equivalencia</t>
  </si>
  <si>
    <t>exponente</t>
  </si>
  <si>
    <t>10^0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</si>
  <si>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</si>
  <si>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</si>
  <si>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</si>
  <si>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</si>
  <si>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</si>
  <si>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</si>
  <si>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</si>
  <si>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</si>
  <si>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</si>
  <si>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</si>
  <si>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</si>
  <si>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</si>
  <si>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</si>
  <si>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</si>
  <si>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</si>
  <si>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</si>
  <si>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</si>
  <si>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</si>
  <si>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</si>
  <si>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</si>
  <si>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</si>
  <si>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</si>
  <si>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</si>
  <si>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</si>
  <si>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Yotabyte</t>
  </si>
  <si>
    <t>1000Zb</t>
  </si>
  <si>
    <t>Brontobyte</t>
  </si>
  <si>
    <t>1000Yb</t>
  </si>
  <si>
    <t>Geopbyte</t>
  </si>
  <si>
    <t>Sangan</t>
  </si>
  <si>
    <t>1000Bb</t>
  </si>
  <si>
    <t>1000Geb</t>
  </si>
  <si>
    <t>Ancho de Banda</t>
  </si>
  <si>
    <t>exponencia</t>
  </si>
  <si>
    <t>bit/s</t>
  </si>
  <si>
    <t>transmision</t>
  </si>
  <si>
    <t>Kilobyte</t>
  </si>
  <si>
    <t>1000bps</t>
  </si>
  <si>
    <t>1000kbps</t>
  </si>
  <si>
    <t>1000mbps</t>
  </si>
  <si>
    <t>1000gbps</t>
  </si>
  <si>
    <t>Frecuencia</t>
  </si>
  <si>
    <t>hertz</t>
  </si>
  <si>
    <t>1 ciclo/s</t>
  </si>
  <si>
    <t>1000Hz</t>
  </si>
  <si>
    <t>1000KHz</t>
  </si>
  <si>
    <t>1000MHz</t>
  </si>
  <si>
    <t>1000GHz</t>
  </si>
  <si>
    <t>Kilobit/s</t>
  </si>
  <si>
    <t>Megabit/s</t>
  </si>
  <si>
    <t>Gigabit/s</t>
  </si>
  <si>
    <t>Terabit/s</t>
  </si>
  <si>
    <t>Kilohertz</t>
  </si>
  <si>
    <t>Megahertz</t>
  </si>
  <si>
    <t>Gigahertz</t>
  </si>
  <si>
    <t>Terahertz</t>
  </si>
  <si>
    <t>TIA</t>
  </si>
  <si>
    <t>TIA-568A</t>
  </si>
  <si>
    <t>TIA-568B</t>
  </si>
  <si>
    <t>b.verde</t>
  </si>
  <si>
    <t>verde</t>
  </si>
  <si>
    <t>b.naranja</t>
  </si>
  <si>
    <t>naranja</t>
  </si>
  <si>
    <t>azul</t>
  </si>
  <si>
    <t>b.azul</t>
  </si>
  <si>
    <t>marron</t>
  </si>
  <si>
    <t>b.marron</t>
  </si>
  <si>
    <t>tx</t>
  </si>
  <si>
    <t>rx</t>
  </si>
  <si>
    <t>HalfDuplex</t>
  </si>
  <si>
    <t>FullDuplex</t>
  </si>
  <si>
    <t>Simplex</t>
  </si>
  <si>
    <t>envia y recibe</t>
  </si>
  <si>
    <t>envia o recibe</t>
  </si>
  <si>
    <t>solo envia</t>
  </si>
  <si>
    <t>Full/FullDuplex</t>
  </si>
  <si>
    <t>envian y reciben</t>
  </si>
  <si>
    <t>radiodifusion</t>
  </si>
  <si>
    <t>telefonia</t>
  </si>
  <si>
    <t>comunicador</t>
  </si>
  <si>
    <t>llamada grupal</t>
  </si>
  <si>
    <t>AM</t>
  </si>
  <si>
    <t>FM</t>
  </si>
  <si>
    <t>PM</t>
  </si>
  <si>
    <t>CARRIER</t>
  </si>
  <si>
    <t>Amplitud Modulada</t>
  </si>
  <si>
    <t>Frecuencia Modulada</t>
  </si>
  <si>
    <t>Modulacion de Fase</t>
  </si>
  <si>
    <t>Señal Portadora</t>
  </si>
  <si>
    <t>Monomodo</t>
  </si>
  <si>
    <t>Multimodo</t>
  </si>
  <si>
    <t>Laser</t>
  </si>
  <si>
    <t>L.E.D.</t>
  </si>
  <si>
    <t>Tecnologia</t>
  </si>
  <si>
    <t>Usos</t>
  </si>
  <si>
    <t>Empresarial</t>
  </si>
  <si>
    <t>FTTH (Hogareño)</t>
  </si>
  <si>
    <t>Distancia</t>
  </si>
  <si>
    <t>200km</t>
  </si>
  <si>
    <t>2km</t>
  </si>
  <si>
    <t>Ventajas</t>
  </si>
  <si>
    <t>Contras</t>
  </si>
  <si>
    <t>Electronica</t>
  </si>
  <si>
    <t>Economica</t>
  </si>
  <si>
    <t>Nucleo</t>
  </si>
  <si>
    <t>60 nanometros</t>
  </si>
  <si>
    <t>9 nanometros</t>
  </si>
  <si>
    <t>Capacidad</t>
  </si>
  <si>
    <t>10Gbps</t>
  </si>
  <si>
    <t>100Gbps</t>
  </si>
  <si>
    <t>Significado</t>
  </si>
  <si>
    <t>SMF(Single Mode)</t>
  </si>
  <si>
    <t>MMF (MultiMode)</t>
  </si>
  <si>
    <t>Fibra</t>
  </si>
  <si>
    <t>ST</t>
  </si>
  <si>
    <t>LC</t>
  </si>
  <si>
    <t>FC</t>
  </si>
  <si>
    <t>SC</t>
  </si>
  <si>
    <t>PC</t>
  </si>
  <si>
    <t>UPC</t>
  </si>
  <si>
    <t>APC</t>
  </si>
  <si>
    <t>Largo de la Onda</t>
  </si>
  <si>
    <t>Cantidad de Ciclos</t>
  </si>
  <si>
    <t>Combinacion</t>
  </si>
  <si>
    <t>Señal de datos</t>
  </si>
  <si>
    <t>Comunicación</t>
  </si>
  <si>
    <t>Concepto</t>
  </si>
  <si>
    <t>Ejemplo</t>
  </si>
  <si>
    <t>Tipo</t>
  </si>
  <si>
    <t>Caracteristica</t>
  </si>
  <si>
    <t>Problematicas</t>
  </si>
  <si>
    <t>Colision</t>
  </si>
  <si>
    <t>EMI</t>
  </si>
  <si>
    <t>RFI</t>
  </si>
  <si>
    <t>Crosstalk</t>
  </si>
  <si>
    <t>Interf. Electromagnetica</t>
  </si>
  <si>
    <t>Interf. Radiofrecuencia</t>
  </si>
  <si>
    <t>Choque de señales</t>
  </si>
  <si>
    <t>Diafonia (Cruce de Señales)</t>
  </si>
  <si>
    <t>Terminaciones</t>
  </si>
  <si>
    <t>Conectores</t>
  </si>
  <si>
    <t>SC (Suscriptor Connector)</t>
  </si>
  <si>
    <t>LC (Lucent Connector)</t>
  </si>
  <si>
    <t>FC (Ferrule Connector)</t>
  </si>
  <si>
    <t>ST (Straight Connector)</t>
  </si>
  <si>
    <t>PC  (Physical Contact)</t>
  </si>
  <si>
    <t>UPC (Ultra Physical Contact)</t>
  </si>
  <si>
    <t>APC (Angled Physical Contact)</t>
  </si>
  <si>
    <t>DEC</t>
  </si>
  <si>
    <t>BIN</t>
  </si>
  <si>
    <t>HEX</t>
  </si>
  <si>
    <t>0</t>
  </si>
  <si>
    <t>1</t>
  </si>
  <si>
    <t>10</t>
  </si>
  <si>
    <t>11</t>
  </si>
  <si>
    <t>100</t>
  </si>
  <si>
    <t>101</t>
  </si>
  <si>
    <t>110</t>
  </si>
  <si>
    <t>111</t>
  </si>
  <si>
    <t>1000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</si>
  <si>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</si>
  <si>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</si>
  <si>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</si>
  <si>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</si>
  <si>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</si>
  <si>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</si>
  <si>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</si>
  <si>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</si>
  <si>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</si>
  <si>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</si>
  <si>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1001</t>
  </si>
  <si>
    <t>1010</t>
  </si>
  <si>
    <t>1111</t>
  </si>
  <si>
    <t>0x0A</t>
  </si>
  <si>
    <t>0x0B</t>
  </si>
  <si>
    <t>0x0C</t>
  </si>
  <si>
    <t>0x0D</t>
  </si>
  <si>
    <t>0x0E</t>
  </si>
  <si>
    <t>0x0F</t>
  </si>
  <si>
    <t>0x10</t>
  </si>
  <si>
    <t>1011</t>
  </si>
  <si>
    <t>1100</t>
  </si>
  <si>
    <t>1101</t>
  </si>
  <si>
    <t>1110</t>
  </si>
  <si>
    <t>10000</t>
  </si>
  <si>
    <t>01100100</t>
  </si>
  <si>
    <t>01100011</t>
  </si>
  <si>
    <t>11111111</t>
  </si>
  <si>
    <t>0x63</t>
  </si>
  <si>
    <t>0x64</t>
  </si>
  <si>
    <t>0xFF</t>
  </si>
  <si>
    <t>EXP</t>
  </si>
  <si>
    <t>VAL</t>
  </si>
  <si>
    <t>10^1</t>
  </si>
  <si>
    <t>10^2</t>
  </si>
  <si>
    <t>E.G.</t>
  </si>
  <si>
    <t>DECIMAL</t>
  </si>
  <si>
    <t>2^7</t>
  </si>
  <si>
    <t>2^6</t>
  </si>
  <si>
    <t>2^5</t>
  </si>
  <si>
    <t>2^4</t>
  </si>
  <si>
    <t>2^3</t>
  </si>
  <si>
    <t>2^2</t>
  </si>
  <si>
    <t>2^1</t>
  </si>
  <si>
    <t>2^0</t>
  </si>
  <si>
    <t>BINARIO</t>
  </si>
  <si>
    <t>HEXADECIMAL</t>
  </si>
  <si>
    <t>16^3</t>
  </si>
  <si>
    <t>16^2</t>
  </si>
  <si>
    <t>16^1</t>
  </si>
  <si>
    <t>16^0</t>
  </si>
  <si>
    <t>C</t>
  </si>
  <si>
    <t>E</t>
  </si>
  <si>
    <t>DIVISION</t>
  </si>
  <si>
    <t>A</t>
  </si>
  <si>
    <t>0x</t>
  </si>
  <si>
    <t>7F</t>
  </si>
  <si>
    <t>FF</t>
  </si>
  <si>
    <t>C0</t>
  </si>
  <si>
    <t>B0</t>
  </si>
  <si>
    <t>AC</t>
  </si>
  <si>
    <t>F8</t>
  </si>
  <si>
    <t>E6</t>
  </si>
  <si>
    <t>7D</t>
  </si>
  <si>
    <t>IPv4</t>
  </si>
  <si>
    <t>Publicas</t>
  </si>
  <si>
    <t>Privadas</t>
  </si>
  <si>
    <t>CLASE</t>
  </si>
  <si>
    <t>B</t>
  </si>
  <si>
    <t>D</t>
  </si>
  <si>
    <t>INICIO</t>
  </si>
  <si>
    <t>FIN</t>
  </si>
  <si>
    <t>RANGO</t>
  </si>
  <si>
    <t>BYTE 1</t>
  </si>
  <si>
    <t>OCTETOS</t>
  </si>
  <si>
    <t>TOTAL</t>
  </si>
  <si>
    <t>0.0.0.0</t>
  </si>
  <si>
    <t>128.0.0.0</t>
  </si>
  <si>
    <t>192.0.0.0</t>
  </si>
  <si>
    <t>224.0.0.0</t>
  </si>
  <si>
    <t>240.0.0.0</t>
  </si>
  <si>
    <t>00000000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</si>
  <si>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</si>
  <si>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</si>
  <si>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</si>
  <si>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</si>
  <si>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t>11000000</t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</si>
  <si>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</si>
  <si>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</si>
  <si>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</si>
  <si>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</si>
  <si>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</si>
  <si>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</si>
  <si>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</si>
  <si>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</si>
  <si>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</si>
  <si>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</si>
  <si>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</si>
  <si>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</si>
  <si>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00001010</t>
  </si>
  <si>
    <t>10101100</t>
  </si>
  <si>
    <t>10101100
00010000</t>
  </si>
  <si>
    <t>11000000
10101000
00000000</t>
  </si>
  <si>
    <t>10101100
00011111</t>
  </si>
  <si>
    <t>11000000
10101000
11111111</t>
  </si>
  <si>
    <t>Mascara</t>
  </si>
  <si>
    <t>CIDR</t>
  </si>
  <si>
    <t>255.0.0.0</t>
  </si>
  <si>
    <t>255.255.0.0</t>
  </si>
  <si>
    <t>255.255.255.0</t>
  </si>
  <si>
    <t>subredes</t>
  </si>
  <si>
    <t>porcion</t>
  </si>
  <si>
    <t>red</t>
  </si>
  <si>
    <t>host</t>
  </si>
  <si>
    <t>AND</t>
  </si>
  <si>
    <t>IP</t>
  </si>
  <si>
    <t>MASK</t>
  </si>
  <si>
    <t>NET</t>
  </si>
  <si>
    <t>BC</t>
  </si>
  <si>
    <t>Byte 1</t>
  </si>
  <si>
    <t>Byte 2</t>
  </si>
  <si>
    <t>Byte 3</t>
  </si>
  <si>
    <t>Byte 4</t>
  </si>
  <si>
    <t>Decimal</t>
  </si>
  <si>
    <t>10.54.150.200</t>
  </si>
  <si>
    <t>00110110</t>
  </si>
  <si>
    <t>10010110</t>
  </si>
  <si>
    <t>11001000</t>
  </si>
  <si>
    <t>172.20.54.0</t>
  </si>
  <si>
    <t>00010100</t>
  </si>
  <si>
    <t>172.20.0.0</t>
  </si>
  <si>
    <t>172.20.255.255</t>
  </si>
  <si>
    <t>192.168.255.30</t>
  </si>
  <si>
    <t>10101000</t>
  </si>
  <si>
    <t>00011110</t>
  </si>
  <si>
    <t>192.168.255.0</t>
  </si>
  <si>
    <t>11001010</t>
  </si>
  <si>
    <t>10.202.0.255</t>
  </si>
  <si>
    <t>10.255.255.255</t>
  </si>
  <si>
    <t>00010010</t>
  </si>
  <si>
    <t>11100111</t>
  </si>
  <si>
    <t>10101001</t>
  </si>
  <si>
    <t>172.18.231.169</t>
  </si>
  <si>
    <t>172.18.0.0</t>
  </si>
  <si>
    <t>172.18.255.255</t>
  </si>
  <si>
    <t>192.168.32.33</t>
  </si>
  <si>
    <t>00100000</t>
  </si>
  <si>
    <t>00100001</t>
  </si>
  <si>
    <t>192.168.32.0</t>
  </si>
  <si>
    <t>192.168.32.255</t>
  </si>
  <si>
    <t>Subnetting</t>
  </si>
  <si>
    <t>solicitado</t>
  </si>
  <si>
    <t>N</t>
  </si>
  <si>
    <t>2^n &gt;= N</t>
  </si>
  <si>
    <t>s = subredes</t>
  </si>
  <si>
    <t>cidr</t>
  </si>
  <si>
    <t>next hop</t>
  </si>
  <si>
    <t>256 / s</t>
  </si>
  <si>
    <t>bits + n</t>
  </si>
  <si>
    <t>hosts</t>
  </si>
  <si>
    <t>2^H -2</t>
  </si>
  <si>
    <t>H = bits 0</t>
  </si>
  <si>
    <t>32 - cidr</t>
  </si>
  <si>
    <t>cidr = bits 1</t>
  </si>
  <si>
    <t>primer ip</t>
  </si>
  <si>
    <t>ultima ip</t>
  </si>
  <si>
    <t>broadcast</t>
  </si>
  <si>
    <t>mascara</t>
  </si>
  <si>
    <t>binario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</si>
  <si>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</si>
  <si>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</si>
  <si>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</si>
  <si>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</si>
  <si>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t>valor</t>
  </si>
  <si>
    <t>bits</t>
  </si>
  <si>
    <t>n</t>
  </si>
  <si>
    <t>255.224.0.0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</si>
  <si>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</si>
  <si>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</si>
  <si>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</si>
  <si>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</si>
  <si>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</si>
  <si>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</si>
  <si>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</si>
  <si>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</si>
  <si>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</si>
  <si>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</si>
  <si>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</si>
  <si>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</si>
  <si>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</si>
  <si>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</si>
  <si>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</si>
  <si>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</si>
  <si>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</si>
  <si>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</si>
  <si>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</si>
  <si>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</si>
  <si>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</si>
  <si>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</si>
  <si>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</si>
  <si>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</si>
  <si>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</si>
  <si>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</si>
  <si>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</si>
  <si>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C0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</si>
  <si>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</si>
  <si>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</si>
  <si>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</si>
  <si>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</si>
  <si>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</si>
  <si>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</si>
  <si>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</si>
  <si>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t>/11</t>
  </si>
  <si>
    <t>/18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</si>
  <si>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</si>
  <si>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</si>
  <si>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</si>
  <si>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</si>
  <si>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</si>
  <si>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</si>
  <si>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</si>
  <si>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</si>
  <si>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</si>
  <si>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</si>
  <si>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</si>
  <si>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255.255.192.0</t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</si>
  <si>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</si>
  <si>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</si>
  <si>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</si>
  <si>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</si>
  <si>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C0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</si>
  <si>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</si>
  <si>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</si>
  <si>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</si>
  <si>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6</t>
  </si>
  <si>
    <t>8</t>
  </si>
  <si>
    <t>3</t>
  </si>
  <si>
    <t>27</t>
  </si>
  <si>
    <t>192.168.0.1</t>
  </si>
  <si>
    <t>/27</t>
  </si>
  <si>
    <t>192.168.0.32</t>
  </si>
  <si>
    <t>192.168.0.31</t>
  </si>
  <si>
    <t>192.168.0.30</t>
  </si>
  <si>
    <t>192.168.0.64</t>
  </si>
  <si>
    <t>192.168.0.96</t>
  </si>
  <si>
    <t>192.168.0.128</t>
  </si>
  <si>
    <t>192.168.0.160</t>
  </si>
  <si>
    <t>192.168.0.192</t>
  </si>
  <si>
    <t>192.168.0.224</t>
  </si>
  <si>
    <t>192.168.0.63</t>
  </si>
  <si>
    <t>192.168.0.62</t>
  </si>
  <si>
    <t>192.168.0.95</t>
  </si>
  <si>
    <t>192.168.0.127</t>
  </si>
  <si>
    <t>192.168.0.159</t>
  </si>
  <si>
    <t>192.168.0.191</t>
  </si>
  <si>
    <t>192.168.0.223</t>
  </si>
  <si>
    <t>192.168.0.255</t>
  </si>
  <si>
    <t>/28</t>
  </si>
  <si>
    <t>192.168.0.33</t>
  </si>
  <si>
    <t>192.168.0.65</t>
  </si>
  <si>
    <t>192.168.0.97</t>
  </si>
  <si>
    <t>192.168.0.129</t>
  </si>
  <si>
    <t>192.168.0.161</t>
  </si>
  <si>
    <t>192.168.0.193</t>
  </si>
  <si>
    <t>192.168.0.225</t>
  </si>
  <si>
    <t>192.168.0.94</t>
  </si>
  <si>
    <t>192.168.0.126</t>
  </si>
  <si>
    <t>192.168.0.158</t>
  </si>
  <si>
    <t>192.168.0.190</t>
  </si>
  <si>
    <t>192.168.0.222</t>
  </si>
  <si>
    <t>192.168.0.254</t>
  </si>
  <si>
    <t>par</t>
  </si>
  <si>
    <t>impar</t>
  </si>
  <si>
    <t>Practica que consiste en la creacion de subredes, aumentado la cantiadad bits de la mascara que corresponden a la porcion de SUBRED, a partir de la disminucion de los bits de la porcion de HOST.</t>
  </si>
  <si>
    <t>VLSM</t>
  </si>
  <si>
    <t>Hosts</t>
  </si>
  <si>
    <t>hosts2</t>
  </si>
  <si>
    <t>H</t>
  </si>
  <si>
    <t>2^h - 2 &gt;= H</t>
  </si>
  <si>
    <t>Depto</t>
  </si>
  <si>
    <t>32 - h</t>
  </si>
  <si>
    <t>Metodo de Mascara de Subred de ancho Variable  que se aplica priorizando la cantidad de HOST por SUBRED en lugar de las subredes, ordenando previamente las redes.</t>
  </si>
  <si>
    <t>ultimo bit 1</t>
  </si>
  <si>
    <t>equipos</t>
  </si>
  <si>
    <t>80</t>
  </si>
  <si>
    <t>30</t>
  </si>
  <si>
    <t>50</t>
  </si>
  <si>
    <t>10.0.0.1</t>
  </si>
  <si>
    <t>h = bits 0</t>
  </si>
  <si>
    <t>h</t>
  </si>
  <si>
    <t>10.0.0.128</t>
  </si>
  <si>
    <t>10.0.0.129</t>
  </si>
  <si>
    <t>10.0.0.127</t>
  </si>
  <si>
    <t>10.0.0.126</t>
  </si>
  <si>
    <t>/25</t>
  </si>
  <si>
    <t>/26</t>
  </si>
  <si>
    <t>10.0.1.0</t>
  </si>
  <si>
    <t>10.0.1.1</t>
  </si>
  <si>
    <t>10.0.0.255</t>
  </si>
  <si>
    <t>10.0.0.254</t>
  </si>
  <si>
    <t>10.0.1.64</t>
  </si>
  <si>
    <t>10.0.1.63</t>
  </si>
  <si>
    <t>10.0.1.62</t>
  </si>
  <si>
    <t>10.0.1.96</t>
  </si>
  <si>
    <t>10.0.1.65</t>
  </si>
  <si>
    <t>10.0.1.95</t>
  </si>
  <si>
    <t>10.0.1.94</t>
  </si>
  <si>
    <t>10.0.1.97</t>
  </si>
  <si>
    <t>10.0.1.111</t>
  </si>
  <si>
    <t>10.0.1.112</t>
  </si>
  <si>
    <t>10.0.1.110</t>
  </si>
  <si>
    <t>F</t>
  </si>
  <si>
    <t>40</t>
  </si>
  <si>
    <t>20</t>
  </si>
  <si>
    <t>60</t>
  </si>
  <si>
    <t>200</t>
  </si>
  <si>
    <t>172.20.0.1</t>
  </si>
  <si>
    <t>172.20.1.0</t>
  </si>
  <si>
    <t>172.20.2.0</t>
  </si>
  <si>
    <t>172.20.1.1</t>
  </si>
  <si>
    <t>172.20.0.255</t>
  </si>
  <si>
    <t>172.20.0.254</t>
  </si>
  <si>
    <t>172.20.1.128</t>
  </si>
  <si>
    <t>172.20.1.127</t>
  </si>
  <si>
    <t>172.20.1.126</t>
  </si>
  <si>
    <t>172.20.1.129</t>
  </si>
  <si>
    <t>172.20.1.255</t>
  </si>
  <si>
    <t>172.20.1.254</t>
  </si>
  <si>
    <t>172.20.2.64</t>
  </si>
  <si>
    <t>172.20.2.63</t>
  </si>
  <si>
    <t>172.20.2.62</t>
  </si>
  <si>
    <t>172.20.2.1</t>
  </si>
  <si>
    <t>172.20.2.65</t>
  </si>
  <si>
    <t>172.20.2.128</t>
  </si>
  <si>
    <t>172.20.2.127</t>
  </si>
  <si>
    <t>172.20.2.126</t>
  </si>
  <si>
    <t>172.20.2.129</t>
  </si>
  <si>
    <t>172.20.2.160</t>
  </si>
  <si>
    <t>172.20.2.159</t>
  </si>
  <si>
    <t>172.20.2.158</t>
  </si>
  <si>
    <t>172.20.0.32</t>
  </si>
  <si>
    <t>172.20.0.31</t>
  </si>
  <si>
    <t>172.20.0.30</t>
  </si>
  <si>
    <t>172.20.0.33</t>
  </si>
  <si>
    <t>172.20.0.160</t>
  </si>
  <si>
    <t>172.20.0.158</t>
  </si>
  <si>
    <t>172.20.0.159</t>
  </si>
  <si>
    <t>172.20.0.224</t>
  </si>
  <si>
    <t>172.20.0.161</t>
  </si>
  <si>
    <t>172.20.0.223</t>
  </si>
  <si>
    <t>172.20.0.222</t>
  </si>
  <si>
    <t>172.20.0.225</t>
  </si>
  <si>
    <t>172.20.1.32</t>
  </si>
  <si>
    <t>172.20.1.31</t>
  </si>
  <si>
    <t>172.20.1.30</t>
  </si>
  <si>
    <t>172.20.1.33</t>
  </si>
  <si>
    <t>172.20.1.160</t>
  </si>
  <si>
    <t>172.20.1.161</t>
  </si>
  <si>
    <t>172.20.1.158</t>
  </si>
  <si>
    <t>172.20.1.159</t>
  </si>
  <si>
    <t>172.20.0.128</t>
  </si>
  <si>
    <t>172.20.0.129</t>
  </si>
  <si>
    <t>172.20.1.64</t>
  </si>
  <si>
    <t>172.20.1.63</t>
  </si>
  <si>
    <t>172.20.1.62</t>
  </si>
  <si>
    <t>172.20.1.65</t>
  </si>
  <si>
    <t>172.20.2.254</t>
  </si>
  <si>
    <t>172.20.2.255</t>
  </si>
  <si>
    <t>172.20.3.0</t>
  </si>
  <si>
    <t>10100000</t>
  </si>
  <si>
    <t>11100000</t>
  </si>
  <si>
    <t>byte 4</t>
  </si>
  <si>
    <r>
      <t>00</t>
    </r>
    <r>
      <rPr>
        <sz val="11"/>
        <color theme="9" tint="-0.249977111117893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00000</t>
    </r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</si>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</sst>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499984740745262"/>
        <bgColor auto="1"/>
      </patternFill>
    </fill>
    <fill>
      <patternFill patternType="solid">
        <fgColor theme="4" tint="-0.249977111117893"/>
        <bgColor auto="1"/>
      </patternFill>
    </fill>
    <fill>
      <patternFill patternType="solid">
        <fgColor theme="9" tint="-0.249977111117893"/>
        <bgColor auto="1"/>
      </patternFill>
    </fill>
    <fill>
      <patternFill patternType="solid">
        <fgColor rgb="FF92D050"/>
        <bgColor auto="1"/>
      </patternFill>
    </fill>
    <fill>
      <patternFill patternType="solid">
        <fgColor theme="7"/>
        <bgColor auto="1"/>
      </patternFill>
    </fill>
    <fill>
      <patternFill patternType="solid">
        <fgColor theme="5" tint="-0.249977111117893"/>
        <bgColor auto="1"/>
      </patternFill>
    </fill>
    <fill>
      <patternFill patternType="solid">
        <fgColor rgb="FFC00000"/>
        <bgColor auto="1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 diagonalUp="1" diagonalDown="1">
      <left/>
      <right/>
      <top style="thin">
        <color indexed="64"/>
      </top>
      <bottom/>
      <diagonal style="thin">
        <color indexed="64"/>
      </diagonal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4">
    <xf numFmtId="0" fontId="0" fillId="0" borderId="0" xfId="0"/>
    <xf numFmtId="0" fontId="2" fillId="6" borderId="0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indent="1"/>
    </xf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2" fillId="3" borderId="4" xfId="0" applyFont="1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left" vertical="center" indent="1"/>
    </xf>
    <xf numFmtId="0" fontId="2" fillId="8" borderId="6" xfId="0" applyFont="1" applyFill="1" applyBorder="1" applyAlignment="1">
      <alignment horizontal="left" vertical="center" indent="1"/>
    </xf>
    <xf numFmtId="0" fontId="2" fillId="8" borderId="7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6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indent="1"/>
    </xf>
    <xf numFmtId="0" fontId="2" fillId="5" borderId="2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indent="1"/>
    </xf>
    <xf numFmtId="0" fontId="2" fillId="6" borderId="0" xfId="0" applyFont="1" applyFill="1" applyBorder="1" applyAlignment="1">
      <alignment horizontal="left" vertical="center" wrapText="1" indent="1"/>
    </xf>
    <xf numFmtId="0" fontId="2" fillId="6" borderId="5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wrapText="1" indent="1"/>
    </xf>
    <xf numFmtId="0" fontId="2" fillId="8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 indent="1"/>
    </xf>
    <xf numFmtId="0" fontId="0" fillId="15" borderId="0" xfId="0" applyFill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13" borderId="0" xfId="0" applyFill="1" applyAlignment="1">
      <alignment horizontal="left" indent="1"/>
    </xf>
    <xf numFmtId="0" fontId="0" fillId="14" borderId="0" xfId="0" applyFill="1" applyAlignment="1">
      <alignment horizontal="left" indent="1"/>
    </xf>
    <xf numFmtId="0" fontId="0" fillId="11" borderId="0" xfId="0" applyFill="1" applyAlignment="1">
      <alignment horizontal="left" indent="1"/>
    </xf>
    <xf numFmtId="0" fontId="0" fillId="16" borderId="0" xfId="0" applyFill="1" applyAlignment="1">
      <alignment horizontal="left" indent="1"/>
    </xf>
    <xf numFmtId="0" fontId="0" fillId="17" borderId="0" xfId="0" applyFill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9" xfId="0" applyFont="1" applyBorder="1"/>
    <xf numFmtId="0" fontId="0" fillId="0" borderId="10" xfId="0" applyFont="1" applyBorder="1"/>
    <xf numFmtId="0" fontId="0" fillId="18" borderId="11" xfId="0" applyFont="1" applyFill="1" applyBorder="1"/>
    <xf numFmtId="0" fontId="0" fillId="18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2" fillId="19" borderId="0" xfId="0" applyFont="1" applyFill="1" applyAlignment="1">
      <alignment horizontal="left" wrapText="1" indent="1"/>
    </xf>
    <xf numFmtId="0" fontId="2" fillId="13" borderId="0" xfId="0" applyFont="1" applyFill="1" applyAlignment="1">
      <alignment horizontal="left" wrapText="1" indent="1"/>
    </xf>
    <xf numFmtId="0" fontId="2" fillId="11" borderId="0" xfId="0" applyFont="1" applyFill="1" applyAlignment="1">
      <alignment horizontal="left" wrapText="1" indent="1"/>
    </xf>
    <xf numFmtId="0" fontId="2" fillId="15" borderId="13" xfId="0" applyFont="1" applyFill="1" applyBorder="1" applyAlignment="1">
      <alignment horizontal="left" wrapText="1" indent="1"/>
    </xf>
    <xf numFmtId="0" fontId="2" fillId="20" borderId="14" xfId="0" applyFont="1" applyFill="1" applyBorder="1" applyAlignment="1">
      <alignment horizontal="left" indent="1"/>
    </xf>
    <xf numFmtId="0" fontId="2" fillId="21" borderId="14" xfId="0" applyFont="1" applyFill="1" applyBorder="1" applyAlignment="1">
      <alignment horizontal="left" indent="1"/>
    </xf>
    <xf numFmtId="0" fontId="2" fillId="22" borderId="15" xfId="0" applyFont="1" applyFill="1" applyBorder="1" applyAlignment="1">
      <alignment horizontal="left" indent="1"/>
    </xf>
    <xf numFmtId="0" fontId="0" fillId="18" borderId="16" xfId="0" applyFont="1" applyFill="1" applyBorder="1"/>
    <xf numFmtId="0" fontId="1" fillId="9" borderId="0" xfId="0" applyFont="1" applyFill="1" applyBorder="1" applyAlignment="1">
      <alignment horizontal="center"/>
    </xf>
    <xf numFmtId="0" fontId="0" fillId="23" borderId="18" xfId="0" applyFont="1" applyFill="1" applyBorder="1"/>
    <xf numFmtId="0" fontId="0" fillId="18" borderId="19" xfId="0" applyFont="1" applyFill="1" applyBorder="1"/>
    <xf numFmtId="0" fontId="0" fillId="23" borderId="19" xfId="0" applyFont="1" applyFill="1" applyBorder="1"/>
    <xf numFmtId="0" fontId="0" fillId="23" borderId="16" xfId="0" applyFont="1" applyFill="1" applyBorder="1"/>
    <xf numFmtId="0" fontId="0" fillId="18" borderId="0" xfId="0" applyFont="1" applyFill="1" applyBorder="1"/>
    <xf numFmtId="0" fontId="0" fillId="18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0" borderId="23" xfId="0" applyBorder="1" applyAlignment="1">
      <alignment horizontal="center"/>
    </xf>
    <xf numFmtId="0" fontId="0" fillId="18" borderId="16" xfId="0" applyFont="1" applyFill="1" applyBorder="1" applyAlignment="1">
      <alignment horizontal="left"/>
    </xf>
    <xf numFmtId="0" fontId="0" fillId="23" borderId="16" xfId="0" applyFont="1" applyFill="1" applyBorder="1" applyAlignment="1">
      <alignment horizontal="left"/>
    </xf>
    <xf numFmtId="0" fontId="0" fillId="23" borderId="0" xfId="0" applyFont="1" applyFill="1" applyBorder="1"/>
    <xf numFmtId="0" fontId="0" fillId="18" borderId="1" xfId="0" applyFont="1" applyFill="1" applyBorder="1"/>
    <xf numFmtId="0" fontId="0" fillId="23" borderId="27" xfId="0" applyFont="1" applyFill="1" applyBorder="1"/>
    <xf numFmtId="0" fontId="0" fillId="18" borderId="27" xfId="0" applyFont="1" applyFill="1" applyBorder="1"/>
    <xf numFmtId="0" fontId="0" fillId="23" borderId="28" xfId="0" applyFont="1" applyFill="1" applyBorder="1"/>
    <xf numFmtId="0" fontId="0" fillId="23" borderId="29" xfId="0" applyFont="1" applyFill="1" applyBorder="1"/>
    <xf numFmtId="0" fontId="0" fillId="18" borderId="30" xfId="0" applyFont="1" applyFill="1" applyBorder="1"/>
    <xf numFmtId="0" fontId="0" fillId="18" borderId="29" xfId="0" applyFont="1" applyFill="1" applyBorder="1"/>
    <xf numFmtId="0" fontId="0" fillId="23" borderId="30" xfId="0" applyFont="1" applyFill="1" applyBorder="1"/>
    <xf numFmtId="0" fontId="0" fillId="23" borderId="6" xfId="0" applyFont="1" applyFill="1" applyBorder="1"/>
    <xf numFmtId="0" fontId="0" fillId="18" borderId="31" xfId="0" applyFont="1" applyFill="1" applyBorder="1"/>
    <xf numFmtId="0" fontId="0" fillId="23" borderId="32" xfId="0" applyFont="1" applyFill="1" applyBorder="1"/>
    <xf numFmtId="0" fontId="0" fillId="18" borderId="33" xfId="0" applyFont="1" applyFill="1" applyBorder="1"/>
    <xf numFmtId="0" fontId="0" fillId="24" borderId="25" xfId="0" applyFill="1" applyBorder="1"/>
    <xf numFmtId="0" fontId="2" fillId="24" borderId="20" xfId="0" applyFont="1" applyFill="1" applyBorder="1" applyAlignment="1">
      <alignment horizontal="center"/>
    </xf>
    <xf numFmtId="0" fontId="2" fillId="24" borderId="0" xfId="0" applyFont="1" applyFill="1"/>
    <xf numFmtId="0" fontId="2" fillId="24" borderId="23" xfId="0" applyFont="1" applyFill="1" applyBorder="1" applyAlignment="1">
      <alignment horizontal="center"/>
    </xf>
    <xf numFmtId="0" fontId="2" fillId="24" borderId="0" xfId="0" applyFont="1" applyFill="1" applyAlignment="1">
      <alignment horizontal="center"/>
    </xf>
    <xf numFmtId="0" fontId="2" fillId="24" borderId="25" xfId="0" applyFont="1" applyFill="1" applyBorder="1"/>
    <xf numFmtId="0" fontId="0" fillId="24" borderId="24" xfId="0" applyFill="1" applyBorder="1"/>
    <xf numFmtId="0" fontId="0" fillId="24" borderId="35" xfId="0" applyFill="1" applyBorder="1"/>
    <xf numFmtId="0" fontId="0" fillId="0" borderId="0" xfId="0" applyAlignment="1">
      <alignment horizontal="center"/>
    </xf>
    <xf numFmtId="0" fontId="0" fillId="18" borderId="11" xfId="0" applyFont="1" applyFill="1" applyBorder="1" applyAlignment="1">
      <alignment horizontal="center"/>
    </xf>
    <xf numFmtId="0" fontId="0" fillId="18" borderId="37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18" borderId="38" xfId="0" applyFont="1" applyFill="1" applyBorder="1" applyAlignment="1">
      <alignment horizontal="center"/>
    </xf>
    <xf numFmtId="0" fontId="0" fillId="18" borderId="39" xfId="0" applyFont="1" applyFill="1" applyBorder="1" applyAlignment="1">
      <alignment horizontal="center"/>
    </xf>
    <xf numFmtId="0" fontId="0" fillId="18" borderId="9" xfId="0" applyFont="1" applyFill="1" applyBorder="1" applyAlignment="1">
      <alignment horizontal="center"/>
    </xf>
    <xf numFmtId="0" fontId="0" fillId="18" borderId="36" xfId="0" applyFont="1" applyFill="1" applyBorder="1" applyAlignment="1">
      <alignment horizontal="center"/>
    </xf>
    <xf numFmtId="0" fontId="0" fillId="18" borderId="10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18" borderId="40" xfId="0" applyFont="1" applyFill="1" applyBorder="1" applyAlignment="1">
      <alignment horizontal="left"/>
    </xf>
    <xf numFmtId="0" fontId="0" fillId="23" borderId="41" xfId="0" applyFont="1" applyFill="1" applyBorder="1"/>
    <xf numFmtId="0" fontId="0" fillId="18" borderId="26" xfId="0" applyFont="1" applyFill="1" applyBorder="1"/>
    <xf numFmtId="0" fontId="0" fillId="24" borderId="42" xfId="0" applyFill="1" applyBorder="1"/>
    <xf numFmtId="0" fontId="0" fillId="0" borderId="0" xfId="0" applyFill="1" applyBorder="1" applyAlignment="1">
      <alignment horizontal="left"/>
    </xf>
    <xf numFmtId="0" fontId="1" fillId="9" borderId="11" xfId="0" applyFont="1" applyFill="1" applyBorder="1"/>
    <xf numFmtId="0" fontId="1" fillId="9" borderId="12" xfId="0" applyFont="1" applyFill="1" applyBorder="1"/>
    <xf numFmtId="49" fontId="0" fillId="18" borderId="37" xfId="0" applyNumberFormat="1" applyFont="1" applyFill="1" applyBorder="1" applyAlignment="1">
      <alignment horizontal="right"/>
    </xf>
    <xf numFmtId="49" fontId="0" fillId="0" borderId="37" xfId="0" applyNumberFormat="1" applyFont="1" applyBorder="1" applyAlignment="1">
      <alignment horizontal="right"/>
    </xf>
    <xf numFmtId="49" fontId="0" fillId="0" borderId="36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18" borderId="11" xfId="0" applyFont="1" applyFill="1" applyBorder="1" applyAlignment="1">
      <alignment horizontal="center" vertical="center"/>
    </xf>
    <xf numFmtId="0" fontId="0" fillId="18" borderId="37" xfId="0" applyFont="1" applyFill="1" applyBorder="1" applyAlignment="1">
      <alignment horizontal="center" vertical="center"/>
    </xf>
    <xf numFmtId="49" fontId="0" fillId="18" borderId="37" xfId="0" applyNumberFormat="1" applyFont="1" applyFill="1" applyBorder="1" applyAlignment="1">
      <alignment horizontal="center" vertical="center"/>
    </xf>
    <xf numFmtId="3" fontId="0" fillId="18" borderId="37" xfId="0" applyNumberFormat="1" applyFont="1" applyFill="1" applyBorder="1" applyAlignment="1">
      <alignment horizontal="center" vertical="center"/>
    </xf>
    <xf numFmtId="49" fontId="0" fillId="18" borderId="37" xfId="1" applyNumberFormat="1" applyFont="1" applyFill="1" applyBorder="1" applyAlignment="1">
      <alignment horizontal="center" vertical="center"/>
    </xf>
    <xf numFmtId="49" fontId="0" fillId="18" borderId="12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/>
    </xf>
    <xf numFmtId="49" fontId="0" fillId="0" borderId="37" xfId="1" applyNumberFormat="1" applyFont="1" applyBorder="1" applyAlignment="1">
      <alignment horizontal="center" vertical="center"/>
    </xf>
    <xf numFmtId="49" fontId="0" fillId="0" borderId="37" xfId="0" applyNumberFormat="1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0" fillId="18" borderId="37" xfId="0" applyNumberFormat="1" applyFont="1" applyFill="1" applyBorder="1" applyAlignment="1">
      <alignment horizontal="center" vertical="center" wrapText="1"/>
    </xf>
    <xf numFmtId="49" fontId="0" fillId="18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49" fontId="0" fillId="18" borderId="36" xfId="0" applyNumberFormat="1" applyFont="1" applyFill="1" applyBorder="1" applyAlignment="1">
      <alignment horizontal="center" vertical="center"/>
    </xf>
    <xf numFmtId="49" fontId="0" fillId="18" borderId="36" xfId="1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3" fontId="6" fillId="18" borderId="37" xfId="0" applyNumberFormat="1" applyFont="1" applyFill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18" borderId="36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9" fontId="0" fillId="0" borderId="36" xfId="0" applyNumberFormat="1" applyFont="1" applyBorder="1" applyAlignment="1">
      <alignment horizontal="center" vertical="center"/>
    </xf>
    <xf numFmtId="164" fontId="0" fillId="18" borderId="12" xfId="1" applyNumberFormat="1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 wrapText="1"/>
    </xf>
    <xf numFmtId="164" fontId="0" fillId="18" borderId="12" xfId="1" applyNumberFormat="1" applyFont="1" applyFill="1" applyBorder="1" applyAlignment="1">
      <alignment horizontal="center" vertical="center" wrapText="1"/>
    </xf>
    <xf numFmtId="0" fontId="1" fillId="9" borderId="45" xfId="0" applyFont="1" applyFill="1" applyBorder="1" applyAlignment="1">
      <alignment horizontal="center" vertical="center"/>
    </xf>
    <xf numFmtId="49" fontId="0" fillId="18" borderId="45" xfId="0" applyNumberFormat="1" applyFont="1" applyFill="1" applyBorder="1" applyAlignment="1">
      <alignment horizontal="center" vertical="center"/>
    </xf>
    <xf numFmtId="49" fontId="0" fillId="0" borderId="45" xfId="0" applyNumberFormat="1" applyFont="1" applyBorder="1" applyAlignment="1">
      <alignment horizontal="center" vertical="center"/>
    </xf>
    <xf numFmtId="49" fontId="0" fillId="0" borderId="44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18" borderId="37" xfId="0" applyFont="1" applyFill="1" applyBorder="1" applyAlignment="1">
      <alignment horizontal="center" vertical="center"/>
    </xf>
    <xf numFmtId="0" fontId="6" fillId="18" borderId="3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49" fontId="6" fillId="18" borderId="37" xfId="0" applyNumberFormat="1" applyFont="1" applyFill="1" applyBorder="1" applyAlignment="1">
      <alignment horizontal="center" vertical="center"/>
    </xf>
    <xf numFmtId="49" fontId="6" fillId="0" borderId="37" xfId="0" applyNumberFormat="1" applyFont="1" applyBorder="1" applyAlignment="1">
      <alignment horizontal="center" vertical="center" wrapText="1"/>
    </xf>
    <xf numFmtId="49" fontId="6" fillId="18" borderId="37" xfId="0" applyNumberFormat="1" applyFont="1" applyFill="1" applyBorder="1" applyAlignment="1">
      <alignment horizontal="center" vertical="center" wrapText="1"/>
    </xf>
    <xf numFmtId="49" fontId="6" fillId="18" borderId="12" xfId="0" applyNumberFormat="1" applyFont="1" applyFill="1" applyBorder="1" applyAlignment="1">
      <alignment horizontal="left" vertical="center"/>
    </xf>
    <xf numFmtId="49" fontId="6" fillId="0" borderId="12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0" fontId="1" fillId="9" borderId="4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6" fillId="0" borderId="36" xfId="0" applyNumberFormat="1" applyFont="1" applyBorder="1" applyAlignment="1">
      <alignment horizontal="center" vertical="center"/>
    </xf>
    <xf numFmtId="0" fontId="6" fillId="18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0" fontId="6" fillId="18" borderId="4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3" fontId="6" fillId="0" borderId="47" xfId="0" applyNumberFormat="1" applyFont="1" applyBorder="1" applyAlignment="1">
      <alignment horizontal="center" vertical="center"/>
    </xf>
    <xf numFmtId="0" fontId="2" fillId="25" borderId="23" xfId="0" applyFont="1" applyFill="1" applyBorder="1"/>
    <xf numFmtId="0" fontId="2" fillId="25" borderId="0" xfId="0" applyFont="1" applyFill="1"/>
    <xf numFmtId="0" fontId="2" fillId="25" borderId="23" xfId="0" applyFont="1" applyFill="1" applyBorder="1" applyAlignment="1">
      <alignment horizontal="center"/>
    </xf>
    <xf numFmtId="0" fontId="2" fillId="25" borderId="0" xfId="0" applyFont="1" applyFill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1" applyNumberFormat="1" applyFont="1"/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164" fontId="0" fillId="0" borderId="37" xfId="1" applyNumberFormat="1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18" borderId="36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1" fillId="0" borderId="48" xfId="0" applyFont="1" applyFill="1" applyBorder="1"/>
    <xf numFmtId="49" fontId="0" fillId="0" borderId="36" xfId="0" applyNumberFormat="1" applyFont="1" applyFill="1" applyBorder="1" applyAlignment="1">
      <alignment horizontal="center"/>
    </xf>
    <xf numFmtId="3" fontId="0" fillId="0" borderId="36" xfId="0" applyNumberFormat="1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164" fontId="0" fillId="0" borderId="36" xfId="1" applyNumberFormat="1" applyFont="1" applyFill="1" applyBorder="1"/>
    <xf numFmtId="49" fontId="0" fillId="0" borderId="37" xfId="0" applyNumberFormat="1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164" fontId="0" fillId="0" borderId="37" xfId="1" applyNumberFormat="1" applyFont="1" applyFill="1" applyBorder="1"/>
    <xf numFmtId="3" fontId="0" fillId="0" borderId="37" xfId="0" applyNumberFormat="1" applyFont="1" applyFill="1" applyBorder="1" applyAlignment="1">
      <alignment horizontal="center"/>
    </xf>
    <xf numFmtId="49" fontId="5" fillId="0" borderId="36" xfId="0" applyNumberFormat="1" applyFont="1" applyFill="1" applyBorder="1" applyAlignment="1">
      <alignment horizontal="center"/>
    </xf>
    <xf numFmtId="3" fontId="5" fillId="0" borderId="36" xfId="0" applyNumberFormat="1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164" fontId="5" fillId="0" borderId="36" xfId="1" applyNumberFormat="1" applyFont="1" applyFill="1" applyBorder="1"/>
    <xf numFmtId="49" fontId="5" fillId="0" borderId="37" xfId="0" applyNumberFormat="1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164" fontId="5" fillId="0" borderId="37" xfId="1" applyNumberFormat="1" applyFont="1" applyFill="1" applyBorder="1"/>
    <xf numFmtId="49" fontId="8" fillId="0" borderId="36" xfId="0" applyNumberFormat="1" applyFont="1" applyFill="1" applyBorder="1" applyAlignment="1">
      <alignment horizontal="center"/>
    </xf>
    <xf numFmtId="3" fontId="8" fillId="0" borderId="36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164" fontId="8" fillId="0" borderId="36" xfId="1" applyNumberFormat="1" applyFont="1" applyFill="1" applyBorder="1"/>
    <xf numFmtId="49" fontId="8" fillId="0" borderId="37" xfId="0" applyNumberFormat="1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164" fontId="8" fillId="0" borderId="37" xfId="1" applyNumberFormat="1" applyFont="1" applyFill="1" applyBorder="1"/>
    <xf numFmtId="49" fontId="0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676603</xdr:colOff>
      <xdr:row>2</xdr:row>
      <xdr:rowOff>65690</xdr:rowOff>
    </xdr:from>
    <xdr:to>
      <xdr:col>2</xdr:col>
      <xdr:colOff>52552</xdr:colOff>
      <xdr:row>4</xdr:row>
      <xdr:rowOff>105103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2727137-50B5-482B-A31C-6728143F0830}"/>
            </a:ext>
          </a:extLst>
        </xdr:cNvPr>
        <xdr:cNvCxnSpPr/>
      </xdr:nvCxnSpPr>
      <xdr:spPr>
        <a:xfrm>
          <a:off x="676603" y="446690"/>
          <a:ext cx="1090449" cy="420413"/>
        </a:xfrm>
        <a:prstGeom prst="line">
          <a:avLst/>
        </a:prstGeom>
        <a:ln w="571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3</xdr:row>
      <xdr:rowOff>85397</xdr:rowOff>
    </xdr:from>
    <xdr:to>
      <xdr:col>2</xdr:col>
      <xdr:colOff>19707</xdr:colOff>
      <xdr:row>7</xdr:row>
      <xdr:rowOff>78828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6B141DB6-4C97-437F-ABC0-0E5A43E2371F}"/>
            </a:ext>
          </a:extLst>
        </xdr:cNvPr>
        <xdr:cNvCxnSpPr/>
      </xdr:nvCxnSpPr>
      <xdr:spPr>
        <a:xfrm>
          <a:off x="893379" y="656897"/>
          <a:ext cx="1083880" cy="755431"/>
        </a:xfrm>
        <a:prstGeom prst="line">
          <a:avLst/>
        </a:prstGeom>
        <a:ln w="57150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873672</xdr:colOff>
      <xdr:row>3</xdr:row>
      <xdr:rowOff>65691</xdr:rowOff>
    </xdr:from>
    <xdr:to>
      <xdr:col>2</xdr:col>
      <xdr:colOff>39414</xdr:colOff>
      <xdr:row>7</xdr:row>
      <xdr:rowOff>105103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CF7F045-6944-4575-9402-C2BED59B525F}"/>
            </a:ext>
          </a:extLst>
        </xdr:cNvPr>
        <xdr:cNvCxnSpPr/>
      </xdr:nvCxnSpPr>
      <xdr:spPr>
        <a:xfrm flipV="1">
          <a:off x="873672" y="637191"/>
          <a:ext cx="1123294" cy="801412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702879</xdr:colOff>
      <xdr:row>2</xdr:row>
      <xdr:rowOff>91966</xdr:rowOff>
    </xdr:from>
    <xdr:to>
      <xdr:col>2</xdr:col>
      <xdr:colOff>39414</xdr:colOff>
      <xdr:row>4</xdr:row>
      <xdr:rowOff>111673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F2634D3-8758-4FC9-856B-B2763CB6575B}"/>
            </a:ext>
          </a:extLst>
        </xdr:cNvPr>
        <xdr:cNvCxnSpPr/>
      </xdr:nvCxnSpPr>
      <xdr:spPr>
        <a:xfrm flipV="1">
          <a:off x="702879" y="472966"/>
          <a:ext cx="1051035" cy="400707"/>
        </a:xfrm>
        <a:prstGeom prst="line">
          <a:avLst/>
        </a:prstGeom>
        <a:ln w="5715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CDC61-9019-4C6D-A06B-84D29AFEF12E}" name="Tabla1" displayName="Tabla1" ref="A4:C16" totalsRowShown="0">
  <autoFilter ref="A4:C16" xr:uid="{A9CCDC61-9019-4C6D-A06B-84D29AFEF12E}"/>
  <tableColumns count="3">
    <tableColumn id="1" xr3:uid="{CB3D0213-9198-4683-B7C1-367F28FAF5B8}" name="unidad"/>
    <tableColumn id="2" xr3:uid="{2FB2436F-D1D1-443E-9C8C-2F1976A69FE5}" name="equivalencia"/>
    <tableColumn id="3" xr3:uid="{64D03617-DCEB-4482-9AE5-836C2721FA61}" name="exponen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80DBF7-1A51-407C-907F-CB4B9F7CC57D}" name="Tabla81011" displayName="Tabla81011" ref="A27:H35">
  <autoFilter ref="A27:H35" xr:uid="{A180DBF7-1A51-407C-907F-CB4B9F7CC57D}"/>
  <tableColumns count="8">
    <tableColumn id="1" xr3:uid="{FD3F88FE-3DDD-49D3-A8E6-0647D7808F39}" name="binario" totalsRowLabel="Total" dataDxfId="66"/>
    <tableColumn id="2" xr3:uid="{1D84AD03-B902-4F40-B0BB-14E78A096F6A}" name="red" dataDxfId="65"/>
    <tableColumn id="3" xr3:uid="{93B91B8A-BC7A-44C7-82E6-B453283364C7}" name="primer ip" dataDxfId="64"/>
    <tableColumn id="4" xr3:uid="{797A6BCB-ACD2-47F6-AB4A-DA0C9A40518C}" name="ultima ip" dataDxfId="63"/>
    <tableColumn id="5" xr3:uid="{C4E8FEE1-BE9D-4AD1-821F-E0FE9DA4B930}" name="broadcast" dataDxfId="62"/>
    <tableColumn id="6" xr3:uid="{64E2742C-8A21-4F78-ABCF-D34821058B8B}" name="mascara" dataDxfId="61"/>
    <tableColumn id="7" xr3:uid="{E9A842C3-C29F-4CC3-A5C7-1FD8B63221C1}" name="cidr" dataDxfId="60"/>
    <tableColumn id="8" xr3:uid="{B43EB0D2-71A7-4C05-A613-A6A9A146738E}" name="hosts" totalsRowFunction="sum" dataDxfId="59" totalsRowDxfId="58" dataCellStyle="Millar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6274E0-7FCB-4616-A4C8-A88D6B226AE2}" name="Tabla612" displayName="Tabla612" ref="A3:E5" totalsRowShown="0" headerRowDxfId="57" dataDxfId="56">
  <autoFilter ref="A3:E5" xr:uid="{F26274E0-7FCB-4616-A4C8-A88D6B226AE2}"/>
  <tableColumns count="5">
    <tableColumn id="1" xr3:uid="{F245494E-4713-4193-9857-3C0E5291EC02}" name="Hosts" dataDxfId="55"/>
    <tableColumn id="2" xr3:uid="{3DFD68BF-2FD2-4CB5-A1E7-B87A9E477A8A}" name="hosts2" dataDxfId="54"/>
    <tableColumn id="9" xr3:uid="{D10518A4-0679-4CFE-AAFE-6B6EC0C744CC}" name="h = bits 0" dataDxfId="53"/>
    <tableColumn id="8" xr3:uid="{926CD250-6D8D-4EFB-A42A-63F334062D15}" name="cidr" dataDxfId="52"/>
    <tableColumn id="3" xr3:uid="{1B822227-BA10-40FF-A35D-65D64FFB3E60}" name="next hop" dataDxfId="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4708E9-F272-4AA8-BF32-D364105DAA6A}" name="Tabla813" displayName="Tabla813" ref="A7:I13">
  <autoFilter ref="A7:I13" xr:uid="{6B4708E9-F272-4AA8-BF32-D364105DAA6A}"/>
  <sortState xmlns:xlrd2="http://schemas.microsoft.com/office/spreadsheetml/2017/richdata2" ref="A8:I12">
    <sortCondition descending="1" ref="B7:B12"/>
  </sortState>
  <tableColumns count="9">
    <tableColumn id="1" xr3:uid="{66F39FF4-0BC4-40D5-A7ED-20CCDB02E1CD}" name="Depto" totalsRowLabel="Total" dataDxfId="50"/>
    <tableColumn id="9" xr3:uid="{C260C953-42CF-407C-B191-71673B9F445B}" name="equipos" dataDxfId="49"/>
    <tableColumn id="2" xr3:uid="{83526A93-3346-4C83-B9EF-56CE6C214CD0}" name="red" dataDxfId="48"/>
    <tableColumn id="3" xr3:uid="{32544E57-1436-44A5-81FC-2879A8450F71}" name="primer ip" dataDxfId="47"/>
    <tableColumn id="4" xr3:uid="{9D5A8020-A48A-46D9-A5EE-51899C46D6BE}" name="ultima ip" dataDxfId="46"/>
    <tableColumn id="5" xr3:uid="{7FCD8AF0-A033-4EA1-B347-1815A49CFC7C}" name="broadcast" dataDxfId="45"/>
    <tableColumn id="6" xr3:uid="{8012672C-2FF8-4F65-8013-B4754EE06DE7}" name="mascara" dataDxfId="44"/>
    <tableColumn id="7" xr3:uid="{3C2FE2BC-5B8F-4D06-A7D4-F9094ADC3610}" name="cidr" dataDxfId="43"/>
    <tableColumn id="8" xr3:uid="{C4C302F4-BBA8-4A35-A15A-9EEDE0ACE52C}" name="hosts" totalsRowFunction="sum" dataDxfId="42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158E70-88CC-4494-8D53-DAEA07367FE6}" name="Tabla13" displayName="Tabla13" ref="A15:I22" totalsRowShown="0" headerRowDxfId="29" dataDxfId="28" headerRowBorderDxfId="40" tableBorderDxfId="41" totalsRowBorderDxfId="39">
  <autoFilter ref="A15:I22" xr:uid="{64158E70-88CC-4494-8D53-DAEA07367FE6}"/>
  <sortState xmlns:xlrd2="http://schemas.microsoft.com/office/spreadsheetml/2017/richdata2" ref="A16:I21">
    <sortCondition descending="1" ref="B15:B21"/>
  </sortState>
  <tableColumns count="9">
    <tableColumn id="1" xr3:uid="{BE25B9C8-70B3-40AE-81F8-F6D881DE24AB}" name="Depto" dataDxfId="38"/>
    <tableColumn id="2" xr3:uid="{4B2E8338-A61E-400F-8F38-66AE9A28B8DA}" name="equipos" dataDxfId="37"/>
    <tableColumn id="3" xr3:uid="{46590A4E-6A6D-408E-9219-C1E909A20D86}" name="red" dataDxfId="36"/>
    <tableColumn id="4" xr3:uid="{3404A1F1-31FE-44A7-9D2E-DAC1DED700C9}" name="primer ip" dataDxfId="35"/>
    <tableColumn id="5" xr3:uid="{3BA2F3F0-E9C3-4EE4-9390-618398D77305}" name="ultima ip" dataDxfId="34"/>
    <tableColumn id="6" xr3:uid="{1E87AAEE-C094-454B-9D51-F1C7DB068C72}" name="broadcast" dataDxfId="33"/>
    <tableColumn id="7" xr3:uid="{8E409EFF-38FD-41BD-8BF4-984C9AD9EA4F}" name="mascara" dataDxfId="32"/>
    <tableColumn id="8" xr3:uid="{EC2621B2-0346-4112-9EA9-8B3A3E745F55}" name="cidr" dataDxfId="31"/>
    <tableColumn id="9" xr3:uid="{3532C1E4-F85A-44DB-A7EE-6BBB9DDCE435}" name="hosts" dataDxfId="30" dataCellStyle="Millar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8402BB6-D0E1-4799-9987-0E689A81D0E5}" name="Tabla1315" displayName="Tabla1315" ref="A24:I31" totalsRowShown="0" headerRowDxfId="27" dataDxfId="26" headerRowBorderDxfId="24" tableBorderDxfId="25" totalsRowBorderDxfId="23">
  <autoFilter ref="A24:I31" xr:uid="{48402BB6-D0E1-4799-9987-0E689A81D0E5}"/>
  <sortState xmlns:xlrd2="http://schemas.microsoft.com/office/spreadsheetml/2017/richdata2" ref="A25:I31">
    <sortCondition ref="A24:A31"/>
  </sortState>
  <tableColumns count="9">
    <tableColumn id="1" xr3:uid="{CCC18F72-05E4-46AD-9BBA-EA48E22C07B1}" name="Depto" dataDxfId="22"/>
    <tableColumn id="2" xr3:uid="{F858718E-D60B-43A4-974F-20D33EA6E55E}" name="equipos" dataDxfId="21"/>
    <tableColumn id="3" xr3:uid="{8B558A64-F841-4173-BF3C-43CA1DB94576}" name="red" dataDxfId="20"/>
    <tableColumn id="4" xr3:uid="{D2617FB3-F57F-4073-95AD-72AD28B63B79}" name="primer ip" dataDxfId="19"/>
    <tableColumn id="5" xr3:uid="{B415C030-B18F-4621-A87F-917748B66DB7}" name="ultima ip" dataDxfId="18"/>
    <tableColumn id="6" xr3:uid="{FBDB8010-3C35-4BED-87E1-1AA5EB6D4440}" name="broadcast" dataDxfId="17"/>
    <tableColumn id="7" xr3:uid="{02A4FEDE-2C07-4826-820A-4C521C70F6B0}" name="mascara" dataDxfId="16"/>
    <tableColumn id="8" xr3:uid="{CB9DFA88-E81F-404C-BCA1-A24E7FC56EF8}" name="cidr" dataDxfId="15"/>
    <tableColumn id="9" xr3:uid="{D0FD7066-CC59-4ED9-BCDC-5C54BCA1854B}" name="hosts" dataDxfId="14" dataCellStyle="Millares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DC214D-BF32-4E63-A24B-5F0A75299DF8}" name="Tabla131516" displayName="Tabla131516" ref="A33:I40" totalsRowShown="0" headerRowDxfId="13" dataDxfId="12" headerRowBorderDxfId="10" tableBorderDxfId="11" totalsRowBorderDxfId="9">
  <autoFilter ref="A33:I40" xr:uid="{80DC214D-BF32-4E63-A24B-5F0A75299DF8}"/>
  <sortState xmlns:xlrd2="http://schemas.microsoft.com/office/spreadsheetml/2017/richdata2" ref="A34:I40">
    <sortCondition ref="A24:A31"/>
  </sortState>
  <tableColumns count="9">
    <tableColumn id="1" xr3:uid="{080A64F5-DB14-4507-82A1-31D600E0C298}" name="Depto" dataDxfId="8"/>
    <tableColumn id="2" xr3:uid="{D652CF3F-89D2-4B1D-AFEE-D44B95424223}" name="equipos" dataDxfId="7"/>
    <tableColumn id="3" xr3:uid="{2B6EBDC7-D582-4957-91DF-7E87EF3D5CE0}" name="red" dataDxfId="6"/>
    <tableColumn id="4" xr3:uid="{F7F2BB0C-02DA-493E-8E04-6A7FBE91791A}" name="primer ip" dataDxfId="5"/>
    <tableColumn id="5" xr3:uid="{963A97BC-ACAA-4E28-9EB3-15AFEE759EDD}" name="ultima ip" dataDxfId="4"/>
    <tableColumn id="6" xr3:uid="{742A5C20-B6DE-4B7A-B49F-8E2232B359D6}" name="broadcast" dataDxfId="3"/>
    <tableColumn id="7" xr3:uid="{FCD8B9C7-1AAA-44A7-867C-1B0BF9150249}" name="mascara" dataDxfId="2"/>
    <tableColumn id="8" xr3:uid="{0EAE1073-9514-450C-ACEF-8A08DC097A52}" name="cidr" dataDxfId="1"/>
    <tableColumn id="9" xr3:uid="{16C85F7F-4597-4E01-896D-4001A18058C9}" name="hosts" dataDxfId="0" dataCellStyle="Millar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D8F50-DDEA-4CB6-AECB-C91F008AE46E}" name="Tabla2" displayName="Tabla2" ref="E4:G9" totalsRowShown="0">
  <autoFilter ref="E4:G9" xr:uid="{6C6D8F50-DDEA-4CB6-AECB-C91F008AE46E}"/>
  <tableColumns count="3">
    <tableColumn id="1" xr3:uid="{B51E7C21-FDAF-477B-846F-996E4C3C7EB7}" name="unidad"/>
    <tableColumn id="2" xr3:uid="{51796D62-F59D-489C-AD02-690905E2A781}" name="equivalencia"/>
    <tableColumn id="3" xr3:uid="{F77F5CAD-ED39-4836-B01B-748E6CE3B421}" name="exponenc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807BD8-AA50-4C29-ACE1-024E25517512}" name="Tabla3" displayName="Tabla3" ref="E12:G16" totalsRowShown="0">
  <autoFilter ref="E12:G16" xr:uid="{09807BD8-AA50-4C29-ACE1-024E25517512}"/>
  <tableColumns count="3">
    <tableColumn id="1" xr3:uid="{A648E674-05A7-4EF3-A1D7-2B08FF6E0945}" name="hertz"/>
    <tableColumn id="2" xr3:uid="{62AB139A-7590-4730-8946-70A55EE1B689}" name="1 ciclo/s"/>
    <tableColumn id="3" xr3:uid="{2D13D491-A241-4CCA-85FF-0D819173C5CD}" name="10^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72E9EB-D48A-408F-A2C6-1CBD103DC7EE}" name="Tabla4" displayName="Tabla4" ref="A12:C16" totalsRowShown="0">
  <autoFilter ref="A12:C16" xr:uid="{BF72E9EB-D48A-408F-A2C6-1CBD103DC7EE}"/>
  <tableColumns count="3">
    <tableColumn id="1" xr3:uid="{EC007214-F660-4460-99F1-62FBA952AD8E}" name="Comunicación"/>
    <tableColumn id="2" xr3:uid="{9F87449E-8FF0-48CA-9753-A93E75D939A2}" name="Concepto"/>
    <tableColumn id="3" xr3:uid="{2F049624-BAE5-4D36-9C6E-C2805CABFE09}" name="Ejemp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AACFE-2D97-4741-9C70-4BE5DBBE88C8}" name="Tabla5" displayName="Tabla5" ref="E12:G16" totalsRowShown="0">
  <autoFilter ref="E12:G16" xr:uid="{D1FAACFE-2D97-4741-9C70-4BE5DBBE88C8}"/>
  <tableColumns count="3">
    <tableColumn id="1" xr3:uid="{215CBA66-5A27-49CE-AC03-00432E7F3317}" name="Tipo"/>
    <tableColumn id="2" xr3:uid="{92E3B12E-C627-473A-9C3C-D59CEF165866}" name="Concepto"/>
    <tableColumn id="3" xr3:uid="{06CDA896-BA05-4A85-82AA-E3466E50A7ED}" name="Caracterist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0F069F-2F93-4970-ACF5-ED4D020D55E9}" name="Tabla7" displayName="Tabla7" ref="E2:G10" totalsRowShown="0">
  <autoFilter ref="E2:G10" xr:uid="{820F069F-2F93-4970-ACF5-ED4D020D55E9}"/>
  <tableColumns count="3">
    <tableColumn id="1" xr3:uid="{5011CCA9-4806-432C-A340-C02034BE57B9}" name="Fibra"/>
    <tableColumn id="2" xr3:uid="{00A4589F-A8D1-4DA8-B127-91B1BD13348F}" name="SMF(Single Mode)"/>
    <tableColumn id="3" xr3:uid="{19772779-4611-439E-A990-B7A6B47AAF85}" name="MMF (MultiMod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7E6615-78A7-4112-820B-85F818F68D77}" name="Tabla6" displayName="Tabla6" ref="A3:H5" totalsRowShown="0">
  <autoFilter ref="A3:H5" xr:uid="{737E6615-78A7-4112-820B-85F818F68D77}"/>
  <tableColumns count="8">
    <tableColumn id="7" xr3:uid="{AD7A5566-742F-4E2E-8265-64946F574BD8}" name="CLASE"/>
    <tableColumn id="1" xr3:uid="{3EB60E67-EA52-4F81-AFFB-74BE9FE35862}" name="solicitado"/>
    <tableColumn id="2" xr3:uid="{11D9ED3A-4889-44D5-B7F8-389DF68A868A}" name="s = subredes"/>
    <tableColumn id="8" xr3:uid="{BB2ABAA3-7421-4F0F-A172-344E06D54E4B}" name="bits"/>
    <tableColumn id="3" xr3:uid="{29EB870F-04F4-43AB-91C0-A3E91D89D4C0}" name="cidr = bits 1"/>
    <tableColumn id="4" xr3:uid="{1FF93835-C17E-44DD-8A92-70F560101CAA}" name="next hop"/>
    <tableColumn id="5" xr3:uid="{8C8BC271-CD1A-45F9-846B-DE8E7DFD7077}" name="H = bits 0"/>
    <tableColumn id="6" xr3:uid="{66DA5163-F8C6-4AE7-B75E-BD94955CE1B8}" name="hos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257F07-4ABA-4F5B-9C87-723BAAEDB7D4}" name="Tabla8" displayName="Tabla8" ref="A7:H15">
  <autoFilter ref="A7:H15" xr:uid="{73257F07-4ABA-4F5B-9C87-723BAAEDB7D4}"/>
  <tableColumns count="8">
    <tableColumn id="1" xr3:uid="{FE44EF54-97E0-4BFA-8660-4CB2761305B0}" name="binario" totalsRowLabel="Total" dataDxfId="83"/>
    <tableColumn id="2" xr3:uid="{C78E8F0E-6453-4852-A80F-C42105C34351}" name="red" dataDxfId="82"/>
    <tableColumn id="3" xr3:uid="{550EC1FB-DA26-47EE-958E-08B135CD65E4}" name="primer ip" dataDxfId="81"/>
    <tableColumn id="4" xr3:uid="{9C91AB55-BD0A-46C4-8B63-04B244F02EFC}" name="ultima ip" dataDxfId="80"/>
    <tableColumn id="5" xr3:uid="{CE91EFF6-7A63-470A-A452-71F6AC70138D}" name="broadcast" dataDxfId="79"/>
    <tableColumn id="6" xr3:uid="{67A6B74A-BA1B-4150-9AAA-AA003D4C4292}" name="mascara" dataDxfId="78"/>
    <tableColumn id="7" xr3:uid="{E35FC235-F6A5-42C2-89A2-E480A24DE894}" name="cidr" dataDxfId="77"/>
    <tableColumn id="8" xr3:uid="{B640069A-A80A-4C80-A629-2DE6F444924F}" name="hosts" totalsRowFunction="sum" dataDxfId="76" dataCellStyle="Millares">
      <calculatedColumnFormula>2^21-2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7664E-FCD6-42E2-8C1B-041504FEDD0B}" name="Tabla810" displayName="Tabla810" ref="A19:H23">
  <autoFilter ref="A19:H23" xr:uid="{EE17664E-FCD6-42E2-8C1B-041504FEDD0B}"/>
  <tableColumns count="8">
    <tableColumn id="1" xr3:uid="{03C33E2E-494E-4B97-9BC8-DE93FAC921D2}" name="binario" totalsRowLabel="Total" dataDxfId="75"/>
    <tableColumn id="2" xr3:uid="{822F987C-2FE7-4A01-AB81-0291CFF47D19}" name="red" dataDxfId="74"/>
    <tableColumn id="3" xr3:uid="{F0FA4D4E-2736-4748-A30C-9DBA3DC77B3C}" name="primer ip" dataDxfId="73"/>
    <tableColumn id="4" xr3:uid="{322533DE-A708-462F-A636-EB64E237628F}" name="ultima ip" dataDxfId="72"/>
    <tableColumn id="5" xr3:uid="{B22E293B-AF7B-4D8A-B2A9-FBF9AC413BD5}" name="broadcast" dataDxfId="71"/>
    <tableColumn id="6" xr3:uid="{5727992B-0264-494C-BFA0-AA68170523EE}" name="mascara" dataDxfId="70"/>
    <tableColumn id="7" xr3:uid="{83196FCA-9747-4E3B-9D66-A19683EED906}" name="cidr" dataDxfId="69"/>
    <tableColumn id="8" xr3:uid="{61DB8854-04EB-4C4B-B113-0A95C3A47654}" name="hosts" totalsRowFunction="sum" dataDxfId="68" totalsRowDxfId="67" dataCellStyle="Millares">
      <calculatedColumnFormula>2^14-2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CD09-8D46-4150-91A3-935B67F81363}">
  <dimension ref="A1:D8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20.7109375" bestFit="1" customWidth="1"/>
    <col min="2" max="2" width="10.7109375" bestFit="1" customWidth="1"/>
    <col min="3" max="3" width="24.28515625" customWidth="1"/>
    <col min="4" max="4" width="14" customWidth="1"/>
  </cols>
  <sheetData>
    <row r="1" spans="1:4" ht="15.75" thickBot="1" x14ac:dyDescent="0.3">
      <c r="A1" s="3" t="s">
        <v>0</v>
      </c>
      <c r="B1" s="4" t="s">
        <v>8</v>
      </c>
      <c r="C1" s="4" t="s">
        <v>9</v>
      </c>
      <c r="D1" s="5" t="s">
        <v>10</v>
      </c>
    </row>
    <row r="2" spans="1:4" x14ac:dyDescent="0.25">
      <c r="A2" s="11" t="s">
        <v>7</v>
      </c>
      <c r="B2" s="177" t="s">
        <v>11</v>
      </c>
      <c r="C2" s="185" t="s">
        <v>24</v>
      </c>
      <c r="D2" s="180" t="s">
        <v>16</v>
      </c>
    </row>
    <row r="3" spans="1:4" x14ac:dyDescent="0.25">
      <c r="A3" s="6" t="s">
        <v>6</v>
      </c>
      <c r="B3" s="178"/>
      <c r="C3" s="186"/>
      <c r="D3" s="181"/>
    </row>
    <row r="4" spans="1:4" ht="15.75" thickBot="1" x14ac:dyDescent="0.3">
      <c r="A4" s="12" t="s">
        <v>5</v>
      </c>
      <c r="B4" s="179"/>
      <c r="C4" s="187"/>
      <c r="D4" s="182"/>
    </row>
    <row r="5" spans="1:4" x14ac:dyDescent="0.25">
      <c r="A5" s="13" t="s">
        <v>4</v>
      </c>
      <c r="B5" s="14" t="s">
        <v>12</v>
      </c>
      <c r="C5" s="15" t="s">
        <v>23</v>
      </c>
      <c r="D5" s="16" t="s">
        <v>17</v>
      </c>
    </row>
    <row r="6" spans="1:4" ht="45" x14ac:dyDescent="0.25">
      <c r="A6" s="7" t="s">
        <v>3</v>
      </c>
      <c r="B6" s="1" t="s">
        <v>13</v>
      </c>
      <c r="C6" s="17" t="s">
        <v>22</v>
      </c>
      <c r="D6" s="18" t="s">
        <v>18</v>
      </c>
    </row>
    <row r="7" spans="1:4" ht="30" x14ac:dyDescent="0.25">
      <c r="A7" s="8" t="s">
        <v>2</v>
      </c>
      <c r="B7" s="2" t="s">
        <v>14</v>
      </c>
      <c r="C7" s="19" t="s">
        <v>21</v>
      </c>
      <c r="D7" s="183" t="s">
        <v>19</v>
      </c>
    </row>
    <row r="8" spans="1:4" ht="30.75" thickBot="1" x14ac:dyDescent="0.3">
      <c r="A8" s="9" t="s">
        <v>1</v>
      </c>
      <c r="B8" s="10" t="s">
        <v>15</v>
      </c>
      <c r="C8" s="20" t="s">
        <v>20</v>
      </c>
      <c r="D8" s="184"/>
    </row>
  </sheetData>
  <mergeCells count="4">
    <mergeCell ref="B2:B4"/>
    <mergeCell ref="D2:D4"/>
    <mergeCell ref="D7:D8"/>
    <mergeCell ref="C2:C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46EF-9814-4598-80CC-989625FE9413}">
  <dimension ref="A1:G16"/>
  <sheetViews>
    <sheetView zoomScale="130" zoomScaleNormal="130" workbookViewId="0">
      <selection activeCell="E11" sqref="E11:G11"/>
    </sheetView>
  </sheetViews>
  <sheetFormatPr baseColWidth="10" defaultRowHeight="15" x14ac:dyDescent="0.25"/>
  <cols>
    <col min="1" max="1" width="11" bestFit="1" customWidth="1"/>
    <col min="2" max="2" width="14.5703125" bestFit="1" customWidth="1"/>
    <col min="3" max="3" width="13" bestFit="1" customWidth="1"/>
    <col min="4" max="4" width="3" customWidth="1"/>
    <col min="5" max="5" width="14.42578125" bestFit="1" customWidth="1"/>
    <col min="8" max="8" width="3" customWidth="1"/>
  </cols>
  <sheetData>
    <row r="1" spans="1:7" x14ac:dyDescent="0.25">
      <c r="A1" t="s">
        <v>25</v>
      </c>
      <c r="B1" t="s">
        <v>26</v>
      </c>
    </row>
    <row r="3" spans="1:7" x14ac:dyDescent="0.25">
      <c r="A3" s="188" t="s">
        <v>27</v>
      </c>
      <c r="B3" s="188"/>
      <c r="C3" s="188"/>
      <c r="E3" s="188" t="s">
        <v>66</v>
      </c>
      <c r="F3" s="188"/>
      <c r="G3" s="188"/>
    </row>
    <row r="4" spans="1:7" x14ac:dyDescent="0.25">
      <c r="A4" t="s">
        <v>30</v>
      </c>
      <c r="B4" t="s">
        <v>31</v>
      </c>
      <c r="C4" t="s">
        <v>32</v>
      </c>
      <c r="E4" t="s">
        <v>30</v>
      </c>
      <c r="F4" t="s">
        <v>31</v>
      </c>
      <c r="G4" t="s">
        <v>67</v>
      </c>
    </row>
    <row r="5" spans="1:7" x14ac:dyDescent="0.25">
      <c r="A5" t="s">
        <v>28</v>
      </c>
      <c r="B5" t="s">
        <v>29</v>
      </c>
      <c r="C5" t="s">
        <v>33</v>
      </c>
      <c r="E5" t="s">
        <v>68</v>
      </c>
      <c r="F5" t="s">
        <v>69</v>
      </c>
      <c r="G5" t="s">
        <v>33</v>
      </c>
    </row>
    <row r="6" spans="1:7" x14ac:dyDescent="0.25">
      <c r="A6" t="s">
        <v>70</v>
      </c>
      <c r="B6" t="s">
        <v>34</v>
      </c>
      <c r="C6" t="s">
        <v>35</v>
      </c>
      <c r="E6" t="s">
        <v>82</v>
      </c>
      <c r="F6" t="s">
        <v>71</v>
      </c>
      <c r="G6" t="s">
        <v>35</v>
      </c>
    </row>
    <row r="7" spans="1:7" x14ac:dyDescent="0.25">
      <c r="A7" t="s">
        <v>36</v>
      </c>
      <c r="B7" t="s">
        <v>37</v>
      </c>
      <c r="C7" t="s">
        <v>38</v>
      </c>
      <c r="E7" t="s">
        <v>83</v>
      </c>
      <c r="F7" t="s">
        <v>72</v>
      </c>
      <c r="G7" t="s">
        <v>38</v>
      </c>
    </row>
    <row r="8" spans="1:7" x14ac:dyDescent="0.25">
      <c r="A8" t="s">
        <v>48</v>
      </c>
      <c r="B8" t="s">
        <v>49</v>
      </c>
      <c r="C8" t="s">
        <v>39</v>
      </c>
      <c r="E8" t="s">
        <v>84</v>
      </c>
      <c r="F8" t="s">
        <v>73</v>
      </c>
      <c r="G8" t="s">
        <v>39</v>
      </c>
    </row>
    <row r="9" spans="1:7" x14ac:dyDescent="0.25">
      <c r="A9" t="s">
        <v>50</v>
      </c>
      <c r="B9" t="s">
        <v>51</v>
      </c>
      <c r="C9" t="s">
        <v>40</v>
      </c>
      <c r="E9" t="s">
        <v>85</v>
      </c>
      <c r="F9" t="s">
        <v>74</v>
      </c>
      <c r="G9" t="s">
        <v>40</v>
      </c>
    </row>
    <row r="10" spans="1:7" x14ac:dyDescent="0.25">
      <c r="A10" t="s">
        <v>52</v>
      </c>
      <c r="B10" t="s">
        <v>53</v>
      </c>
      <c r="C10" t="s">
        <v>41</v>
      </c>
    </row>
    <row r="11" spans="1:7" x14ac:dyDescent="0.25">
      <c r="A11" t="s">
        <v>54</v>
      </c>
      <c r="B11" t="s">
        <v>55</v>
      </c>
      <c r="C11" t="s">
        <v>42</v>
      </c>
      <c r="E11" s="188" t="s">
        <v>75</v>
      </c>
      <c r="F11" s="188"/>
      <c r="G11" s="188"/>
    </row>
    <row r="12" spans="1:7" x14ac:dyDescent="0.25">
      <c r="A12" t="s">
        <v>56</v>
      </c>
      <c r="B12" t="s">
        <v>57</v>
      </c>
      <c r="C12" t="s">
        <v>43</v>
      </c>
      <c r="E12" t="s">
        <v>76</v>
      </c>
      <c r="F12" t="s">
        <v>77</v>
      </c>
      <c r="G12" t="s">
        <v>33</v>
      </c>
    </row>
    <row r="13" spans="1:7" x14ac:dyDescent="0.25">
      <c r="A13" t="s">
        <v>58</v>
      </c>
      <c r="B13" t="s">
        <v>59</v>
      </c>
      <c r="C13" t="s">
        <v>44</v>
      </c>
      <c r="E13" t="s">
        <v>86</v>
      </c>
      <c r="F13" t="s">
        <v>78</v>
      </c>
      <c r="G13" t="s">
        <v>35</v>
      </c>
    </row>
    <row r="14" spans="1:7" x14ac:dyDescent="0.25">
      <c r="A14" t="s">
        <v>60</v>
      </c>
      <c r="B14" t="s">
        <v>61</v>
      </c>
      <c r="C14" t="s">
        <v>45</v>
      </c>
      <c r="E14" t="s">
        <v>87</v>
      </c>
      <c r="F14" t="s">
        <v>79</v>
      </c>
      <c r="G14" t="s">
        <v>38</v>
      </c>
    </row>
    <row r="15" spans="1:7" x14ac:dyDescent="0.25">
      <c r="A15" t="s">
        <v>62</v>
      </c>
      <c r="B15" t="s">
        <v>64</v>
      </c>
      <c r="C15" t="s">
        <v>46</v>
      </c>
      <c r="E15" t="s">
        <v>88</v>
      </c>
      <c r="F15" t="s">
        <v>80</v>
      </c>
      <c r="G15" t="s">
        <v>39</v>
      </c>
    </row>
    <row r="16" spans="1:7" x14ac:dyDescent="0.25">
      <c r="A16" t="s">
        <v>63</v>
      </c>
      <c r="B16" t="s">
        <v>65</v>
      </c>
      <c r="C16" t="s">
        <v>47</v>
      </c>
      <c r="E16" t="s">
        <v>89</v>
      </c>
      <c r="F16" t="s">
        <v>81</v>
      </c>
      <c r="G16" t="s">
        <v>40</v>
      </c>
    </row>
  </sheetData>
  <mergeCells count="3">
    <mergeCell ref="A3:C3"/>
    <mergeCell ref="E3:G3"/>
    <mergeCell ref="E11:G11"/>
  </mergeCells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58D3-1D45-406D-8302-57E7EE53FED0}">
  <dimension ref="A1:J16"/>
  <sheetViews>
    <sheetView topLeftCell="C1" zoomScale="145" zoomScaleNormal="145" workbookViewId="0">
      <selection activeCell="E10" sqref="E10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2.85546875" customWidth="1"/>
    <col min="6" max="6" width="20" bestFit="1" customWidth="1"/>
    <col min="7" max="7" width="17.85546875" customWidth="1"/>
    <col min="8" max="8" width="4.5703125" bestFit="1" customWidth="1"/>
    <col min="9" max="9" width="9" bestFit="1" customWidth="1"/>
    <col min="10" max="10" width="29.140625" bestFit="1" customWidth="1"/>
  </cols>
  <sheetData>
    <row r="1" spans="1:10" x14ac:dyDescent="0.25">
      <c r="A1" s="32" t="s">
        <v>90</v>
      </c>
      <c r="B1" s="32"/>
      <c r="C1" s="32"/>
      <c r="D1" s="32"/>
    </row>
    <row r="2" spans="1:10" x14ac:dyDescent="0.25">
      <c r="A2" t="s">
        <v>91</v>
      </c>
      <c r="C2" t="s">
        <v>92</v>
      </c>
      <c r="E2" t="s">
        <v>147</v>
      </c>
      <c r="F2" t="s">
        <v>145</v>
      </c>
      <c r="G2" t="s">
        <v>146</v>
      </c>
      <c r="I2" s="189" t="s">
        <v>174</v>
      </c>
      <c r="J2" s="190"/>
    </row>
    <row r="3" spans="1:10" x14ac:dyDescent="0.25">
      <c r="A3" s="24" t="s">
        <v>93</v>
      </c>
      <c r="B3" s="30" t="s">
        <v>101</v>
      </c>
      <c r="C3" s="22" t="s">
        <v>95</v>
      </c>
      <c r="E3" t="s">
        <v>144</v>
      </c>
      <c r="F3" t="s">
        <v>123</v>
      </c>
      <c r="G3" t="s">
        <v>124</v>
      </c>
      <c r="I3" s="40" t="s">
        <v>151</v>
      </c>
      <c r="J3" s="40" t="s">
        <v>175</v>
      </c>
    </row>
    <row r="4" spans="1:10" x14ac:dyDescent="0.25">
      <c r="A4" s="27" t="s">
        <v>94</v>
      </c>
      <c r="B4" s="30" t="s">
        <v>101</v>
      </c>
      <c r="C4" s="23" t="s">
        <v>96</v>
      </c>
      <c r="E4" t="s">
        <v>127</v>
      </c>
      <c r="F4" t="s">
        <v>125</v>
      </c>
      <c r="G4" t="s">
        <v>126</v>
      </c>
      <c r="I4" s="41" t="s">
        <v>150</v>
      </c>
      <c r="J4" s="41" t="s">
        <v>176</v>
      </c>
    </row>
    <row r="5" spans="1:10" x14ac:dyDescent="0.25">
      <c r="A5" s="22" t="s">
        <v>95</v>
      </c>
      <c r="B5" s="30" t="s">
        <v>102</v>
      </c>
      <c r="C5" s="24" t="s">
        <v>93</v>
      </c>
      <c r="E5" t="s">
        <v>128</v>
      </c>
      <c r="F5" t="s">
        <v>129</v>
      </c>
      <c r="G5" t="s">
        <v>130</v>
      </c>
      <c r="I5" s="42" t="s">
        <v>149</v>
      </c>
      <c r="J5" s="42" t="s">
        <v>177</v>
      </c>
    </row>
    <row r="6" spans="1:10" x14ac:dyDescent="0.25">
      <c r="A6" s="25" t="s">
        <v>97</v>
      </c>
      <c r="B6" s="30"/>
      <c r="C6" s="25" t="s">
        <v>97</v>
      </c>
      <c r="E6" s="33" t="s">
        <v>138</v>
      </c>
      <c r="F6" t="s">
        <v>140</v>
      </c>
      <c r="G6" t="s">
        <v>139</v>
      </c>
      <c r="I6" s="43" t="s">
        <v>148</v>
      </c>
      <c r="J6" s="43" t="s">
        <v>178</v>
      </c>
    </row>
    <row r="7" spans="1:10" x14ac:dyDescent="0.25">
      <c r="A7" s="26" t="s">
        <v>98</v>
      </c>
      <c r="B7" s="30"/>
      <c r="C7" s="26" t="s">
        <v>98</v>
      </c>
      <c r="E7" t="s">
        <v>131</v>
      </c>
      <c r="F7" t="s">
        <v>132</v>
      </c>
      <c r="G7" t="s">
        <v>133</v>
      </c>
      <c r="I7" s="189" t="s">
        <v>173</v>
      </c>
      <c r="J7" s="190"/>
    </row>
    <row r="8" spans="1:10" x14ac:dyDescent="0.25">
      <c r="A8" s="23" t="s">
        <v>96</v>
      </c>
      <c r="B8" s="30" t="s">
        <v>102</v>
      </c>
      <c r="C8" s="27" t="s">
        <v>94</v>
      </c>
      <c r="E8" t="s">
        <v>134</v>
      </c>
      <c r="F8" t="s">
        <v>136</v>
      </c>
      <c r="G8" t="s">
        <v>137</v>
      </c>
      <c r="I8" s="44" t="s">
        <v>152</v>
      </c>
      <c r="J8" s="44" t="s">
        <v>179</v>
      </c>
    </row>
    <row r="9" spans="1:10" x14ac:dyDescent="0.25">
      <c r="A9" s="28" t="s">
        <v>100</v>
      </c>
      <c r="B9" s="21"/>
      <c r="C9" s="28" t="s">
        <v>100</v>
      </c>
      <c r="E9" t="s">
        <v>135</v>
      </c>
      <c r="F9" t="s">
        <v>137</v>
      </c>
      <c r="G9" t="s">
        <v>136</v>
      </c>
      <c r="I9" s="45" t="s">
        <v>153</v>
      </c>
      <c r="J9" s="45" t="s">
        <v>180</v>
      </c>
    </row>
    <row r="10" spans="1:10" ht="15.75" thickBot="1" x14ac:dyDescent="0.3">
      <c r="A10" s="29" t="s">
        <v>99</v>
      </c>
      <c r="B10" s="21"/>
      <c r="C10" s="29" t="s">
        <v>99</v>
      </c>
      <c r="E10" t="s">
        <v>141</v>
      </c>
      <c r="F10" t="s">
        <v>142</v>
      </c>
      <c r="G10" t="s">
        <v>143</v>
      </c>
      <c r="I10" s="46" t="s">
        <v>154</v>
      </c>
      <c r="J10" s="46" t="s">
        <v>181</v>
      </c>
    </row>
    <row r="12" spans="1:10" x14ac:dyDescent="0.25">
      <c r="A12" t="s">
        <v>159</v>
      </c>
      <c r="B12" t="s">
        <v>160</v>
      </c>
      <c r="C12" t="s">
        <v>161</v>
      </c>
      <c r="E12" t="s">
        <v>162</v>
      </c>
      <c r="F12" t="s">
        <v>160</v>
      </c>
      <c r="G12" t="s">
        <v>163</v>
      </c>
      <c r="I12" s="189" t="s">
        <v>164</v>
      </c>
      <c r="J12" s="190"/>
    </row>
    <row r="13" spans="1:10" x14ac:dyDescent="0.25">
      <c r="A13" t="s">
        <v>105</v>
      </c>
      <c r="B13" t="s">
        <v>108</v>
      </c>
      <c r="C13" t="s">
        <v>111</v>
      </c>
      <c r="E13" t="s">
        <v>118</v>
      </c>
      <c r="F13" t="s">
        <v>122</v>
      </c>
      <c r="G13" t="s">
        <v>158</v>
      </c>
      <c r="I13" s="36" t="s">
        <v>165</v>
      </c>
      <c r="J13" s="37" t="s">
        <v>171</v>
      </c>
    </row>
    <row r="14" spans="1:10" x14ac:dyDescent="0.25">
      <c r="A14" t="s">
        <v>103</v>
      </c>
      <c r="B14" t="s">
        <v>107</v>
      </c>
      <c r="C14" t="s">
        <v>113</v>
      </c>
      <c r="E14" t="s">
        <v>115</v>
      </c>
      <c r="F14" t="s">
        <v>119</v>
      </c>
      <c r="G14" t="s">
        <v>155</v>
      </c>
      <c r="I14" s="38" t="s">
        <v>166</v>
      </c>
      <c r="J14" s="39" t="s">
        <v>169</v>
      </c>
    </row>
    <row r="15" spans="1:10" x14ac:dyDescent="0.25">
      <c r="A15" t="s">
        <v>104</v>
      </c>
      <c r="B15" t="s">
        <v>106</v>
      </c>
      <c r="C15" t="s">
        <v>112</v>
      </c>
      <c r="E15" t="s">
        <v>116</v>
      </c>
      <c r="F15" t="s">
        <v>120</v>
      </c>
      <c r="G15" t="s">
        <v>156</v>
      </c>
      <c r="I15" s="36" t="s">
        <v>167</v>
      </c>
      <c r="J15" s="37" t="s">
        <v>170</v>
      </c>
    </row>
    <row r="16" spans="1:10" x14ac:dyDescent="0.25">
      <c r="A16" t="s">
        <v>109</v>
      </c>
      <c r="B16" t="s">
        <v>110</v>
      </c>
      <c r="C16" t="s">
        <v>114</v>
      </c>
      <c r="E16" t="s">
        <v>117</v>
      </c>
      <c r="F16" t="s">
        <v>121</v>
      </c>
      <c r="G16" t="s">
        <v>157</v>
      </c>
      <c r="I16" s="34" t="s">
        <v>168</v>
      </c>
      <c r="J16" s="35" t="s">
        <v>172</v>
      </c>
    </row>
  </sheetData>
  <mergeCells count="3">
    <mergeCell ref="I12:J12"/>
    <mergeCell ref="I7:J7"/>
    <mergeCell ref="I2:J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9210-1E69-4B0C-B081-7C5FAE29CDE8}">
  <dimension ref="A1:AQ20"/>
  <sheetViews>
    <sheetView topLeftCell="C1" zoomScale="115" zoomScaleNormal="115" workbookViewId="0">
      <pane ySplit="3" topLeftCell="A7" activePane="bottomLeft" state="frozen"/>
      <selection activeCell="J1" sqref="J1"/>
      <selection pane="bottomLeft" activeCell="Y10" sqref="Y10"/>
    </sheetView>
  </sheetViews>
  <sheetFormatPr baseColWidth="10" defaultColWidth="5.7109375" defaultRowHeight="15" x14ac:dyDescent="0.25"/>
  <cols>
    <col min="1" max="1" width="4.42578125" bestFit="1" customWidth="1"/>
    <col min="2" max="2" width="5.42578125" bestFit="1" customWidth="1"/>
    <col min="3" max="5" width="5.28515625" bestFit="1" customWidth="1"/>
    <col min="6" max="6" width="3" customWidth="1"/>
    <col min="7" max="15" width="5.7109375" customWidth="1"/>
    <col min="16" max="16" width="5.7109375" style="58" customWidth="1"/>
    <col min="17" max="17" width="4.42578125" bestFit="1" customWidth="1"/>
    <col min="18" max="18" width="5.5703125" style="30" bestFit="1" customWidth="1"/>
    <col min="19" max="19" width="5.140625" style="102" bestFit="1" customWidth="1"/>
    <col min="28" max="28" width="5.7109375" style="57"/>
  </cols>
  <sheetData>
    <row r="1" spans="1:43" x14ac:dyDescent="0.25">
      <c r="A1" s="189" t="s">
        <v>230</v>
      </c>
      <c r="B1" s="191"/>
      <c r="C1" s="191"/>
      <c r="D1" s="191"/>
      <c r="E1" s="190"/>
      <c r="F1" s="31"/>
      <c r="G1" s="189" t="s">
        <v>239</v>
      </c>
      <c r="H1" s="191"/>
      <c r="I1" s="191"/>
      <c r="J1" s="191"/>
      <c r="K1" s="191"/>
      <c r="L1" s="191"/>
      <c r="M1" s="191"/>
      <c r="N1" s="191"/>
      <c r="O1" s="191"/>
      <c r="P1" s="108"/>
      <c r="Q1" s="191" t="s">
        <v>240</v>
      </c>
      <c r="R1" s="191"/>
      <c r="S1" s="191"/>
      <c r="T1" s="191"/>
      <c r="U1" s="190"/>
      <c r="V1" s="31"/>
      <c r="W1" s="103" t="s">
        <v>182</v>
      </c>
      <c r="X1" s="36">
        <v>0</v>
      </c>
      <c r="Y1" s="38">
        <v>1</v>
      </c>
      <c r="Z1" s="36">
        <v>2</v>
      </c>
      <c r="AA1" s="38">
        <v>3</v>
      </c>
      <c r="AB1" s="36">
        <v>4</v>
      </c>
      <c r="AC1" s="38">
        <v>5</v>
      </c>
      <c r="AD1" s="36">
        <v>6</v>
      </c>
      <c r="AE1" s="38">
        <v>7</v>
      </c>
      <c r="AF1" s="36">
        <v>8</v>
      </c>
      <c r="AG1" s="38">
        <v>9</v>
      </c>
      <c r="AH1" s="36">
        <v>10</v>
      </c>
      <c r="AI1" s="38">
        <v>11</v>
      </c>
      <c r="AJ1" s="36">
        <v>12</v>
      </c>
      <c r="AK1" s="38">
        <v>13</v>
      </c>
      <c r="AL1" s="36">
        <v>14</v>
      </c>
      <c r="AM1" s="38">
        <v>15</v>
      </c>
      <c r="AN1" s="36">
        <v>16</v>
      </c>
      <c r="AO1" s="38">
        <v>99</v>
      </c>
      <c r="AP1" s="36">
        <v>100</v>
      </c>
      <c r="AQ1" s="34">
        <v>255</v>
      </c>
    </row>
    <row r="2" spans="1:43" x14ac:dyDescent="0.25">
      <c r="A2" s="84" t="s">
        <v>225</v>
      </c>
      <c r="B2" s="85" t="s">
        <v>35</v>
      </c>
      <c r="C2" s="85" t="s">
        <v>228</v>
      </c>
      <c r="D2" s="85" t="s">
        <v>227</v>
      </c>
      <c r="E2" s="86" t="s">
        <v>33</v>
      </c>
      <c r="F2" s="31"/>
      <c r="G2" s="84" t="s">
        <v>225</v>
      </c>
      <c r="H2" s="85" t="s">
        <v>231</v>
      </c>
      <c r="I2" s="85" t="s">
        <v>232</v>
      </c>
      <c r="J2" s="85" t="s">
        <v>233</v>
      </c>
      <c r="K2" s="85" t="s">
        <v>234</v>
      </c>
      <c r="L2" s="85" t="s">
        <v>235</v>
      </c>
      <c r="M2" s="85" t="s">
        <v>236</v>
      </c>
      <c r="N2" s="85" t="s">
        <v>237</v>
      </c>
      <c r="O2" s="85" t="s">
        <v>238</v>
      </c>
      <c r="P2" s="109"/>
      <c r="Q2" s="85" t="s">
        <v>225</v>
      </c>
      <c r="R2" s="85" t="s">
        <v>241</v>
      </c>
      <c r="S2" s="85" t="s">
        <v>242</v>
      </c>
      <c r="T2" s="85" t="s">
        <v>243</v>
      </c>
      <c r="U2" s="86" t="s">
        <v>244</v>
      </c>
      <c r="V2" s="31"/>
      <c r="W2" s="95" t="s">
        <v>183</v>
      </c>
      <c r="X2" s="105" t="s">
        <v>185</v>
      </c>
      <c r="Y2" s="106" t="s">
        <v>186</v>
      </c>
      <c r="Z2" s="105" t="s">
        <v>187</v>
      </c>
      <c r="AA2" s="106" t="s">
        <v>188</v>
      </c>
      <c r="AB2" s="105" t="s">
        <v>189</v>
      </c>
      <c r="AC2" s="106" t="s">
        <v>190</v>
      </c>
      <c r="AD2" s="105" t="s">
        <v>191</v>
      </c>
      <c r="AE2" s="106" t="s">
        <v>192</v>
      </c>
      <c r="AF2" s="105" t="s">
        <v>193</v>
      </c>
      <c r="AG2" s="106" t="s">
        <v>204</v>
      </c>
      <c r="AH2" s="105" t="s">
        <v>205</v>
      </c>
      <c r="AI2" s="106" t="s">
        <v>214</v>
      </c>
      <c r="AJ2" s="105" t="s">
        <v>215</v>
      </c>
      <c r="AK2" s="106" t="s">
        <v>216</v>
      </c>
      <c r="AL2" s="105" t="s">
        <v>217</v>
      </c>
      <c r="AM2" s="106" t="s">
        <v>206</v>
      </c>
      <c r="AN2" s="105" t="s">
        <v>218</v>
      </c>
      <c r="AO2" s="106" t="s">
        <v>220</v>
      </c>
      <c r="AP2" s="105" t="s">
        <v>219</v>
      </c>
      <c r="AQ2" s="107" t="s">
        <v>221</v>
      </c>
    </row>
    <row r="3" spans="1:43" x14ac:dyDescent="0.25">
      <c r="A3" s="87" t="s">
        <v>226</v>
      </c>
      <c r="B3" s="88">
        <v>1000</v>
      </c>
      <c r="C3" s="88">
        <v>100</v>
      </c>
      <c r="D3" s="88">
        <v>10</v>
      </c>
      <c r="E3" s="89">
        <v>1</v>
      </c>
      <c r="F3" s="31"/>
      <c r="G3" s="87" t="s">
        <v>226</v>
      </c>
      <c r="H3" s="88">
        <v>128</v>
      </c>
      <c r="I3" s="88">
        <v>64</v>
      </c>
      <c r="J3" s="88">
        <v>32</v>
      </c>
      <c r="K3" s="88">
        <v>16</v>
      </c>
      <c r="L3" s="88">
        <v>8</v>
      </c>
      <c r="M3" s="88">
        <v>4</v>
      </c>
      <c r="N3" s="88">
        <v>2</v>
      </c>
      <c r="O3" s="88">
        <v>1</v>
      </c>
      <c r="P3" s="109"/>
      <c r="Q3" s="88" t="s">
        <v>226</v>
      </c>
      <c r="R3" s="88">
        <v>4096</v>
      </c>
      <c r="S3" s="88">
        <v>256</v>
      </c>
      <c r="T3" s="88">
        <v>16</v>
      </c>
      <c r="U3" s="89">
        <v>1</v>
      </c>
      <c r="V3" s="31"/>
      <c r="W3" s="104" t="s">
        <v>184</v>
      </c>
      <c r="X3" s="37" t="s">
        <v>194</v>
      </c>
      <c r="Y3" s="39" t="s">
        <v>195</v>
      </c>
      <c r="Z3" s="37" t="s">
        <v>196</v>
      </c>
      <c r="AA3" s="39" t="s">
        <v>197</v>
      </c>
      <c r="AB3" s="37" t="s">
        <v>198</v>
      </c>
      <c r="AC3" s="39" t="s">
        <v>199</v>
      </c>
      <c r="AD3" s="37" t="s">
        <v>200</v>
      </c>
      <c r="AE3" s="39" t="s">
        <v>201</v>
      </c>
      <c r="AF3" s="37" t="s">
        <v>202</v>
      </c>
      <c r="AG3" s="39" t="s">
        <v>203</v>
      </c>
      <c r="AH3" s="37" t="s">
        <v>207</v>
      </c>
      <c r="AI3" s="39" t="s">
        <v>208</v>
      </c>
      <c r="AJ3" s="37" t="s">
        <v>209</v>
      </c>
      <c r="AK3" s="39" t="s">
        <v>210</v>
      </c>
      <c r="AL3" s="37" t="s">
        <v>211</v>
      </c>
      <c r="AM3" s="39" t="s">
        <v>212</v>
      </c>
      <c r="AN3" s="37" t="s">
        <v>213</v>
      </c>
      <c r="AO3" s="39" t="s">
        <v>222</v>
      </c>
      <c r="AP3" s="37" t="s">
        <v>223</v>
      </c>
      <c r="AQ3" s="35" t="s">
        <v>224</v>
      </c>
    </row>
    <row r="4" spans="1:43" x14ac:dyDescent="0.25">
      <c r="A4" s="92" t="s">
        <v>229</v>
      </c>
      <c r="B4" s="93">
        <v>0</v>
      </c>
      <c r="C4" s="93">
        <v>2</v>
      </c>
      <c r="D4" s="93">
        <v>3</v>
      </c>
      <c r="E4" s="94">
        <v>6</v>
      </c>
      <c r="F4" s="31"/>
      <c r="G4" s="92" t="s">
        <v>229</v>
      </c>
      <c r="H4" s="93">
        <v>1</v>
      </c>
      <c r="I4" s="93">
        <v>1</v>
      </c>
      <c r="J4" s="93">
        <v>1</v>
      </c>
      <c r="K4" s="93">
        <v>0</v>
      </c>
      <c r="L4" s="93">
        <v>1</v>
      </c>
      <c r="M4" s="93">
        <v>1</v>
      </c>
      <c r="N4" s="93">
        <v>0</v>
      </c>
      <c r="O4" s="93">
        <v>0</v>
      </c>
      <c r="P4" s="109"/>
      <c r="Q4" s="90" t="s">
        <v>229</v>
      </c>
      <c r="R4" s="90">
        <v>0</v>
      </c>
      <c r="S4" s="90">
        <v>0</v>
      </c>
      <c r="T4" s="90" t="s">
        <v>246</v>
      </c>
      <c r="U4" s="91" t="s">
        <v>245</v>
      </c>
      <c r="V4" s="31"/>
      <c r="W4" s="30"/>
      <c r="X4" s="102"/>
      <c r="AB4"/>
      <c r="AG4" s="57"/>
    </row>
    <row r="6" spans="1:43" ht="15.75" thickBot="1" x14ac:dyDescent="0.3">
      <c r="E6" s="48" t="s">
        <v>182</v>
      </c>
      <c r="H6" s="192" t="s">
        <v>239</v>
      </c>
      <c r="I6" s="193"/>
      <c r="J6" s="193"/>
      <c r="K6" s="193"/>
      <c r="L6" s="193"/>
      <c r="M6" s="193"/>
      <c r="N6" s="193"/>
      <c r="O6" s="194"/>
      <c r="P6" s="108"/>
      <c r="Q6" s="193" t="s">
        <v>184</v>
      </c>
      <c r="R6" s="193"/>
      <c r="S6" s="96"/>
      <c r="T6" s="188" t="s">
        <v>247</v>
      </c>
      <c r="U6" s="188"/>
      <c r="V6" s="188"/>
      <c r="W6" s="188"/>
      <c r="X6" s="188"/>
      <c r="Y6" s="188"/>
      <c r="Z6" s="188"/>
      <c r="AA6" s="188"/>
      <c r="AB6" s="57" t="s">
        <v>184</v>
      </c>
    </row>
    <row r="7" spans="1:43" ht="15.75" thickTop="1" x14ac:dyDescent="0.25">
      <c r="E7" s="49">
        <v>128</v>
      </c>
      <c r="H7" s="63">
        <v>1</v>
      </c>
      <c r="I7" s="64">
        <v>0</v>
      </c>
      <c r="J7" s="65">
        <v>0</v>
      </c>
      <c r="K7" s="66">
        <v>0</v>
      </c>
      <c r="L7" s="63">
        <v>0</v>
      </c>
      <c r="M7" s="64">
        <v>0</v>
      </c>
      <c r="N7" s="65">
        <v>0</v>
      </c>
      <c r="O7" s="64">
        <v>0</v>
      </c>
      <c r="P7" s="110"/>
      <c r="Q7" s="62" t="s">
        <v>249</v>
      </c>
      <c r="R7" s="60">
        <v>80</v>
      </c>
      <c r="S7" s="97"/>
      <c r="T7" s="99">
        <v>128</v>
      </c>
      <c r="U7" s="54">
        <v>2</v>
      </c>
      <c r="AB7" s="57">
        <v>128</v>
      </c>
      <c r="AC7" s="171">
        <v>16</v>
      </c>
    </row>
    <row r="8" spans="1:43" x14ac:dyDescent="0.25">
      <c r="E8" s="50">
        <v>32</v>
      </c>
      <c r="H8" s="67">
        <v>0</v>
      </c>
      <c r="I8" s="47">
        <v>0</v>
      </c>
      <c r="J8" s="52">
        <v>1</v>
      </c>
      <c r="K8" s="68">
        <v>0</v>
      </c>
      <c r="L8" s="67">
        <v>0</v>
      </c>
      <c r="M8" s="47">
        <v>0</v>
      </c>
      <c r="N8" s="52">
        <v>0</v>
      </c>
      <c r="O8" s="47">
        <v>0</v>
      </c>
      <c r="P8" s="110"/>
      <c r="Q8" s="50" t="s">
        <v>249</v>
      </c>
      <c r="R8" s="61">
        <v>20</v>
      </c>
      <c r="S8" s="97"/>
      <c r="T8" s="100">
        <v>0</v>
      </c>
      <c r="U8" s="55">
        <v>64</v>
      </c>
      <c r="V8" s="79">
        <v>2</v>
      </c>
      <c r="W8" s="77"/>
      <c r="X8" s="77"/>
      <c r="Y8" s="77"/>
      <c r="Z8" s="77"/>
      <c r="AA8" s="77"/>
      <c r="AB8" s="166">
        <v>0</v>
      </c>
      <c r="AC8" s="167">
        <v>8</v>
      </c>
    </row>
    <row r="9" spans="1:43" x14ac:dyDescent="0.25">
      <c r="E9" s="51">
        <v>127</v>
      </c>
      <c r="H9" s="69">
        <v>0</v>
      </c>
      <c r="I9" s="52">
        <v>1</v>
      </c>
      <c r="J9" s="47">
        <v>1</v>
      </c>
      <c r="K9" s="70">
        <v>1</v>
      </c>
      <c r="L9" s="69">
        <v>1</v>
      </c>
      <c r="M9" s="52">
        <v>1</v>
      </c>
      <c r="N9" s="47">
        <v>1</v>
      </c>
      <c r="O9" s="52">
        <v>1</v>
      </c>
      <c r="P9" s="110"/>
      <c r="Q9" s="51" t="s">
        <v>249</v>
      </c>
      <c r="R9" s="98" t="s">
        <v>250</v>
      </c>
      <c r="S9" s="97"/>
      <c r="T9" s="101"/>
      <c r="U9">
        <v>0</v>
      </c>
      <c r="V9" s="56">
        <v>32</v>
      </c>
      <c r="W9" s="78">
        <v>2</v>
      </c>
      <c r="X9" s="77"/>
      <c r="Y9" s="77"/>
      <c r="Z9" s="77"/>
      <c r="AA9" s="77"/>
    </row>
    <row r="10" spans="1:43" x14ac:dyDescent="0.25">
      <c r="E10" s="50">
        <v>255</v>
      </c>
      <c r="H10" s="67">
        <v>1</v>
      </c>
      <c r="I10" s="47">
        <v>1</v>
      </c>
      <c r="J10" s="52">
        <v>1</v>
      </c>
      <c r="K10" s="68">
        <v>1</v>
      </c>
      <c r="L10" s="67">
        <v>1</v>
      </c>
      <c r="M10" s="47">
        <v>1</v>
      </c>
      <c r="N10" s="52">
        <v>1</v>
      </c>
      <c r="O10" s="47">
        <v>1</v>
      </c>
      <c r="P10" s="110"/>
      <c r="Q10" s="50" t="s">
        <v>249</v>
      </c>
      <c r="R10" s="61" t="s">
        <v>251</v>
      </c>
      <c r="S10" s="97"/>
      <c r="T10" s="77"/>
      <c r="U10" s="80"/>
      <c r="V10">
        <v>0</v>
      </c>
      <c r="W10" s="56">
        <v>16</v>
      </c>
      <c r="X10" s="78">
        <v>2</v>
      </c>
      <c r="Y10" s="77"/>
      <c r="Z10" s="77"/>
      <c r="AA10" s="77"/>
    </row>
    <row r="11" spans="1:43" x14ac:dyDescent="0.25">
      <c r="E11" s="51">
        <v>132</v>
      </c>
      <c r="H11" s="69">
        <v>1</v>
      </c>
      <c r="I11" s="52">
        <v>0</v>
      </c>
      <c r="J11" s="47">
        <v>0</v>
      </c>
      <c r="K11" s="70">
        <v>0</v>
      </c>
      <c r="L11" s="69">
        <v>0</v>
      </c>
      <c r="M11" s="52">
        <v>1</v>
      </c>
      <c r="N11" s="47">
        <v>0</v>
      </c>
      <c r="O11" s="52">
        <v>0</v>
      </c>
      <c r="P11" s="110"/>
      <c r="Q11" s="51" t="s">
        <v>249</v>
      </c>
      <c r="R11" s="60">
        <v>84</v>
      </c>
      <c r="S11" s="97"/>
      <c r="T11" s="62">
        <v>132</v>
      </c>
      <c r="U11" s="76">
        <v>2</v>
      </c>
      <c r="V11" s="80"/>
      <c r="W11">
        <v>0</v>
      </c>
      <c r="X11" s="56">
        <v>8</v>
      </c>
      <c r="Y11" s="76">
        <v>2</v>
      </c>
      <c r="Z11" s="77"/>
      <c r="AA11" s="77"/>
    </row>
    <row r="12" spans="1:43" x14ac:dyDescent="0.25">
      <c r="E12" s="50">
        <v>192</v>
      </c>
      <c r="H12" s="67">
        <v>1</v>
      </c>
      <c r="I12" s="47">
        <v>1</v>
      </c>
      <c r="J12" s="52">
        <v>0</v>
      </c>
      <c r="K12" s="68">
        <v>0</v>
      </c>
      <c r="L12" s="67">
        <v>0</v>
      </c>
      <c r="M12" s="47">
        <v>0</v>
      </c>
      <c r="N12" s="52">
        <v>0</v>
      </c>
      <c r="O12" s="47">
        <v>0</v>
      </c>
      <c r="P12" s="110"/>
      <c r="Q12" s="50" t="s">
        <v>249</v>
      </c>
      <c r="R12" s="61" t="s">
        <v>252</v>
      </c>
      <c r="S12" s="97"/>
      <c r="T12" s="100">
        <v>0</v>
      </c>
      <c r="U12" s="58">
        <v>66</v>
      </c>
      <c r="V12" s="76">
        <v>2</v>
      </c>
      <c r="W12" s="80"/>
      <c r="X12">
        <v>0</v>
      </c>
      <c r="Y12">
        <v>4</v>
      </c>
      <c r="Z12" s="78">
        <v>2</v>
      </c>
      <c r="AA12" s="77"/>
    </row>
    <row r="13" spans="1:43" x14ac:dyDescent="0.25">
      <c r="E13" s="51">
        <v>176</v>
      </c>
      <c r="H13" s="69">
        <v>1</v>
      </c>
      <c r="I13" s="52">
        <v>0</v>
      </c>
      <c r="J13" s="47">
        <v>1</v>
      </c>
      <c r="K13" s="70">
        <v>1</v>
      </c>
      <c r="L13" s="69">
        <v>0</v>
      </c>
      <c r="M13" s="52">
        <v>0</v>
      </c>
      <c r="N13" s="47">
        <v>0</v>
      </c>
      <c r="O13" s="52">
        <v>0</v>
      </c>
      <c r="P13" s="110"/>
      <c r="Q13" s="51" t="s">
        <v>249</v>
      </c>
      <c r="R13" s="98" t="s">
        <v>253</v>
      </c>
      <c r="S13" s="97"/>
      <c r="T13" s="101"/>
      <c r="U13" s="58">
        <v>0</v>
      </c>
      <c r="V13" s="58">
        <v>33</v>
      </c>
      <c r="W13" s="76">
        <v>2</v>
      </c>
      <c r="X13" s="80"/>
      <c r="Y13">
        <v>0</v>
      </c>
      <c r="Z13" s="56">
        <v>2</v>
      </c>
      <c r="AA13" s="78">
        <v>2</v>
      </c>
    </row>
    <row r="14" spans="1:43" x14ac:dyDescent="0.25">
      <c r="E14" s="50">
        <v>172</v>
      </c>
      <c r="H14" s="67">
        <v>1</v>
      </c>
      <c r="I14" s="47">
        <v>0</v>
      </c>
      <c r="J14" s="52">
        <v>1</v>
      </c>
      <c r="K14" s="68">
        <v>0</v>
      </c>
      <c r="L14" s="67">
        <v>1</v>
      </c>
      <c r="M14" s="47">
        <v>1</v>
      </c>
      <c r="N14" s="52">
        <v>0</v>
      </c>
      <c r="O14" s="47">
        <v>0</v>
      </c>
      <c r="P14" s="110"/>
      <c r="Q14" s="50" t="s">
        <v>249</v>
      </c>
      <c r="R14" s="61" t="s">
        <v>254</v>
      </c>
      <c r="S14" s="97"/>
      <c r="U14" s="75"/>
      <c r="V14" s="58">
        <v>1</v>
      </c>
      <c r="W14" s="58">
        <v>16</v>
      </c>
      <c r="X14" s="76">
        <v>2</v>
      </c>
      <c r="Y14" s="80"/>
      <c r="Z14">
        <v>0</v>
      </c>
      <c r="AA14" s="56">
        <v>1</v>
      </c>
      <c r="AB14" s="59">
        <v>172</v>
      </c>
      <c r="AC14" s="170">
        <v>16</v>
      </c>
    </row>
    <row r="15" spans="1:43" x14ac:dyDescent="0.25">
      <c r="E15" s="51">
        <v>20</v>
      </c>
      <c r="H15" s="69">
        <v>0</v>
      </c>
      <c r="I15" s="52">
        <v>0</v>
      </c>
      <c r="J15" s="47">
        <v>0</v>
      </c>
      <c r="K15" s="70">
        <v>1</v>
      </c>
      <c r="L15" s="69">
        <v>0</v>
      </c>
      <c r="M15" s="52">
        <v>1</v>
      </c>
      <c r="N15" s="47">
        <v>0</v>
      </c>
      <c r="O15" s="52">
        <v>0</v>
      </c>
      <c r="P15" s="110"/>
      <c r="Q15" s="51" t="s">
        <v>249</v>
      </c>
      <c r="R15" s="60">
        <v>14</v>
      </c>
      <c r="S15" s="97"/>
      <c r="V15" s="75"/>
      <c r="W15" s="58">
        <v>0</v>
      </c>
      <c r="X15" s="58">
        <v>8</v>
      </c>
      <c r="Y15" s="76">
        <v>2</v>
      </c>
      <c r="Z15" s="80"/>
      <c r="AA15" s="81"/>
      <c r="AB15" s="59">
        <v>12</v>
      </c>
      <c r="AC15" s="83">
        <v>10</v>
      </c>
    </row>
    <row r="16" spans="1:43" x14ac:dyDescent="0.25">
      <c r="E16" s="50">
        <v>56</v>
      </c>
      <c r="H16" s="67">
        <v>0</v>
      </c>
      <c r="I16" s="47">
        <v>0</v>
      </c>
      <c r="J16" s="52">
        <v>1</v>
      </c>
      <c r="K16" s="68">
        <v>1</v>
      </c>
      <c r="L16" s="67">
        <v>1</v>
      </c>
      <c r="M16" s="47">
        <v>0</v>
      </c>
      <c r="N16" s="52">
        <v>0</v>
      </c>
      <c r="O16" s="47">
        <v>0</v>
      </c>
      <c r="P16" s="110"/>
      <c r="Q16" s="50" t="s">
        <v>249</v>
      </c>
      <c r="R16" s="61">
        <v>38</v>
      </c>
      <c r="S16" s="97"/>
      <c r="W16" s="75"/>
      <c r="X16" s="58">
        <v>0</v>
      </c>
      <c r="Y16" s="58">
        <v>4</v>
      </c>
      <c r="Z16" s="76">
        <v>2</v>
      </c>
      <c r="AA16" s="77"/>
      <c r="AB16" s="168" t="s">
        <v>245</v>
      </c>
      <c r="AC16" s="169" t="s">
        <v>248</v>
      </c>
    </row>
    <row r="17" spans="5:27" x14ac:dyDescent="0.25">
      <c r="E17" s="51">
        <v>64</v>
      </c>
      <c r="H17" s="69">
        <v>0</v>
      </c>
      <c r="I17" s="52">
        <v>1</v>
      </c>
      <c r="J17" s="47">
        <v>0</v>
      </c>
      <c r="K17" s="70">
        <v>0</v>
      </c>
      <c r="L17" s="69">
        <v>0</v>
      </c>
      <c r="M17" s="52">
        <v>0</v>
      </c>
      <c r="N17" s="47">
        <v>0</v>
      </c>
      <c r="O17" s="52">
        <v>0</v>
      </c>
      <c r="P17" s="110"/>
      <c r="Q17" s="51" t="s">
        <v>249</v>
      </c>
      <c r="R17" s="60">
        <v>40</v>
      </c>
      <c r="S17" s="97"/>
      <c r="X17" s="75"/>
      <c r="Y17" s="58">
        <v>0</v>
      </c>
      <c r="Z17" s="58">
        <v>2</v>
      </c>
      <c r="AA17" s="76">
        <v>2</v>
      </c>
    </row>
    <row r="18" spans="5:27" x14ac:dyDescent="0.25">
      <c r="E18" s="50">
        <v>248</v>
      </c>
      <c r="H18" s="67">
        <v>1</v>
      </c>
      <c r="I18" s="47">
        <v>1</v>
      </c>
      <c r="J18" s="52">
        <v>1</v>
      </c>
      <c r="K18" s="68">
        <v>1</v>
      </c>
      <c r="L18" s="67">
        <v>1</v>
      </c>
      <c r="M18" s="47">
        <v>0</v>
      </c>
      <c r="N18" s="52">
        <v>0</v>
      </c>
      <c r="O18" s="47">
        <v>0</v>
      </c>
      <c r="P18" s="110"/>
      <c r="Q18" s="50" t="s">
        <v>249</v>
      </c>
      <c r="R18" s="61" t="s">
        <v>255</v>
      </c>
      <c r="S18" s="97"/>
      <c r="Y18" s="75"/>
      <c r="Z18" s="58">
        <v>0</v>
      </c>
      <c r="AA18">
        <v>1</v>
      </c>
    </row>
    <row r="19" spans="5:27" x14ac:dyDescent="0.25">
      <c r="E19" s="51">
        <v>236</v>
      </c>
      <c r="H19" s="69">
        <v>1</v>
      </c>
      <c r="I19" s="52">
        <v>1</v>
      </c>
      <c r="J19" s="47">
        <v>1</v>
      </c>
      <c r="K19" s="70">
        <v>0</v>
      </c>
      <c r="L19" s="69">
        <v>1</v>
      </c>
      <c r="M19" s="52">
        <v>1</v>
      </c>
      <c r="N19" s="47">
        <v>0</v>
      </c>
      <c r="O19" s="52">
        <v>0</v>
      </c>
      <c r="P19" s="110"/>
      <c r="Q19" s="51" t="s">
        <v>249</v>
      </c>
      <c r="R19" s="60" t="s">
        <v>256</v>
      </c>
      <c r="S19" s="97"/>
      <c r="Z19" s="75"/>
      <c r="AA19" s="82"/>
    </row>
    <row r="20" spans="5:27" ht="15.75" thickBot="1" x14ac:dyDescent="0.3">
      <c r="E20" s="50">
        <v>125</v>
      </c>
      <c r="H20" s="71">
        <v>0</v>
      </c>
      <c r="I20" s="72">
        <v>1</v>
      </c>
      <c r="J20" s="73">
        <v>1</v>
      </c>
      <c r="K20" s="74">
        <v>1</v>
      </c>
      <c r="L20" s="71">
        <v>1</v>
      </c>
      <c r="M20" s="72">
        <v>1</v>
      </c>
      <c r="N20" s="73">
        <v>0</v>
      </c>
      <c r="O20" s="72">
        <v>1</v>
      </c>
      <c r="P20" s="110"/>
      <c r="Q20" s="53" t="s">
        <v>249</v>
      </c>
      <c r="R20" s="30" t="s">
        <v>257</v>
      </c>
    </row>
  </sheetData>
  <mergeCells count="6">
    <mergeCell ref="A1:E1"/>
    <mergeCell ref="G1:O1"/>
    <mergeCell ref="Q1:U1"/>
    <mergeCell ref="H6:O6"/>
    <mergeCell ref="T6:AA6"/>
    <mergeCell ref="Q6:R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4EBA-F545-46F4-A4E2-4B686F5E50D1}">
  <dimension ref="A1:M27"/>
  <sheetViews>
    <sheetView zoomScale="115" zoomScaleNormal="11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baseColWidth="10" defaultRowHeight="15" x14ac:dyDescent="0.25"/>
  <cols>
    <col min="1" max="1" width="7.5703125" style="125" bestFit="1" customWidth="1"/>
    <col min="2" max="3" width="10.140625" style="125" bestFit="1" customWidth="1"/>
    <col min="4" max="4" width="14.28515625" style="125" bestFit="1" customWidth="1"/>
    <col min="5" max="5" width="11" style="125" bestFit="1" customWidth="1"/>
    <col min="6" max="6" width="16" style="126" bestFit="1" customWidth="1"/>
    <col min="7" max="7" width="10.140625" style="125" bestFit="1" customWidth="1"/>
    <col min="8" max="8" width="14.28515625" style="125" bestFit="1" customWidth="1"/>
    <col min="9" max="10" width="10.140625" style="125" bestFit="1" customWidth="1"/>
    <col min="11" max="11" width="13.28515625" style="149" bestFit="1" customWidth="1"/>
    <col min="12" max="12" width="4.42578125" style="125" bestFit="1" customWidth="1"/>
    <col min="13" max="13" width="12.28515625" style="125" bestFit="1" customWidth="1"/>
    <col min="14" max="16384" width="11.42578125" style="125"/>
  </cols>
  <sheetData>
    <row r="1" spans="1:13" x14ac:dyDescent="0.25">
      <c r="A1" s="125" t="s">
        <v>258</v>
      </c>
      <c r="B1" s="200" t="s">
        <v>259</v>
      </c>
      <c r="C1" s="200"/>
      <c r="D1" s="200"/>
      <c r="E1" s="200"/>
      <c r="F1" s="200" t="s">
        <v>260</v>
      </c>
      <c r="G1" s="200"/>
      <c r="H1" s="200"/>
      <c r="I1" s="200"/>
      <c r="J1" s="200" t="s">
        <v>304</v>
      </c>
      <c r="K1" s="200"/>
      <c r="L1" s="200"/>
      <c r="M1" s="200"/>
    </row>
    <row r="2" spans="1:13" x14ac:dyDescent="0.25">
      <c r="A2" s="125" t="s">
        <v>266</v>
      </c>
      <c r="B2" s="200" t="s">
        <v>264</v>
      </c>
      <c r="C2" s="200"/>
      <c r="D2" s="200" t="s">
        <v>265</v>
      </c>
      <c r="E2" s="200"/>
      <c r="F2" s="200" t="s">
        <v>264</v>
      </c>
      <c r="G2" s="200"/>
      <c r="H2" s="200" t="s">
        <v>265</v>
      </c>
      <c r="I2" s="200"/>
      <c r="J2" s="200" t="s">
        <v>299</v>
      </c>
      <c r="K2" s="200"/>
      <c r="L2" s="200" t="s">
        <v>305</v>
      </c>
      <c r="M2" s="200"/>
    </row>
    <row r="3" spans="1:13" x14ac:dyDescent="0.25">
      <c r="A3" s="127" t="s">
        <v>261</v>
      </c>
      <c r="B3" s="128" t="s">
        <v>230</v>
      </c>
      <c r="C3" s="128" t="s">
        <v>267</v>
      </c>
      <c r="D3" s="128" t="s">
        <v>230</v>
      </c>
      <c r="E3" s="128" t="s">
        <v>267</v>
      </c>
      <c r="F3" s="128" t="s">
        <v>230</v>
      </c>
      <c r="G3" s="128" t="s">
        <v>268</v>
      </c>
      <c r="H3" s="128" t="s">
        <v>230</v>
      </c>
      <c r="I3" s="129" t="s">
        <v>268</v>
      </c>
      <c r="J3" s="128" t="s">
        <v>300</v>
      </c>
      <c r="K3" s="128" t="s">
        <v>230</v>
      </c>
      <c r="L3" s="128" t="s">
        <v>306</v>
      </c>
      <c r="M3" s="129" t="s">
        <v>307</v>
      </c>
    </row>
    <row r="4" spans="1:13" x14ac:dyDescent="0.25">
      <c r="A4" s="111" t="s">
        <v>248</v>
      </c>
      <c r="B4" s="147" t="s">
        <v>270</v>
      </c>
      <c r="C4" s="113" t="s">
        <v>276</v>
      </c>
      <c r="D4" s="134">
        <v>127255255255</v>
      </c>
      <c r="E4" s="115" t="s">
        <v>277</v>
      </c>
      <c r="F4" s="147" t="s">
        <v>287</v>
      </c>
      <c r="G4" s="113" t="s">
        <v>293</v>
      </c>
      <c r="H4" s="134">
        <v>10255255255</v>
      </c>
      <c r="I4" s="116" t="s">
        <v>293</v>
      </c>
      <c r="J4" s="112">
        <v>8</v>
      </c>
      <c r="K4" s="151" t="s">
        <v>301</v>
      </c>
      <c r="L4" s="114">
        <v>1</v>
      </c>
      <c r="M4" s="139">
        <f>2^24-2</f>
        <v>16777214</v>
      </c>
    </row>
    <row r="5" spans="1:13" ht="30" x14ac:dyDescent="0.25">
      <c r="A5" s="117" t="s">
        <v>262</v>
      </c>
      <c r="B5" s="146" t="s">
        <v>271</v>
      </c>
      <c r="C5" s="119" t="s">
        <v>278</v>
      </c>
      <c r="D5" s="135">
        <v>191255255255</v>
      </c>
      <c r="E5" s="120" t="s">
        <v>279</v>
      </c>
      <c r="F5" s="146" t="s">
        <v>288</v>
      </c>
      <c r="G5" s="121" t="s">
        <v>295</v>
      </c>
      <c r="H5" s="146" t="s">
        <v>289</v>
      </c>
      <c r="I5" s="122" t="s">
        <v>297</v>
      </c>
      <c r="J5" s="118">
        <v>16</v>
      </c>
      <c r="K5" s="152" t="s">
        <v>302</v>
      </c>
      <c r="L5" s="118">
        <v>16</v>
      </c>
      <c r="M5" s="140">
        <f>2^16-2</f>
        <v>65534</v>
      </c>
    </row>
    <row r="6" spans="1:13" ht="45" x14ac:dyDescent="0.25">
      <c r="A6" s="111" t="s">
        <v>245</v>
      </c>
      <c r="B6" s="147" t="s">
        <v>272</v>
      </c>
      <c r="C6" s="113" t="s">
        <v>281</v>
      </c>
      <c r="D6" s="134">
        <v>223255255255</v>
      </c>
      <c r="E6" s="115" t="s">
        <v>282</v>
      </c>
      <c r="F6" s="147" t="s">
        <v>290</v>
      </c>
      <c r="G6" s="123" t="s">
        <v>296</v>
      </c>
      <c r="H6" s="134">
        <v>192168255255</v>
      </c>
      <c r="I6" s="124" t="s">
        <v>298</v>
      </c>
      <c r="J6" s="112">
        <v>24</v>
      </c>
      <c r="K6" s="153" t="s">
        <v>303</v>
      </c>
      <c r="L6" s="114">
        <v>256</v>
      </c>
      <c r="M6" s="141">
        <f>2^8-2</f>
        <v>254</v>
      </c>
    </row>
    <row r="7" spans="1:13" x14ac:dyDescent="0.25">
      <c r="A7" s="117" t="s">
        <v>263</v>
      </c>
      <c r="B7" s="146" t="s">
        <v>273</v>
      </c>
      <c r="C7" s="119" t="s">
        <v>283</v>
      </c>
      <c r="D7" s="135">
        <v>239255255255</v>
      </c>
      <c r="E7" s="120" t="s">
        <v>284</v>
      </c>
      <c r="F7" s="196" t="s">
        <v>291</v>
      </c>
      <c r="G7" s="196"/>
      <c r="H7" s="196"/>
      <c r="I7" s="197"/>
      <c r="J7" s="196" t="s">
        <v>291</v>
      </c>
      <c r="K7" s="196"/>
      <c r="L7" s="196"/>
      <c r="M7" s="197"/>
    </row>
    <row r="8" spans="1:13" x14ac:dyDescent="0.25">
      <c r="A8" s="130" t="s">
        <v>246</v>
      </c>
      <c r="B8" s="148" t="s">
        <v>274</v>
      </c>
      <c r="C8" s="131" t="s">
        <v>285</v>
      </c>
      <c r="D8" s="136">
        <v>255255255255</v>
      </c>
      <c r="E8" s="132" t="s">
        <v>286</v>
      </c>
      <c r="F8" s="198" t="s">
        <v>292</v>
      </c>
      <c r="G8" s="198"/>
      <c r="H8" s="198"/>
      <c r="I8" s="199"/>
      <c r="J8" s="198" t="s">
        <v>292</v>
      </c>
      <c r="K8" s="198"/>
      <c r="L8" s="198"/>
      <c r="M8" s="199"/>
    </row>
    <row r="9" spans="1:13" x14ac:dyDescent="0.25">
      <c r="A9" s="133" t="s">
        <v>269</v>
      </c>
      <c r="B9" s="195">
        <f>2^32</f>
        <v>4294967296</v>
      </c>
      <c r="C9" s="195"/>
      <c r="D9" s="195"/>
      <c r="E9" s="195"/>
      <c r="F9" s="195">
        <f>2^32</f>
        <v>4294967296</v>
      </c>
      <c r="G9" s="195"/>
      <c r="H9" s="195"/>
      <c r="I9" s="195"/>
      <c r="J9" s="195">
        <f>2^32</f>
        <v>4294967296</v>
      </c>
      <c r="K9" s="195"/>
      <c r="L9" s="195"/>
      <c r="M9" s="195"/>
    </row>
    <row r="11" spans="1:13" x14ac:dyDescent="0.25">
      <c r="A11" s="127" t="s">
        <v>308</v>
      </c>
      <c r="B11" s="128" t="s">
        <v>313</v>
      </c>
      <c r="C11" s="128" t="s">
        <v>314</v>
      </c>
      <c r="D11" s="128" t="s">
        <v>315</v>
      </c>
      <c r="E11" s="142" t="s">
        <v>316</v>
      </c>
      <c r="F11" s="128" t="s">
        <v>317</v>
      </c>
      <c r="G11" s="128" t="s">
        <v>313</v>
      </c>
      <c r="H11" s="128" t="s">
        <v>314</v>
      </c>
      <c r="I11" s="128" t="s">
        <v>315</v>
      </c>
      <c r="J11" s="128" t="s">
        <v>316</v>
      </c>
      <c r="K11" s="150" t="s">
        <v>317</v>
      </c>
    </row>
    <row r="12" spans="1:13" x14ac:dyDescent="0.25">
      <c r="A12" s="111" t="s">
        <v>309</v>
      </c>
      <c r="B12" s="113" t="s">
        <v>293</v>
      </c>
      <c r="C12" s="113" t="s">
        <v>319</v>
      </c>
      <c r="D12" s="113" t="s">
        <v>320</v>
      </c>
      <c r="E12" s="143" t="s">
        <v>321</v>
      </c>
      <c r="F12" s="147" t="s">
        <v>318</v>
      </c>
      <c r="G12" s="113" t="s">
        <v>293</v>
      </c>
      <c r="H12" s="113" t="s">
        <v>330</v>
      </c>
      <c r="I12" s="113" t="s">
        <v>275</v>
      </c>
      <c r="J12" s="113" t="s">
        <v>221</v>
      </c>
      <c r="K12" s="154" t="s">
        <v>331</v>
      </c>
    </row>
    <row r="13" spans="1:13" x14ac:dyDescent="0.25">
      <c r="A13" s="117" t="s">
        <v>310</v>
      </c>
      <c r="B13" s="119" t="s">
        <v>221</v>
      </c>
      <c r="C13" s="119" t="s">
        <v>275</v>
      </c>
      <c r="D13" s="119" t="s">
        <v>275</v>
      </c>
      <c r="E13" s="144" t="s">
        <v>275</v>
      </c>
      <c r="F13" s="146" t="s">
        <v>301</v>
      </c>
      <c r="G13" s="119" t="s">
        <v>221</v>
      </c>
      <c r="H13" s="119" t="s">
        <v>275</v>
      </c>
      <c r="I13" s="119" t="s">
        <v>275</v>
      </c>
      <c r="J13" s="119" t="s">
        <v>275</v>
      </c>
      <c r="K13" s="155" t="s">
        <v>301</v>
      </c>
    </row>
    <row r="14" spans="1:13" x14ac:dyDescent="0.25">
      <c r="A14" s="111" t="s">
        <v>311</v>
      </c>
      <c r="B14" s="113" t="s">
        <v>293</v>
      </c>
      <c r="C14" s="113" t="s">
        <v>275</v>
      </c>
      <c r="D14" s="113" t="s">
        <v>275</v>
      </c>
      <c r="E14" s="143" t="s">
        <v>275</v>
      </c>
      <c r="F14" s="147" t="s">
        <v>287</v>
      </c>
      <c r="G14" s="113" t="s">
        <v>293</v>
      </c>
      <c r="H14" s="113" t="s">
        <v>275</v>
      </c>
      <c r="I14" s="113" t="s">
        <v>275</v>
      </c>
      <c r="J14" s="113" t="s">
        <v>275</v>
      </c>
      <c r="K14" s="154" t="s">
        <v>287</v>
      </c>
    </row>
    <row r="15" spans="1:13" x14ac:dyDescent="0.25">
      <c r="A15" s="137" t="s">
        <v>312</v>
      </c>
      <c r="B15" s="138" t="s">
        <v>293</v>
      </c>
      <c r="C15" s="138" t="s">
        <v>221</v>
      </c>
      <c r="D15" s="138" t="s">
        <v>221</v>
      </c>
      <c r="E15" s="145" t="s">
        <v>221</v>
      </c>
      <c r="F15" s="159">
        <v>10255255255</v>
      </c>
      <c r="G15" s="138" t="s">
        <v>293</v>
      </c>
      <c r="H15" s="138" t="s">
        <v>221</v>
      </c>
      <c r="I15" s="138" t="s">
        <v>221</v>
      </c>
      <c r="J15" s="138" t="s">
        <v>221</v>
      </c>
      <c r="K15" s="156" t="s">
        <v>332</v>
      </c>
    </row>
    <row r="16" spans="1:13" x14ac:dyDescent="0.25">
      <c r="F16" s="149"/>
    </row>
    <row r="17" spans="1:11" x14ac:dyDescent="0.25">
      <c r="A17" s="127" t="s">
        <v>308</v>
      </c>
      <c r="B17" s="128" t="s">
        <v>313</v>
      </c>
      <c r="C17" s="128" t="s">
        <v>314</v>
      </c>
      <c r="D17" s="128" t="s">
        <v>315</v>
      </c>
      <c r="E17" s="142" t="s">
        <v>316</v>
      </c>
      <c r="F17" s="129" t="s">
        <v>317</v>
      </c>
      <c r="G17" s="128" t="s">
        <v>313</v>
      </c>
      <c r="H17" s="128" t="s">
        <v>314</v>
      </c>
      <c r="I17" s="128" t="s">
        <v>315</v>
      </c>
      <c r="J17" s="128" t="s">
        <v>316</v>
      </c>
      <c r="K17" s="150" t="s">
        <v>317</v>
      </c>
    </row>
    <row r="18" spans="1:11" x14ac:dyDescent="0.25">
      <c r="A18" s="111" t="s">
        <v>309</v>
      </c>
      <c r="B18" s="113" t="s">
        <v>294</v>
      </c>
      <c r="C18" s="113" t="s">
        <v>323</v>
      </c>
      <c r="D18" s="113" t="s">
        <v>319</v>
      </c>
      <c r="E18" s="143" t="s">
        <v>275</v>
      </c>
      <c r="F18" s="160" t="s">
        <v>322</v>
      </c>
      <c r="G18" s="113" t="s">
        <v>294</v>
      </c>
      <c r="H18" s="113" t="s">
        <v>333</v>
      </c>
      <c r="I18" s="113" t="s">
        <v>334</v>
      </c>
      <c r="J18" s="113" t="s">
        <v>335</v>
      </c>
      <c r="K18" s="154" t="s">
        <v>336</v>
      </c>
    </row>
    <row r="19" spans="1:11" x14ac:dyDescent="0.25">
      <c r="A19" s="117" t="s">
        <v>310</v>
      </c>
      <c r="B19" s="119" t="s">
        <v>221</v>
      </c>
      <c r="C19" s="119" t="s">
        <v>221</v>
      </c>
      <c r="D19" s="119" t="s">
        <v>275</v>
      </c>
      <c r="E19" s="144" t="s">
        <v>275</v>
      </c>
      <c r="F19" s="161" t="s">
        <v>302</v>
      </c>
      <c r="G19" s="119" t="s">
        <v>221</v>
      </c>
      <c r="H19" s="119" t="s">
        <v>221</v>
      </c>
      <c r="I19" s="119" t="s">
        <v>275</v>
      </c>
      <c r="J19" s="119" t="s">
        <v>275</v>
      </c>
      <c r="K19" s="155" t="s">
        <v>302</v>
      </c>
    </row>
    <row r="20" spans="1:11" x14ac:dyDescent="0.25">
      <c r="A20" s="111" t="s">
        <v>311</v>
      </c>
      <c r="B20" s="113" t="s">
        <v>294</v>
      </c>
      <c r="C20" s="113" t="s">
        <v>323</v>
      </c>
      <c r="D20" s="113" t="s">
        <v>275</v>
      </c>
      <c r="E20" s="143" t="s">
        <v>275</v>
      </c>
      <c r="F20" s="160" t="s">
        <v>324</v>
      </c>
      <c r="G20" s="113" t="s">
        <v>294</v>
      </c>
      <c r="H20" s="113" t="s">
        <v>333</v>
      </c>
      <c r="I20" s="113" t="s">
        <v>275</v>
      </c>
      <c r="J20" s="113" t="s">
        <v>275</v>
      </c>
      <c r="K20" s="154" t="s">
        <v>337</v>
      </c>
    </row>
    <row r="21" spans="1:11" x14ac:dyDescent="0.25">
      <c r="A21" s="137" t="s">
        <v>312</v>
      </c>
      <c r="B21" s="138" t="s">
        <v>294</v>
      </c>
      <c r="C21" s="138" t="s">
        <v>323</v>
      </c>
      <c r="D21" s="138" t="s">
        <v>221</v>
      </c>
      <c r="E21" s="145" t="s">
        <v>221</v>
      </c>
      <c r="F21" s="162" t="s">
        <v>325</v>
      </c>
      <c r="G21" s="138" t="s">
        <v>294</v>
      </c>
      <c r="H21" s="138" t="s">
        <v>333</v>
      </c>
      <c r="I21" s="138" t="s">
        <v>221</v>
      </c>
      <c r="J21" s="138" t="s">
        <v>221</v>
      </c>
      <c r="K21" s="156" t="s">
        <v>338</v>
      </c>
    </row>
    <row r="22" spans="1:11" x14ac:dyDescent="0.25">
      <c r="F22" s="149"/>
    </row>
    <row r="23" spans="1:11" x14ac:dyDescent="0.25">
      <c r="A23" s="127" t="s">
        <v>308</v>
      </c>
      <c r="B23" s="128" t="s">
        <v>313</v>
      </c>
      <c r="C23" s="128" t="s">
        <v>314</v>
      </c>
      <c r="D23" s="128" t="s">
        <v>315</v>
      </c>
      <c r="E23" s="128" t="s">
        <v>316</v>
      </c>
      <c r="F23" s="157" t="s">
        <v>317</v>
      </c>
      <c r="G23" s="128" t="s">
        <v>313</v>
      </c>
      <c r="H23" s="128" t="s">
        <v>314</v>
      </c>
      <c r="I23" s="128" t="s">
        <v>315</v>
      </c>
      <c r="J23" s="128" t="s">
        <v>316</v>
      </c>
      <c r="K23" s="150" t="s">
        <v>317</v>
      </c>
    </row>
    <row r="24" spans="1:11" x14ac:dyDescent="0.25">
      <c r="A24" s="111" t="s">
        <v>309</v>
      </c>
      <c r="B24" s="113" t="s">
        <v>280</v>
      </c>
      <c r="C24" s="113" t="s">
        <v>327</v>
      </c>
      <c r="D24" s="113" t="s">
        <v>221</v>
      </c>
      <c r="E24" s="113" t="s">
        <v>328</v>
      </c>
      <c r="F24" s="163" t="s">
        <v>326</v>
      </c>
      <c r="G24" s="113" t="s">
        <v>280</v>
      </c>
      <c r="H24" s="113" t="s">
        <v>327</v>
      </c>
      <c r="I24" s="113" t="s">
        <v>340</v>
      </c>
      <c r="J24" s="113" t="s">
        <v>341</v>
      </c>
      <c r="K24" s="154" t="s">
        <v>339</v>
      </c>
    </row>
    <row r="25" spans="1:11" x14ac:dyDescent="0.25">
      <c r="A25" s="117" t="s">
        <v>310</v>
      </c>
      <c r="B25" s="119" t="s">
        <v>221</v>
      </c>
      <c r="C25" s="119" t="s">
        <v>221</v>
      </c>
      <c r="D25" s="119" t="s">
        <v>221</v>
      </c>
      <c r="E25" s="119" t="s">
        <v>275</v>
      </c>
      <c r="F25" s="164" t="s">
        <v>303</v>
      </c>
      <c r="G25" s="119" t="s">
        <v>221</v>
      </c>
      <c r="H25" s="119" t="s">
        <v>221</v>
      </c>
      <c r="I25" s="119" t="s">
        <v>221</v>
      </c>
      <c r="J25" s="119" t="s">
        <v>275</v>
      </c>
      <c r="K25" s="155" t="s">
        <v>303</v>
      </c>
    </row>
    <row r="26" spans="1:11" x14ac:dyDescent="0.25">
      <c r="A26" s="111" t="s">
        <v>311</v>
      </c>
      <c r="B26" s="113" t="s">
        <v>280</v>
      </c>
      <c r="C26" s="113" t="s">
        <v>327</v>
      </c>
      <c r="D26" s="113" t="s">
        <v>221</v>
      </c>
      <c r="E26" s="113" t="s">
        <v>275</v>
      </c>
      <c r="F26" s="163" t="s">
        <v>329</v>
      </c>
      <c r="G26" s="113" t="s">
        <v>280</v>
      </c>
      <c r="H26" s="113" t="s">
        <v>327</v>
      </c>
      <c r="I26" s="113" t="s">
        <v>340</v>
      </c>
      <c r="J26" s="113" t="s">
        <v>275</v>
      </c>
      <c r="K26" s="154" t="s">
        <v>342</v>
      </c>
    </row>
    <row r="27" spans="1:11" x14ac:dyDescent="0.25">
      <c r="A27" s="137" t="s">
        <v>312</v>
      </c>
      <c r="B27" s="138" t="s">
        <v>280</v>
      </c>
      <c r="C27" s="138" t="s">
        <v>327</v>
      </c>
      <c r="D27" s="138" t="s">
        <v>221</v>
      </c>
      <c r="E27" s="138" t="s">
        <v>221</v>
      </c>
      <c r="F27" s="165">
        <v>192168255255</v>
      </c>
      <c r="G27" s="138" t="s">
        <v>280</v>
      </c>
      <c r="H27" s="138" t="s">
        <v>327</v>
      </c>
      <c r="I27" s="138" t="s">
        <v>340</v>
      </c>
      <c r="J27" s="138" t="s">
        <v>221</v>
      </c>
      <c r="K27" s="156" t="s">
        <v>343</v>
      </c>
    </row>
  </sheetData>
  <mergeCells count="16">
    <mergeCell ref="L2:M2"/>
    <mergeCell ref="J1:M1"/>
    <mergeCell ref="F9:I9"/>
    <mergeCell ref="J9:M9"/>
    <mergeCell ref="J7:M7"/>
    <mergeCell ref="J8:M8"/>
    <mergeCell ref="B9:E9"/>
    <mergeCell ref="F7:I7"/>
    <mergeCell ref="F8:I8"/>
    <mergeCell ref="J2:K2"/>
    <mergeCell ref="B1:E1"/>
    <mergeCell ref="F1:I1"/>
    <mergeCell ref="B2:C2"/>
    <mergeCell ref="D2:E2"/>
    <mergeCell ref="F2:G2"/>
    <mergeCell ref="H2:I2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6758-0A0E-4A21-9C34-F3AEACFA754F}">
  <dimension ref="A1:H35"/>
  <sheetViews>
    <sheetView zoomScale="130" zoomScaleNormal="130" workbookViewId="0">
      <pane ySplit="4" topLeftCell="A5" activePane="bottomLeft" state="frozen"/>
      <selection pane="bottomLeft" activeCell="C4" sqref="C4"/>
    </sheetView>
  </sheetViews>
  <sheetFormatPr baseColWidth="10" defaultRowHeight="15" x14ac:dyDescent="0.25"/>
  <cols>
    <col min="1" max="1" width="10.7109375" bestFit="1" customWidth="1"/>
    <col min="2" max="2" width="13.7109375" bestFit="1" customWidth="1"/>
    <col min="3" max="3" width="14.140625" bestFit="1" customWidth="1"/>
    <col min="4" max="5" width="14.7109375" bestFit="1" customWidth="1"/>
    <col min="6" max="6" width="15.85546875" bestFit="1" customWidth="1"/>
    <col min="7" max="8" width="11.140625" bestFit="1" customWidth="1"/>
  </cols>
  <sheetData>
    <row r="1" spans="1:8" ht="31.5" customHeight="1" x14ac:dyDescent="0.25">
      <c r="A1" s="126" t="s">
        <v>344</v>
      </c>
      <c r="B1" s="201" t="s">
        <v>467</v>
      </c>
      <c r="C1" s="201"/>
      <c r="D1" s="201"/>
      <c r="E1" s="201"/>
      <c r="F1" s="201"/>
      <c r="G1" s="201"/>
      <c r="H1" s="201"/>
    </row>
    <row r="3" spans="1:8" x14ac:dyDescent="0.25">
      <c r="A3" t="s">
        <v>261</v>
      </c>
      <c r="B3" t="s">
        <v>345</v>
      </c>
      <c r="C3" t="s">
        <v>348</v>
      </c>
      <c r="D3" t="s">
        <v>368</v>
      </c>
      <c r="E3" t="s">
        <v>357</v>
      </c>
      <c r="F3" t="s">
        <v>350</v>
      </c>
      <c r="G3" t="s">
        <v>355</v>
      </c>
      <c r="H3" t="s">
        <v>353</v>
      </c>
    </row>
    <row r="4" spans="1:8" x14ac:dyDescent="0.25">
      <c r="A4" t="s">
        <v>367</v>
      </c>
      <c r="B4" t="s">
        <v>346</v>
      </c>
      <c r="C4" t="s">
        <v>347</v>
      </c>
      <c r="D4" t="s">
        <v>369</v>
      </c>
      <c r="E4" t="s">
        <v>352</v>
      </c>
      <c r="F4" t="s">
        <v>351</v>
      </c>
      <c r="G4" t="s">
        <v>356</v>
      </c>
      <c r="H4" t="s">
        <v>354</v>
      </c>
    </row>
    <row r="5" spans="1:8" x14ac:dyDescent="0.25">
      <c r="A5" s="83" t="s">
        <v>248</v>
      </c>
      <c r="B5" s="83">
        <v>5</v>
      </c>
      <c r="C5" s="83">
        <v>8</v>
      </c>
      <c r="D5" s="83">
        <v>3</v>
      </c>
      <c r="E5" s="83">
        <f>IF(Tabla6[[#This Row],[CLASE]]="A",8,IF(Tabla6[[#This Row],[CLASE]]="B",16,24)) + Tabla6[[#This Row],[bits]]</f>
        <v>11</v>
      </c>
      <c r="F5" s="83">
        <f>256/Tabla6[[#This Row],[s = subredes]]</f>
        <v>32</v>
      </c>
      <c r="G5" s="83">
        <f>32-Tabla6[[#This Row],[cidr = bits 1]]</f>
        <v>21</v>
      </c>
      <c r="H5" s="172">
        <f>2^Tabla6[[#This Row],[H = bits 0]]-2</f>
        <v>2097150</v>
      </c>
    </row>
    <row r="6" spans="1:8" x14ac:dyDescent="0.25">
      <c r="B6" t="s">
        <v>465</v>
      </c>
      <c r="C6" t="s">
        <v>466</v>
      </c>
      <c r="D6" t="s">
        <v>465</v>
      </c>
      <c r="E6" t="s">
        <v>466</v>
      </c>
    </row>
    <row r="7" spans="1:8" x14ac:dyDescent="0.25">
      <c r="A7" t="s">
        <v>362</v>
      </c>
      <c r="B7" t="s">
        <v>306</v>
      </c>
      <c r="C7" t="s">
        <v>358</v>
      </c>
      <c r="D7" t="s">
        <v>359</v>
      </c>
      <c r="E7" t="s">
        <v>360</v>
      </c>
      <c r="F7" t="s">
        <v>361</v>
      </c>
      <c r="G7" t="s">
        <v>349</v>
      </c>
      <c r="H7" t="s">
        <v>353</v>
      </c>
    </row>
    <row r="8" spans="1:8" x14ac:dyDescent="0.25">
      <c r="A8" s="174" t="s">
        <v>371</v>
      </c>
      <c r="B8" s="174" t="s">
        <v>363</v>
      </c>
      <c r="C8" s="174" t="s">
        <v>364</v>
      </c>
      <c r="D8" s="174" t="s">
        <v>398</v>
      </c>
      <c r="E8" s="174" t="s">
        <v>366</v>
      </c>
      <c r="F8" s="83" t="s">
        <v>370</v>
      </c>
      <c r="G8" s="83" t="s">
        <v>406</v>
      </c>
      <c r="H8" s="173">
        <f>2^21-2</f>
        <v>2097150</v>
      </c>
    </row>
    <row r="9" spans="1:8" x14ac:dyDescent="0.25">
      <c r="A9" s="174" t="s">
        <v>372</v>
      </c>
      <c r="B9" s="174" t="s">
        <v>365</v>
      </c>
      <c r="C9" s="174" t="s">
        <v>378</v>
      </c>
      <c r="D9" s="174" t="s">
        <v>399</v>
      </c>
      <c r="E9" s="174" t="s">
        <v>391</v>
      </c>
      <c r="F9" s="83" t="s">
        <v>370</v>
      </c>
      <c r="G9" s="83" t="s">
        <v>406</v>
      </c>
      <c r="H9" s="173">
        <f t="shared" ref="H9:H15" si="0">2^21-2</f>
        <v>2097150</v>
      </c>
    </row>
    <row r="10" spans="1:8" x14ac:dyDescent="0.25">
      <c r="A10" s="174" t="s">
        <v>373</v>
      </c>
      <c r="B10" s="174" t="s">
        <v>379</v>
      </c>
      <c r="C10" s="174" t="s">
        <v>385</v>
      </c>
      <c r="D10" s="174" t="s">
        <v>400</v>
      </c>
      <c r="E10" s="174" t="s">
        <v>392</v>
      </c>
      <c r="F10" s="83" t="s">
        <v>370</v>
      </c>
      <c r="G10" s="83" t="s">
        <v>406</v>
      </c>
      <c r="H10" s="173">
        <f t="shared" si="0"/>
        <v>2097150</v>
      </c>
    </row>
    <row r="11" spans="1:8" x14ac:dyDescent="0.25">
      <c r="A11" s="174" t="s">
        <v>374</v>
      </c>
      <c r="B11" s="174" t="s">
        <v>380</v>
      </c>
      <c r="C11" s="174" t="s">
        <v>386</v>
      </c>
      <c r="D11" s="174" t="s">
        <v>401</v>
      </c>
      <c r="E11" s="174" t="s">
        <v>393</v>
      </c>
      <c r="F11" s="83" t="s">
        <v>370</v>
      </c>
      <c r="G11" s="83" t="s">
        <v>406</v>
      </c>
      <c r="H11" s="173">
        <f t="shared" si="0"/>
        <v>2097150</v>
      </c>
    </row>
    <row r="12" spans="1:8" x14ac:dyDescent="0.25">
      <c r="A12" s="174" t="s">
        <v>375</v>
      </c>
      <c r="B12" s="174" t="s">
        <v>381</v>
      </c>
      <c r="C12" s="174" t="s">
        <v>387</v>
      </c>
      <c r="D12" s="174" t="s">
        <v>402</v>
      </c>
      <c r="E12" s="174" t="s">
        <v>395</v>
      </c>
      <c r="F12" s="83" t="s">
        <v>370</v>
      </c>
      <c r="G12" s="83" t="s">
        <v>406</v>
      </c>
      <c r="H12" s="173">
        <f t="shared" si="0"/>
        <v>2097150</v>
      </c>
    </row>
    <row r="13" spans="1:8" x14ac:dyDescent="0.25">
      <c r="A13" s="174" t="s">
        <v>376</v>
      </c>
      <c r="B13" s="174" t="s">
        <v>382</v>
      </c>
      <c r="C13" s="174" t="s">
        <v>388</v>
      </c>
      <c r="D13" s="174" t="s">
        <v>403</v>
      </c>
      <c r="E13" s="174" t="s">
        <v>396</v>
      </c>
      <c r="F13" s="83" t="s">
        <v>370</v>
      </c>
      <c r="G13" s="83" t="s">
        <v>406</v>
      </c>
      <c r="H13" s="173">
        <f t="shared" si="0"/>
        <v>2097150</v>
      </c>
    </row>
    <row r="14" spans="1:8" x14ac:dyDescent="0.25">
      <c r="A14" s="174" t="s">
        <v>281</v>
      </c>
      <c r="B14" s="174" t="s">
        <v>383</v>
      </c>
      <c r="C14" s="174" t="s">
        <v>389</v>
      </c>
      <c r="D14" s="174" t="s">
        <v>404</v>
      </c>
      <c r="E14" s="174" t="s">
        <v>397</v>
      </c>
      <c r="F14" s="83" t="s">
        <v>370</v>
      </c>
      <c r="G14" s="83" t="s">
        <v>406</v>
      </c>
      <c r="H14" s="173">
        <f t="shared" si="0"/>
        <v>2097150</v>
      </c>
    </row>
    <row r="15" spans="1:8" x14ac:dyDescent="0.25">
      <c r="A15" s="174" t="s">
        <v>377</v>
      </c>
      <c r="B15" s="174" t="s">
        <v>384</v>
      </c>
      <c r="C15" s="174" t="s">
        <v>390</v>
      </c>
      <c r="D15" s="174" t="s">
        <v>405</v>
      </c>
      <c r="E15" s="174" t="s">
        <v>394</v>
      </c>
      <c r="F15" s="83" t="s">
        <v>370</v>
      </c>
      <c r="G15" s="83" t="s">
        <v>406</v>
      </c>
      <c r="H15" s="173">
        <f t="shared" si="0"/>
        <v>2097150</v>
      </c>
    </row>
    <row r="17" spans="1:8" x14ac:dyDescent="0.25">
      <c r="A17" t="s">
        <v>262</v>
      </c>
      <c r="B17">
        <v>3</v>
      </c>
      <c r="C17">
        <v>4</v>
      </c>
      <c r="D17">
        <v>2</v>
      </c>
      <c r="E17">
        <v>18</v>
      </c>
      <c r="F17">
        <v>64</v>
      </c>
      <c r="G17">
        <v>14</v>
      </c>
      <c r="H17" s="173">
        <f>2^G17-2</f>
        <v>16382</v>
      </c>
    </row>
    <row r="18" spans="1:8" x14ac:dyDescent="0.25">
      <c r="B18" t="s">
        <v>465</v>
      </c>
      <c r="C18" t="s">
        <v>466</v>
      </c>
      <c r="D18" t="s">
        <v>465</v>
      </c>
      <c r="E18" t="s">
        <v>466</v>
      </c>
    </row>
    <row r="19" spans="1:8" x14ac:dyDescent="0.25">
      <c r="A19" t="s">
        <v>362</v>
      </c>
      <c r="B19" t="s">
        <v>306</v>
      </c>
      <c r="C19" t="s">
        <v>358</v>
      </c>
      <c r="D19" t="s">
        <v>359</v>
      </c>
      <c r="E19" t="s">
        <v>360</v>
      </c>
      <c r="F19" t="s">
        <v>361</v>
      </c>
      <c r="G19" t="s">
        <v>349</v>
      </c>
      <c r="H19" t="s">
        <v>353</v>
      </c>
    </row>
    <row r="20" spans="1:8" x14ac:dyDescent="0.25">
      <c r="A20" s="174" t="s">
        <v>408</v>
      </c>
      <c r="B20" s="174" t="s">
        <v>411</v>
      </c>
      <c r="C20" s="174" t="s">
        <v>415</v>
      </c>
      <c r="D20" s="174" t="s">
        <v>424</v>
      </c>
      <c r="E20" s="174" t="s">
        <v>420</v>
      </c>
      <c r="F20" s="83" t="s">
        <v>419</v>
      </c>
      <c r="G20" s="83" t="s">
        <v>407</v>
      </c>
      <c r="H20" s="173">
        <f t="shared" ref="H20:H23" si="1">2^14-2</f>
        <v>16382</v>
      </c>
    </row>
    <row r="21" spans="1:8" x14ac:dyDescent="0.25">
      <c r="A21" s="174" t="s">
        <v>409</v>
      </c>
      <c r="B21" s="174" t="s">
        <v>412</v>
      </c>
      <c r="C21" s="174" t="s">
        <v>416</v>
      </c>
      <c r="D21" s="174" t="s">
        <v>425</v>
      </c>
      <c r="E21" s="174" t="s">
        <v>421</v>
      </c>
      <c r="F21" s="83" t="s">
        <v>419</v>
      </c>
      <c r="G21" s="83" t="s">
        <v>407</v>
      </c>
      <c r="H21" s="173">
        <f t="shared" si="1"/>
        <v>16382</v>
      </c>
    </row>
    <row r="22" spans="1:8" x14ac:dyDescent="0.25">
      <c r="A22" s="174" t="s">
        <v>278</v>
      </c>
      <c r="B22" s="174" t="s">
        <v>413</v>
      </c>
      <c r="C22" s="174" t="s">
        <v>417</v>
      </c>
      <c r="D22" s="174" t="s">
        <v>426</v>
      </c>
      <c r="E22" s="174" t="s">
        <v>422</v>
      </c>
      <c r="F22" s="83" t="s">
        <v>419</v>
      </c>
      <c r="G22" s="83" t="s">
        <v>407</v>
      </c>
      <c r="H22" s="173">
        <f t="shared" si="1"/>
        <v>16382</v>
      </c>
    </row>
    <row r="23" spans="1:8" x14ac:dyDescent="0.25">
      <c r="A23" s="174" t="s">
        <v>410</v>
      </c>
      <c r="B23" s="174" t="s">
        <v>414</v>
      </c>
      <c r="C23" s="174" t="s">
        <v>418</v>
      </c>
      <c r="D23" s="174" t="s">
        <v>427</v>
      </c>
      <c r="E23" s="174" t="s">
        <v>423</v>
      </c>
      <c r="F23" s="83" t="s">
        <v>419</v>
      </c>
      <c r="G23" s="83" t="s">
        <v>407</v>
      </c>
      <c r="H23" s="173">
        <f t="shared" si="1"/>
        <v>16382</v>
      </c>
    </row>
    <row r="24" spans="1:8" x14ac:dyDescent="0.25">
      <c r="A24" s="174"/>
      <c r="B24" s="174"/>
      <c r="C24" s="174"/>
      <c r="D24" s="174"/>
      <c r="E24" s="174"/>
      <c r="F24" s="83"/>
      <c r="G24" s="83"/>
      <c r="H24" s="173"/>
    </row>
    <row r="25" spans="1:8" x14ac:dyDescent="0.25">
      <c r="A25" s="174" t="s">
        <v>245</v>
      </c>
      <c r="B25" s="174" t="s">
        <v>428</v>
      </c>
      <c r="C25" s="174" t="s">
        <v>429</v>
      </c>
      <c r="D25" s="174" t="s">
        <v>430</v>
      </c>
      <c r="E25" s="174" t="s">
        <v>431</v>
      </c>
      <c r="F25" s="83">
        <v>32</v>
      </c>
      <c r="G25" s="83">
        <v>5</v>
      </c>
      <c r="H25" s="173">
        <v>30</v>
      </c>
    </row>
    <row r="26" spans="1:8" x14ac:dyDescent="0.25">
      <c r="A26" s="174"/>
      <c r="B26" s="174" t="s">
        <v>465</v>
      </c>
      <c r="C26" s="174" t="s">
        <v>466</v>
      </c>
      <c r="D26" s="174" t="s">
        <v>465</v>
      </c>
      <c r="E26" s="174" t="s">
        <v>466</v>
      </c>
      <c r="F26" s="83"/>
      <c r="G26" s="83"/>
      <c r="H26" s="173"/>
    </row>
    <row r="27" spans="1:8" x14ac:dyDescent="0.25">
      <c r="A27" t="s">
        <v>362</v>
      </c>
      <c r="B27" t="s">
        <v>306</v>
      </c>
      <c r="C27" t="s">
        <v>358</v>
      </c>
      <c r="D27" t="s">
        <v>359</v>
      </c>
      <c r="E27" t="s">
        <v>360</v>
      </c>
      <c r="F27" t="s">
        <v>361</v>
      </c>
      <c r="G27" t="s">
        <v>349</v>
      </c>
      <c r="H27" t="s">
        <v>353</v>
      </c>
    </row>
    <row r="28" spans="1:8" x14ac:dyDescent="0.25">
      <c r="A28" s="174" t="s">
        <v>371</v>
      </c>
      <c r="B28" s="174" t="s">
        <v>290</v>
      </c>
      <c r="C28" s="174" t="s">
        <v>432</v>
      </c>
      <c r="D28" s="174" t="s">
        <v>436</v>
      </c>
      <c r="E28" s="174" t="s">
        <v>435</v>
      </c>
      <c r="F28" s="175">
        <v>255255255224</v>
      </c>
      <c r="G28" s="83" t="s">
        <v>433</v>
      </c>
      <c r="H28" s="173">
        <v>30</v>
      </c>
    </row>
    <row r="29" spans="1:8" x14ac:dyDescent="0.25">
      <c r="A29" s="174" t="s">
        <v>372</v>
      </c>
      <c r="B29" s="174" t="s">
        <v>434</v>
      </c>
      <c r="C29" s="174" t="s">
        <v>452</v>
      </c>
      <c r="D29" s="174" t="s">
        <v>444</v>
      </c>
      <c r="E29" s="174" t="s">
        <v>443</v>
      </c>
      <c r="F29" s="175">
        <v>255255255224</v>
      </c>
      <c r="G29" s="83" t="s">
        <v>433</v>
      </c>
      <c r="H29" s="173">
        <v>30</v>
      </c>
    </row>
    <row r="30" spans="1:8" x14ac:dyDescent="0.25">
      <c r="A30" s="174" t="s">
        <v>373</v>
      </c>
      <c r="B30" s="174" t="s">
        <v>437</v>
      </c>
      <c r="C30" s="174" t="s">
        <v>453</v>
      </c>
      <c r="D30" s="174" t="s">
        <v>459</v>
      </c>
      <c r="E30" s="174" t="s">
        <v>445</v>
      </c>
      <c r="F30" s="175">
        <v>255255255224</v>
      </c>
      <c r="G30" s="83" t="s">
        <v>433</v>
      </c>
      <c r="H30" s="173">
        <v>30</v>
      </c>
    </row>
    <row r="31" spans="1:8" x14ac:dyDescent="0.25">
      <c r="A31" s="174" t="s">
        <v>374</v>
      </c>
      <c r="B31" s="174" t="s">
        <v>438</v>
      </c>
      <c r="C31" s="174" t="s">
        <v>454</v>
      </c>
      <c r="D31" s="174" t="s">
        <v>460</v>
      </c>
      <c r="E31" s="174" t="s">
        <v>446</v>
      </c>
      <c r="F31" s="175">
        <v>255255255224</v>
      </c>
      <c r="G31" s="83" t="s">
        <v>433</v>
      </c>
      <c r="H31" s="173">
        <v>30</v>
      </c>
    </row>
    <row r="32" spans="1:8" x14ac:dyDescent="0.25">
      <c r="A32" s="174" t="s">
        <v>375</v>
      </c>
      <c r="B32" s="174" t="s">
        <v>439</v>
      </c>
      <c r="C32" s="174" t="s">
        <v>455</v>
      </c>
      <c r="D32" s="174" t="s">
        <v>461</v>
      </c>
      <c r="E32" s="174" t="s">
        <v>447</v>
      </c>
      <c r="F32" s="175">
        <v>255255255224</v>
      </c>
      <c r="G32" s="83" t="s">
        <v>433</v>
      </c>
      <c r="H32" s="173">
        <v>30</v>
      </c>
    </row>
    <row r="33" spans="1:8" x14ac:dyDescent="0.25">
      <c r="A33" s="174" t="s">
        <v>376</v>
      </c>
      <c r="B33" s="174" t="s">
        <v>440</v>
      </c>
      <c r="C33" s="174" t="s">
        <v>456</v>
      </c>
      <c r="D33" s="174" t="s">
        <v>462</v>
      </c>
      <c r="E33" s="174" t="s">
        <v>448</v>
      </c>
      <c r="F33" s="175">
        <v>255255255224</v>
      </c>
      <c r="G33" s="83" t="s">
        <v>433</v>
      </c>
      <c r="H33" s="173">
        <v>30</v>
      </c>
    </row>
    <row r="34" spans="1:8" x14ac:dyDescent="0.25">
      <c r="A34" s="174" t="s">
        <v>281</v>
      </c>
      <c r="B34" s="174" t="s">
        <v>441</v>
      </c>
      <c r="C34" s="174" t="s">
        <v>457</v>
      </c>
      <c r="D34" s="174" t="s">
        <v>463</v>
      </c>
      <c r="E34" s="174" t="s">
        <v>449</v>
      </c>
      <c r="F34" s="175">
        <v>255255255224</v>
      </c>
      <c r="G34" s="83" t="s">
        <v>433</v>
      </c>
      <c r="H34" s="173">
        <v>30</v>
      </c>
    </row>
    <row r="35" spans="1:8" x14ac:dyDescent="0.25">
      <c r="A35" s="174" t="s">
        <v>377</v>
      </c>
      <c r="B35" s="174" t="s">
        <v>442</v>
      </c>
      <c r="C35" s="174" t="s">
        <v>458</v>
      </c>
      <c r="D35" s="174" t="s">
        <v>464</v>
      </c>
      <c r="E35" s="174" t="s">
        <v>450</v>
      </c>
      <c r="F35" s="175">
        <v>255255255224</v>
      </c>
      <c r="G35" s="83" t="s">
        <v>433</v>
      </c>
      <c r="H35" s="173">
        <v>30</v>
      </c>
    </row>
  </sheetData>
  <mergeCells count="1">
    <mergeCell ref="B1:H1"/>
  </mergeCells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10AC-097D-4523-B531-6423B6A8BD52}">
  <dimension ref="A1:R40"/>
  <sheetViews>
    <sheetView tabSelected="1" topLeftCell="G22" zoomScale="115" zoomScaleNormal="115" workbookViewId="0">
      <selection activeCell="K33" sqref="K33:N33"/>
    </sheetView>
  </sheetViews>
  <sheetFormatPr baseColWidth="10" defaultRowHeight="15" x14ac:dyDescent="0.25"/>
  <cols>
    <col min="2" max="2" width="11" bestFit="1" customWidth="1"/>
    <col min="3" max="3" width="15.42578125" customWidth="1"/>
    <col min="4" max="4" width="12.7109375" bestFit="1" customWidth="1"/>
    <col min="5" max="5" width="13.42578125" bestFit="1" customWidth="1"/>
    <col min="6" max="6" width="12.7109375" bestFit="1" customWidth="1"/>
    <col min="7" max="7" width="16.42578125" bestFit="1" customWidth="1"/>
  </cols>
  <sheetData>
    <row r="1" spans="1:9" ht="30.75" customHeight="1" x14ac:dyDescent="0.25">
      <c r="A1" s="126" t="s">
        <v>468</v>
      </c>
      <c r="B1" s="201" t="s">
        <v>475</v>
      </c>
      <c r="C1" s="201"/>
      <c r="D1" s="201"/>
      <c r="E1" s="201"/>
      <c r="F1" s="201"/>
      <c r="G1" s="201"/>
      <c r="H1" s="201"/>
    </row>
    <row r="3" spans="1:9" x14ac:dyDescent="0.25">
      <c r="A3" s="83" t="s">
        <v>469</v>
      </c>
      <c r="B3" s="83" t="s">
        <v>470</v>
      </c>
      <c r="C3" s="83" t="s">
        <v>482</v>
      </c>
      <c r="D3" s="83" t="s">
        <v>349</v>
      </c>
      <c r="E3" s="83" t="s">
        <v>350</v>
      </c>
      <c r="F3" s="83"/>
      <c r="G3" s="83"/>
      <c r="H3" s="83"/>
      <c r="I3" s="83"/>
    </row>
    <row r="4" spans="1:9" x14ac:dyDescent="0.25">
      <c r="A4" s="83" t="s">
        <v>471</v>
      </c>
      <c r="B4" s="83" t="s">
        <v>472</v>
      </c>
      <c r="C4" s="83" t="s">
        <v>483</v>
      </c>
      <c r="D4" s="83" t="s">
        <v>474</v>
      </c>
      <c r="E4" s="83" t="s">
        <v>476</v>
      </c>
      <c r="F4" s="83"/>
      <c r="G4" s="83"/>
      <c r="H4" s="83"/>
      <c r="I4" s="83"/>
    </row>
    <row r="5" spans="1:9" x14ac:dyDescent="0.25">
      <c r="A5" s="83">
        <v>10</v>
      </c>
      <c r="B5" s="83">
        <v>14</v>
      </c>
      <c r="C5" s="83">
        <v>4</v>
      </c>
      <c r="D5" s="83"/>
      <c r="E5" s="83"/>
      <c r="F5" s="83"/>
      <c r="G5" s="83"/>
      <c r="H5" s="172"/>
      <c r="I5" s="83"/>
    </row>
    <row r="6" spans="1:9" x14ac:dyDescent="0.25">
      <c r="C6" t="s">
        <v>465</v>
      </c>
      <c r="D6" t="s">
        <v>466</v>
      </c>
      <c r="E6" t="s">
        <v>465</v>
      </c>
      <c r="F6" t="s">
        <v>466</v>
      </c>
    </row>
    <row r="7" spans="1:9" x14ac:dyDescent="0.25">
      <c r="A7" t="s">
        <v>473</v>
      </c>
      <c r="B7" t="s">
        <v>477</v>
      </c>
      <c r="C7" t="s">
        <v>306</v>
      </c>
      <c r="D7" t="s">
        <v>358</v>
      </c>
      <c r="E7" t="s">
        <v>359</v>
      </c>
      <c r="F7" t="s">
        <v>360</v>
      </c>
      <c r="G7" t="s">
        <v>361</v>
      </c>
      <c r="H7" t="s">
        <v>349</v>
      </c>
      <c r="I7" t="s">
        <v>353</v>
      </c>
    </row>
    <row r="8" spans="1:9" x14ac:dyDescent="0.25">
      <c r="A8" s="174" t="s">
        <v>262</v>
      </c>
      <c r="B8" s="174" t="s">
        <v>189</v>
      </c>
      <c r="C8" s="174" t="s">
        <v>287</v>
      </c>
      <c r="D8" s="174" t="s">
        <v>481</v>
      </c>
      <c r="E8" s="174" t="s">
        <v>487</v>
      </c>
      <c r="F8" s="174" t="s">
        <v>486</v>
      </c>
      <c r="G8" s="175">
        <v>255255255128</v>
      </c>
      <c r="H8" s="83" t="s">
        <v>488</v>
      </c>
      <c r="I8" s="173">
        <v>126</v>
      </c>
    </row>
    <row r="9" spans="1:9" x14ac:dyDescent="0.25">
      <c r="A9" s="174" t="s">
        <v>248</v>
      </c>
      <c r="B9" s="174" t="s">
        <v>478</v>
      </c>
      <c r="C9" s="174" t="s">
        <v>484</v>
      </c>
      <c r="D9" s="174" t="s">
        <v>485</v>
      </c>
      <c r="E9" s="174" t="s">
        <v>493</v>
      </c>
      <c r="F9" s="174" t="s">
        <v>492</v>
      </c>
      <c r="G9" s="175">
        <v>255255255128</v>
      </c>
      <c r="H9" s="83" t="s">
        <v>488</v>
      </c>
      <c r="I9" s="173">
        <v>126</v>
      </c>
    </row>
    <row r="10" spans="1:9" x14ac:dyDescent="0.25">
      <c r="A10" s="174" t="s">
        <v>263</v>
      </c>
      <c r="B10" s="174" t="s">
        <v>480</v>
      </c>
      <c r="C10" s="174" t="s">
        <v>490</v>
      </c>
      <c r="D10" s="174" t="s">
        <v>491</v>
      </c>
      <c r="E10" s="174" t="s">
        <v>496</v>
      </c>
      <c r="F10" s="174" t="s">
        <v>495</v>
      </c>
      <c r="G10" s="175">
        <v>255255255192</v>
      </c>
      <c r="H10" s="83" t="s">
        <v>489</v>
      </c>
      <c r="I10" s="173">
        <v>62</v>
      </c>
    </row>
    <row r="11" spans="1:9" x14ac:dyDescent="0.25">
      <c r="A11" s="174" t="s">
        <v>245</v>
      </c>
      <c r="B11" s="174" t="s">
        <v>479</v>
      </c>
      <c r="C11" s="174" t="s">
        <v>494</v>
      </c>
      <c r="D11" s="174" t="s">
        <v>498</v>
      </c>
      <c r="E11" s="174" t="s">
        <v>500</v>
      </c>
      <c r="F11" s="174" t="s">
        <v>499</v>
      </c>
      <c r="G11" s="175">
        <v>255255255224</v>
      </c>
      <c r="H11" s="83" t="s">
        <v>433</v>
      </c>
      <c r="I11" s="173">
        <v>30</v>
      </c>
    </row>
    <row r="12" spans="1:9" x14ac:dyDescent="0.25">
      <c r="A12" s="174" t="s">
        <v>246</v>
      </c>
      <c r="B12" s="174" t="s">
        <v>187</v>
      </c>
      <c r="C12" s="174" t="s">
        <v>497</v>
      </c>
      <c r="D12" s="174" t="s">
        <v>501</v>
      </c>
      <c r="E12" s="174" t="s">
        <v>504</v>
      </c>
      <c r="F12" s="174" t="s">
        <v>502</v>
      </c>
      <c r="G12" s="175">
        <v>255255255240</v>
      </c>
      <c r="H12" s="83" t="s">
        <v>451</v>
      </c>
      <c r="I12" s="173">
        <v>14</v>
      </c>
    </row>
    <row r="13" spans="1:9" x14ac:dyDescent="0.25">
      <c r="A13" s="174"/>
      <c r="B13" s="174"/>
      <c r="C13" s="174" t="s">
        <v>503</v>
      </c>
      <c r="D13" s="174"/>
      <c r="E13" s="174"/>
      <c r="F13" s="174"/>
      <c r="G13" s="83"/>
      <c r="H13" s="83"/>
      <c r="I13" s="173"/>
    </row>
    <row r="14" spans="1:9" x14ac:dyDescent="0.25">
      <c r="A14" s="174"/>
      <c r="B14" s="174"/>
      <c r="C14" s="174"/>
      <c r="D14" s="174"/>
      <c r="E14" s="174"/>
      <c r="F14" s="174"/>
      <c r="G14" s="83"/>
      <c r="H14" s="83"/>
      <c r="I14" s="173"/>
    </row>
    <row r="15" spans="1:9" x14ac:dyDescent="0.25">
      <c r="A15" s="202" t="s">
        <v>473</v>
      </c>
      <c r="B15" s="202" t="s">
        <v>477</v>
      </c>
      <c r="C15" s="202" t="s">
        <v>306</v>
      </c>
      <c r="D15" s="202" t="s">
        <v>358</v>
      </c>
      <c r="E15" s="202" t="s">
        <v>359</v>
      </c>
      <c r="F15" s="202" t="s">
        <v>360</v>
      </c>
      <c r="G15" s="202" t="s">
        <v>361</v>
      </c>
      <c r="H15" s="202" t="s">
        <v>349</v>
      </c>
      <c r="I15" s="202" t="s">
        <v>353</v>
      </c>
    </row>
    <row r="16" spans="1:9" x14ac:dyDescent="0.25">
      <c r="A16" s="203" t="s">
        <v>505</v>
      </c>
      <c r="B16" s="203" t="s">
        <v>509</v>
      </c>
      <c r="C16" s="203" t="s">
        <v>324</v>
      </c>
      <c r="D16" s="203" t="s">
        <v>510</v>
      </c>
      <c r="E16" s="203" t="s">
        <v>515</v>
      </c>
      <c r="F16" s="203" t="s">
        <v>514</v>
      </c>
      <c r="G16" s="205" t="s">
        <v>303</v>
      </c>
      <c r="H16" s="205">
        <v>24</v>
      </c>
      <c r="I16" s="206">
        <v>254</v>
      </c>
    </row>
    <row r="17" spans="1:18" x14ac:dyDescent="0.25">
      <c r="A17" s="203" t="s">
        <v>262</v>
      </c>
      <c r="B17" s="203" t="s">
        <v>189</v>
      </c>
      <c r="C17" s="203" t="s">
        <v>511</v>
      </c>
      <c r="D17" s="203" t="s">
        <v>513</v>
      </c>
      <c r="E17" s="203" t="s">
        <v>518</v>
      </c>
      <c r="F17" s="203" t="s">
        <v>517</v>
      </c>
      <c r="G17" s="204">
        <v>255255255128</v>
      </c>
      <c r="H17" s="205">
        <v>25</v>
      </c>
      <c r="I17" s="206">
        <v>126</v>
      </c>
    </row>
    <row r="18" spans="1:18" x14ac:dyDescent="0.25">
      <c r="A18" s="203" t="s">
        <v>246</v>
      </c>
      <c r="B18" s="203" t="s">
        <v>478</v>
      </c>
      <c r="C18" s="203" t="s">
        <v>516</v>
      </c>
      <c r="D18" s="203" t="s">
        <v>519</v>
      </c>
      <c r="E18" s="203" t="s">
        <v>521</v>
      </c>
      <c r="F18" s="203" t="s">
        <v>520</v>
      </c>
      <c r="G18" s="204">
        <v>255255255128</v>
      </c>
      <c r="H18" s="205">
        <v>25</v>
      </c>
      <c r="I18" s="206">
        <v>126</v>
      </c>
    </row>
    <row r="19" spans="1:18" x14ac:dyDescent="0.25">
      <c r="A19" s="203" t="s">
        <v>263</v>
      </c>
      <c r="B19" s="203" t="s">
        <v>508</v>
      </c>
      <c r="C19" s="203" t="s">
        <v>512</v>
      </c>
      <c r="D19" s="203" t="s">
        <v>525</v>
      </c>
      <c r="E19" s="203" t="s">
        <v>524</v>
      </c>
      <c r="F19" s="203" t="s">
        <v>523</v>
      </c>
      <c r="G19" s="204">
        <v>255255255192</v>
      </c>
      <c r="H19" s="205">
        <v>26</v>
      </c>
      <c r="I19" s="206">
        <v>62</v>
      </c>
    </row>
    <row r="20" spans="1:18" x14ac:dyDescent="0.25">
      <c r="A20" s="203" t="s">
        <v>245</v>
      </c>
      <c r="B20" s="203" t="s">
        <v>506</v>
      </c>
      <c r="C20" s="203" t="s">
        <v>522</v>
      </c>
      <c r="D20" s="203" t="s">
        <v>526</v>
      </c>
      <c r="E20" s="203" t="s">
        <v>529</v>
      </c>
      <c r="F20" s="203" t="s">
        <v>528</v>
      </c>
      <c r="G20" s="204">
        <v>255255255192</v>
      </c>
      <c r="H20" s="205">
        <v>26</v>
      </c>
      <c r="I20" s="206">
        <v>62</v>
      </c>
    </row>
    <row r="21" spans="1:18" x14ac:dyDescent="0.25">
      <c r="A21" s="207" t="s">
        <v>248</v>
      </c>
      <c r="B21" s="207" t="s">
        <v>507</v>
      </c>
      <c r="C21" s="207" t="s">
        <v>527</v>
      </c>
      <c r="D21" s="207" t="s">
        <v>530</v>
      </c>
      <c r="E21" s="207" t="s">
        <v>533</v>
      </c>
      <c r="F21" s="207" t="s">
        <v>532</v>
      </c>
      <c r="G21" s="210">
        <v>255255255224</v>
      </c>
      <c r="H21" s="208">
        <v>27</v>
      </c>
      <c r="I21" s="209">
        <v>30</v>
      </c>
    </row>
    <row r="22" spans="1:18" x14ac:dyDescent="0.25">
      <c r="A22" s="207"/>
      <c r="B22" s="207"/>
      <c r="C22" s="207" t="s">
        <v>531</v>
      </c>
      <c r="D22" s="207"/>
      <c r="E22" s="207"/>
      <c r="F22" s="207"/>
      <c r="G22" s="210"/>
      <c r="H22" s="208"/>
      <c r="I22" s="209"/>
    </row>
    <row r="23" spans="1:18" x14ac:dyDescent="0.25">
      <c r="C23" s="158"/>
      <c r="D23" s="176"/>
      <c r="M23">
        <v>11110000</v>
      </c>
      <c r="N23">
        <v>11100000</v>
      </c>
      <c r="O23">
        <v>11000000</v>
      </c>
      <c r="P23">
        <v>10000000</v>
      </c>
      <c r="Q23" s="174" t="s">
        <v>275</v>
      </c>
    </row>
    <row r="24" spans="1:18" x14ac:dyDescent="0.25">
      <c r="A24" s="202" t="s">
        <v>473</v>
      </c>
      <c r="B24" s="202" t="s">
        <v>477</v>
      </c>
      <c r="C24" s="202" t="s">
        <v>306</v>
      </c>
      <c r="D24" s="202" t="s">
        <v>358</v>
      </c>
      <c r="E24" s="202" t="s">
        <v>359</v>
      </c>
      <c r="F24" s="202" t="s">
        <v>360</v>
      </c>
      <c r="G24" s="202" t="s">
        <v>361</v>
      </c>
      <c r="H24" s="202" t="s">
        <v>349</v>
      </c>
      <c r="I24" s="202" t="s">
        <v>353</v>
      </c>
      <c r="L24" t="s">
        <v>565</v>
      </c>
      <c r="M24" s="109">
        <v>28</v>
      </c>
      <c r="N24" s="226">
        <v>27</v>
      </c>
      <c r="O24" s="226">
        <v>26</v>
      </c>
      <c r="P24" s="226">
        <v>25</v>
      </c>
      <c r="Q24" s="226">
        <v>24</v>
      </c>
    </row>
    <row r="25" spans="1:18" x14ac:dyDescent="0.25">
      <c r="A25" s="203" t="s">
        <v>248</v>
      </c>
      <c r="B25" s="203" t="s">
        <v>507</v>
      </c>
      <c r="C25" s="203" t="s">
        <v>324</v>
      </c>
      <c r="D25" s="203" t="s">
        <v>510</v>
      </c>
      <c r="E25" s="203" t="s">
        <v>536</v>
      </c>
      <c r="F25" s="203" t="s">
        <v>535</v>
      </c>
      <c r="G25" s="204">
        <v>255255255224</v>
      </c>
      <c r="H25" s="205">
        <v>27</v>
      </c>
      <c r="I25" s="206">
        <v>30</v>
      </c>
      <c r="K25" s="225" t="s">
        <v>324</v>
      </c>
      <c r="L25" s="228" t="s">
        <v>275</v>
      </c>
      <c r="M25" s="228" t="s">
        <v>275</v>
      </c>
      <c r="N25" s="228" t="s">
        <v>275</v>
      </c>
      <c r="O25" s="228" t="s">
        <v>275</v>
      </c>
      <c r="P25" s="228" t="s">
        <v>275</v>
      </c>
      <c r="Q25" s="228" t="s">
        <v>275</v>
      </c>
    </row>
    <row r="26" spans="1:18" x14ac:dyDescent="0.25">
      <c r="A26" s="203" t="s">
        <v>262</v>
      </c>
      <c r="B26" s="203" t="s">
        <v>189</v>
      </c>
      <c r="C26" s="211" t="s">
        <v>534</v>
      </c>
      <c r="D26" s="211" t="s">
        <v>537</v>
      </c>
      <c r="E26" s="211" t="s">
        <v>539</v>
      </c>
      <c r="F26" s="211" t="s">
        <v>540</v>
      </c>
      <c r="G26" s="212">
        <v>255255255128</v>
      </c>
      <c r="H26" s="213">
        <v>25</v>
      </c>
      <c r="I26" s="214">
        <v>126</v>
      </c>
      <c r="K26" s="231" t="s">
        <v>534</v>
      </c>
      <c r="L26" s="232" t="s">
        <v>566</v>
      </c>
      <c r="M26" s="174" t="s">
        <v>340</v>
      </c>
      <c r="N26" s="174" t="s">
        <v>340</v>
      </c>
      <c r="O26" s="229" t="s">
        <v>275</v>
      </c>
      <c r="P26" s="229" t="s">
        <v>275</v>
      </c>
      <c r="Q26" s="229" t="s">
        <v>275</v>
      </c>
      <c r="R26" s="227"/>
    </row>
    <row r="27" spans="1:18" x14ac:dyDescent="0.25">
      <c r="A27" s="203" t="s">
        <v>245</v>
      </c>
      <c r="B27" s="203" t="s">
        <v>506</v>
      </c>
      <c r="C27" s="211" t="s">
        <v>538</v>
      </c>
      <c r="D27" s="211" t="s">
        <v>542</v>
      </c>
      <c r="E27" s="211" t="s">
        <v>544</v>
      </c>
      <c r="F27" s="211" t="s">
        <v>543</v>
      </c>
      <c r="G27" s="212">
        <v>255255255192</v>
      </c>
      <c r="H27" s="213">
        <v>26</v>
      </c>
      <c r="I27" s="214">
        <v>62</v>
      </c>
      <c r="K27" s="231" t="s">
        <v>538</v>
      </c>
      <c r="L27" s="232" t="s">
        <v>563</v>
      </c>
      <c r="M27" s="174" t="s">
        <v>563</v>
      </c>
      <c r="N27" s="174" t="s">
        <v>563</v>
      </c>
      <c r="O27" s="233" t="s">
        <v>567</v>
      </c>
      <c r="P27" s="233" t="s">
        <v>567</v>
      </c>
      <c r="Q27" s="233" t="s">
        <v>275</v>
      </c>
      <c r="R27" s="227"/>
    </row>
    <row r="28" spans="1:18" x14ac:dyDescent="0.25">
      <c r="A28" s="203" t="s">
        <v>263</v>
      </c>
      <c r="B28" s="203" t="s">
        <v>508</v>
      </c>
      <c r="C28" s="211" t="s">
        <v>541</v>
      </c>
      <c r="D28" s="211" t="s">
        <v>545</v>
      </c>
      <c r="E28" s="211" t="s">
        <v>548</v>
      </c>
      <c r="F28" s="211" t="s">
        <v>547</v>
      </c>
      <c r="G28" s="212">
        <v>255255255192</v>
      </c>
      <c r="H28" s="213">
        <v>26</v>
      </c>
      <c r="I28" s="214">
        <v>62</v>
      </c>
      <c r="K28" s="231" t="s">
        <v>541</v>
      </c>
      <c r="L28" s="232" t="s">
        <v>564</v>
      </c>
      <c r="M28" s="174" t="s">
        <v>564</v>
      </c>
      <c r="N28" s="174" t="s">
        <v>564</v>
      </c>
      <c r="O28" s="233" t="s">
        <v>280</v>
      </c>
      <c r="P28" s="233" t="s">
        <v>567</v>
      </c>
      <c r="Q28" s="229" t="s">
        <v>275</v>
      </c>
      <c r="R28" s="227"/>
    </row>
    <row r="29" spans="1:18" x14ac:dyDescent="0.25">
      <c r="A29" s="203" t="s">
        <v>246</v>
      </c>
      <c r="B29" s="203" t="s">
        <v>478</v>
      </c>
      <c r="C29" s="211" t="s">
        <v>546</v>
      </c>
      <c r="D29" s="211" t="s">
        <v>549</v>
      </c>
      <c r="E29" s="211" t="s">
        <v>552</v>
      </c>
      <c r="F29" s="211" t="s">
        <v>553</v>
      </c>
      <c r="G29" s="212">
        <v>255255255128</v>
      </c>
      <c r="H29" s="213">
        <v>25</v>
      </c>
      <c r="I29" s="214">
        <v>126</v>
      </c>
      <c r="K29" s="231" t="s">
        <v>546</v>
      </c>
      <c r="L29" s="232" t="s">
        <v>340</v>
      </c>
      <c r="M29" s="174" t="s">
        <v>340</v>
      </c>
      <c r="N29" s="174" t="s">
        <v>340</v>
      </c>
      <c r="O29" s="233" t="s">
        <v>275</v>
      </c>
      <c r="P29" s="229" t="s">
        <v>275</v>
      </c>
      <c r="Q29" s="229" t="s">
        <v>275</v>
      </c>
      <c r="R29" s="227"/>
    </row>
    <row r="30" spans="1:18" x14ac:dyDescent="0.25">
      <c r="A30" s="207" t="s">
        <v>505</v>
      </c>
      <c r="B30" s="207" t="s">
        <v>509</v>
      </c>
      <c r="C30" s="215" t="s">
        <v>550</v>
      </c>
      <c r="D30" s="215" t="s">
        <v>551</v>
      </c>
      <c r="E30" s="215" t="s">
        <v>533</v>
      </c>
      <c r="F30" s="215" t="s">
        <v>532</v>
      </c>
      <c r="G30" s="216" t="s">
        <v>303</v>
      </c>
      <c r="H30" s="216">
        <v>24</v>
      </c>
      <c r="I30" s="217">
        <v>254</v>
      </c>
      <c r="K30" s="231" t="s">
        <v>550</v>
      </c>
      <c r="L30" s="232" t="s">
        <v>563</v>
      </c>
      <c r="M30" s="174" t="s">
        <v>563</v>
      </c>
      <c r="N30" s="174" t="s">
        <v>563</v>
      </c>
      <c r="O30" s="233" t="s">
        <v>567</v>
      </c>
      <c r="P30" s="233" t="s">
        <v>567</v>
      </c>
      <c r="Q30" s="233" t="s">
        <v>275</v>
      </c>
      <c r="R30" s="227"/>
    </row>
    <row r="31" spans="1:18" x14ac:dyDescent="0.25">
      <c r="A31" s="207"/>
      <c r="B31" s="207"/>
      <c r="C31" s="207" t="s">
        <v>531</v>
      </c>
      <c r="D31" s="207"/>
      <c r="E31" s="207"/>
      <c r="F31" s="207"/>
      <c r="G31" s="210"/>
      <c r="H31" s="208"/>
      <c r="I31" s="209"/>
      <c r="K31" s="225" t="s">
        <v>531</v>
      </c>
      <c r="L31" s="230" t="s">
        <v>563</v>
      </c>
      <c r="M31" s="174" t="s">
        <v>563</v>
      </c>
      <c r="N31" s="174" t="s">
        <v>563</v>
      </c>
      <c r="O31" s="233" t="s">
        <v>567</v>
      </c>
      <c r="P31" s="233" t="s">
        <v>567</v>
      </c>
      <c r="Q31" s="229" t="s">
        <v>275</v>
      </c>
      <c r="R31" s="227"/>
    </row>
    <row r="32" spans="1:18" x14ac:dyDescent="0.25">
      <c r="K32" s="58"/>
      <c r="L32" s="58"/>
    </row>
    <row r="33" spans="1:14" x14ac:dyDescent="0.25">
      <c r="A33" s="202" t="s">
        <v>473</v>
      </c>
      <c r="B33" s="202" t="s">
        <v>477</v>
      </c>
      <c r="C33" s="202" t="s">
        <v>306</v>
      </c>
      <c r="D33" s="202" t="s">
        <v>358</v>
      </c>
      <c r="E33" s="202" t="s">
        <v>359</v>
      </c>
      <c r="F33" s="202" t="s">
        <v>360</v>
      </c>
      <c r="G33" s="202" t="s">
        <v>361</v>
      </c>
      <c r="H33" s="202" t="s">
        <v>349</v>
      </c>
      <c r="I33" s="202" t="s">
        <v>353</v>
      </c>
      <c r="K33" s="231"/>
      <c r="L33" s="232"/>
      <c r="M33" s="174"/>
      <c r="N33" s="174"/>
    </row>
    <row r="34" spans="1:14" x14ac:dyDescent="0.25">
      <c r="A34" s="203" t="s">
        <v>248</v>
      </c>
      <c r="B34" s="203" t="s">
        <v>507</v>
      </c>
      <c r="C34" s="203" t="s">
        <v>324</v>
      </c>
      <c r="D34" s="203" t="s">
        <v>510</v>
      </c>
      <c r="E34" s="203" t="s">
        <v>536</v>
      </c>
      <c r="F34" s="203" t="s">
        <v>535</v>
      </c>
      <c r="G34" s="204">
        <v>255255255224</v>
      </c>
      <c r="H34" s="205">
        <v>27</v>
      </c>
      <c r="I34" s="206">
        <v>30</v>
      </c>
    </row>
    <row r="35" spans="1:14" x14ac:dyDescent="0.25">
      <c r="A35" s="203" t="s">
        <v>262</v>
      </c>
      <c r="B35" s="203" t="s">
        <v>189</v>
      </c>
      <c r="C35" s="218" t="s">
        <v>554</v>
      </c>
      <c r="D35" s="218" t="s">
        <v>555</v>
      </c>
      <c r="E35" s="218" t="s">
        <v>515</v>
      </c>
      <c r="F35" s="218" t="s">
        <v>514</v>
      </c>
      <c r="G35" s="219">
        <v>255255255128</v>
      </c>
      <c r="H35" s="220">
        <v>25</v>
      </c>
      <c r="I35" s="221">
        <v>126</v>
      </c>
    </row>
    <row r="36" spans="1:14" x14ac:dyDescent="0.25">
      <c r="A36" s="203" t="s">
        <v>245</v>
      </c>
      <c r="B36" s="203" t="s">
        <v>506</v>
      </c>
      <c r="C36" s="218" t="s">
        <v>511</v>
      </c>
      <c r="D36" s="218" t="s">
        <v>513</v>
      </c>
      <c r="E36" s="218" t="s">
        <v>558</v>
      </c>
      <c r="F36" s="218" t="s">
        <v>557</v>
      </c>
      <c r="G36" s="219">
        <v>255255255192</v>
      </c>
      <c r="H36" s="220">
        <v>26</v>
      </c>
      <c r="I36" s="221">
        <v>62</v>
      </c>
    </row>
    <row r="37" spans="1:14" x14ac:dyDescent="0.25">
      <c r="A37" s="203" t="s">
        <v>263</v>
      </c>
      <c r="B37" s="203" t="s">
        <v>508</v>
      </c>
      <c r="C37" s="218" t="s">
        <v>556</v>
      </c>
      <c r="D37" s="218" t="s">
        <v>559</v>
      </c>
      <c r="E37" s="218" t="s">
        <v>518</v>
      </c>
      <c r="F37" s="218" t="s">
        <v>517</v>
      </c>
      <c r="G37" s="219">
        <v>255255255192</v>
      </c>
      <c r="H37" s="220">
        <v>26</v>
      </c>
      <c r="I37" s="221">
        <v>62</v>
      </c>
    </row>
    <row r="38" spans="1:14" x14ac:dyDescent="0.25">
      <c r="A38" s="203" t="s">
        <v>246</v>
      </c>
      <c r="B38" s="203" t="s">
        <v>478</v>
      </c>
      <c r="C38" s="218" t="s">
        <v>516</v>
      </c>
      <c r="D38" s="218" t="s">
        <v>519</v>
      </c>
      <c r="E38" s="218" t="s">
        <v>521</v>
      </c>
      <c r="F38" s="218" t="s">
        <v>520</v>
      </c>
      <c r="G38" s="219">
        <v>255255255128</v>
      </c>
      <c r="H38" s="220">
        <v>25</v>
      </c>
      <c r="I38" s="221">
        <v>126</v>
      </c>
    </row>
    <row r="39" spans="1:14" x14ac:dyDescent="0.25">
      <c r="A39" s="207" t="s">
        <v>505</v>
      </c>
      <c r="B39" s="207" t="s">
        <v>509</v>
      </c>
      <c r="C39" s="222" t="s">
        <v>512</v>
      </c>
      <c r="D39" s="222" t="s">
        <v>525</v>
      </c>
      <c r="E39" s="222" t="s">
        <v>560</v>
      </c>
      <c r="F39" s="222" t="s">
        <v>561</v>
      </c>
      <c r="G39" s="223" t="s">
        <v>303</v>
      </c>
      <c r="H39" s="223">
        <v>24</v>
      </c>
      <c r="I39" s="224">
        <v>254</v>
      </c>
    </row>
    <row r="40" spans="1:14" x14ac:dyDescent="0.25">
      <c r="A40" s="207"/>
      <c r="B40" s="207"/>
      <c r="C40" s="207" t="s">
        <v>562</v>
      </c>
      <c r="D40" s="207"/>
      <c r="E40" s="207"/>
      <c r="F40" s="207"/>
      <c r="G40" s="210"/>
      <c r="H40" s="208"/>
      <c r="I40" s="209"/>
    </row>
  </sheetData>
  <sortState xmlns:xlrd2="http://schemas.microsoft.com/office/spreadsheetml/2017/richdata2" ref="A16:I21">
    <sortCondition ref="A15:A21"/>
  </sortState>
  <mergeCells count="1">
    <mergeCell ref="B1:H1"/>
  </mergeCells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suite</vt:lpstr>
      <vt:lpstr>unidades</vt:lpstr>
      <vt:lpstr>fisica</vt:lpstr>
      <vt:lpstr>sistemas</vt:lpstr>
      <vt:lpstr>IPv4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2022-10-20T23:21:46Z</dcterms:created>
  <dcterms:modified xsi:type="dcterms:W3CDTF">2022-11-18T00:57:22Z</dcterms:modified>
</cp:coreProperties>
</file>