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2-m17\docs\"/>
    </mc:Choice>
  </mc:AlternateContent>
  <xr:revisionPtr revIDLastSave="0" documentId="8_{B4280556-EF71-4F3C-A317-478C206B0E2D}" xr6:coauthVersionLast="47" xr6:coauthVersionMax="47" xr10:uidLastSave="{00000000-0000-0000-0000-000000000000}"/>
  <bookViews>
    <workbookView xWindow="-120" yWindow="-120" windowWidth="20730" windowHeight="11040" activeTab="2" xr2:uid="{D58E1B7F-9D53-4143-8877-B1E8AC398FDF}"/>
  </bookViews>
  <sheets>
    <sheet name="Routing" sheetId="1" r:id="rId1"/>
    <sheet name="AND" sheetId="2" r:id="rId2"/>
    <sheet name="BINARIO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3" l="1"/>
  <c r="X2" i="3"/>
  <c r="W2" i="3"/>
  <c r="V2" i="3"/>
  <c r="I2" i="3"/>
  <c r="H2" i="3"/>
  <c r="G2" i="3"/>
  <c r="F2" i="3"/>
  <c r="T5" i="3"/>
  <c r="F8" i="3"/>
  <c r="S2" i="3"/>
  <c r="R2" i="3"/>
  <c r="Q2" i="3"/>
  <c r="P2" i="3"/>
  <c r="O2" i="3"/>
  <c r="N2" i="3"/>
  <c r="M2" i="3"/>
  <c r="L2" i="3"/>
</calcChain>
</file>

<file path=xl/sharedStrings.xml><?xml version="1.0" encoding="utf-8"?>
<sst xmlns="http://schemas.openxmlformats.org/spreadsheetml/2006/main" count="217" uniqueCount="136">
  <si>
    <t>10.54.11.25</t>
  </si>
  <si>
    <t>10.32.45.11</t>
  </si>
  <si>
    <t>10.8.25.5</t>
  </si>
  <si>
    <t>Packet</t>
  </si>
  <si>
    <t>/8</t>
  </si>
  <si>
    <t>/10</t>
  </si>
  <si>
    <t>/12</t>
  </si>
  <si>
    <t>/16</t>
  </si>
  <si>
    <t>/20</t>
  </si>
  <si>
    <t>/24</t>
  </si>
  <si>
    <t>/27</t>
  </si>
  <si>
    <t>/30</t>
  </si>
  <si>
    <t>/4</t>
  </si>
  <si>
    <t>8.0.0.0</t>
  </si>
  <si>
    <t>10.0.0.0</t>
  </si>
  <si>
    <t>10.224.0.56</t>
  </si>
  <si>
    <t>10.128.0.0</t>
  </si>
  <si>
    <t>10.48.0.0</t>
  </si>
  <si>
    <t>10.8.0.0</t>
  </si>
  <si>
    <t>10.32.0.0</t>
  </si>
  <si>
    <t>10.224.0.0</t>
  </si>
  <si>
    <t>10.57.10.90</t>
  </si>
  <si>
    <t>10.54.0.0</t>
  </si>
  <si>
    <t>10.57.0.0</t>
  </si>
  <si>
    <t>10.32.32.0</t>
  </si>
  <si>
    <t>10.8.16.0</t>
  </si>
  <si>
    <t>10.54.11.0</t>
  </si>
  <si>
    <t>10.32.45.0</t>
  </si>
  <si>
    <t>10.8.25.0</t>
  </si>
  <si>
    <t>10.57.10.0</t>
  </si>
  <si>
    <t>10.57.10.64</t>
  </si>
  <si>
    <t>10.224.0.32</t>
  </si>
  <si>
    <t>10.54.11.24</t>
  </si>
  <si>
    <t>10.32.45.8</t>
  </si>
  <si>
    <t>10.8.25.4</t>
  </si>
  <si>
    <t>10.57.10.88</t>
  </si>
  <si>
    <t>/14</t>
  </si>
  <si>
    <t>/18</t>
  </si>
  <si>
    <t>/22</t>
  </si>
  <si>
    <t>/26</t>
  </si>
  <si>
    <t>/28</t>
  </si>
  <si>
    <t>10.56.0.0</t>
  </si>
  <si>
    <t>10.57.10.80</t>
  </si>
  <si>
    <t>10.54.11.16</t>
  </si>
  <si>
    <t>10.224.0.48</t>
  </si>
  <si>
    <t>AND</t>
  </si>
  <si>
    <t>ip</t>
  </si>
  <si>
    <t>mask</t>
  </si>
  <si>
    <t>net</t>
  </si>
  <si>
    <t>bc</t>
  </si>
  <si>
    <t>Byte 1</t>
  </si>
  <si>
    <t>Byte 2</t>
  </si>
  <si>
    <t>Byte 3</t>
  </si>
  <si>
    <t>Byte 4</t>
  </si>
  <si>
    <t>192.168.0.10</t>
  </si>
  <si>
    <t>11000000</t>
  </si>
  <si>
    <t>10101000</t>
  </si>
  <si>
    <t>00000000</t>
  </si>
  <si>
    <t>00001010</t>
  </si>
  <si>
    <t>255.255.255.0</t>
  </si>
  <si>
    <t>11111111</t>
  </si>
  <si>
    <t>BINARIO</t>
  </si>
  <si>
    <t>DEC</t>
  </si>
  <si>
    <t>2^0</t>
  </si>
  <si>
    <t>2^1</t>
  </si>
  <si>
    <t>2^6</t>
  </si>
  <si>
    <t>2^5</t>
  </si>
  <si>
    <t>2^4</t>
  </si>
  <si>
    <t>2^3</t>
  </si>
  <si>
    <t>2^2</t>
  </si>
  <si>
    <t>2^7</t>
  </si>
  <si>
    <t>192.168.0.0</t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</si>
  <si>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</si>
  <si>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111111</t>
    </r>
  </si>
  <si>
    <t>Solo se mantienen encendidos los bits que se encuentran en 1 tanto en la direccion ip como en la mascara de subred, caso contrario quedara en 0. Se utiliza para determinar la direccion de red y por consecuente la direccion de broadcast.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</si>
  <si>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</si>
  <si>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</si>
  <si>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192.168.0.255</t>
  </si>
  <si>
    <t>BIN</t>
  </si>
  <si>
    <t>EXP</t>
  </si>
  <si>
    <t>VAL</t>
  </si>
  <si>
    <t>1</t>
  </si>
  <si>
    <t>HEX</t>
  </si>
  <si>
    <t>0x00</t>
  </si>
  <si>
    <t>00000001</t>
  </si>
  <si>
    <t>0x01</t>
  </si>
  <si>
    <t>00000010</t>
  </si>
  <si>
    <t>0x02</t>
  </si>
  <si>
    <t>00000011</t>
  </si>
  <si>
    <t>0x03</t>
  </si>
  <si>
    <t>00000100</t>
  </si>
  <si>
    <t>0x04</t>
  </si>
  <si>
    <t>00000101</t>
  </si>
  <si>
    <t>0x05</t>
  </si>
  <si>
    <t>00000110</t>
  </si>
  <si>
    <t>0x06</t>
  </si>
  <si>
    <t>00000111</t>
  </si>
  <si>
    <t>0x07</t>
  </si>
  <si>
    <t>00001000</t>
  </si>
  <si>
    <t>0x08</t>
  </si>
  <si>
    <t>00001001</t>
  </si>
  <si>
    <t>0x09</t>
  </si>
  <si>
    <t>0x0A</t>
  </si>
  <si>
    <t>00001011</t>
  </si>
  <si>
    <t>0x0B</t>
  </si>
  <si>
    <t>00001100</t>
  </si>
  <si>
    <t>0x0C</t>
  </si>
  <si>
    <t>00001101</t>
  </si>
  <si>
    <t>0x0D</t>
  </si>
  <si>
    <t>00001110</t>
  </si>
  <si>
    <t>0x0E</t>
  </si>
  <si>
    <t>00001111</t>
  </si>
  <si>
    <t>0x0F</t>
  </si>
  <si>
    <t>00010000</t>
  </si>
  <si>
    <t>0x10</t>
  </si>
  <si>
    <t>00011001</t>
  </si>
  <si>
    <t>0x19</t>
  </si>
  <si>
    <t>01100011</t>
  </si>
  <si>
    <t>0x63</t>
  </si>
  <si>
    <t>01100100</t>
  </si>
  <si>
    <t>0x64</t>
  </si>
  <si>
    <t>0xFF</t>
  </si>
  <si>
    <t>0x256</t>
  </si>
  <si>
    <t>0</t>
  </si>
  <si>
    <t>0x7B6</t>
  </si>
  <si>
    <t>10^3</t>
  </si>
  <si>
    <t>10^2</t>
  </si>
  <si>
    <t>10^1</t>
  </si>
  <si>
    <t>10^0</t>
  </si>
  <si>
    <t>16^3</t>
  </si>
  <si>
    <t>16^2</t>
  </si>
  <si>
    <t>16^1</t>
  </si>
  <si>
    <t>16^0</t>
  </si>
  <si>
    <t>x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</si>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</sst>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medium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E3BD4E-2E43-4A46-8837-F60AF8B83C77}" name="Tabla8" displayName="Tabla8" ref="A1:F15" totalsRowShown="0" headerRowDxfId="20" dataDxfId="19">
  <autoFilter ref="A1:F15" xr:uid="{7CE3BD4E-2E43-4A46-8837-F60AF8B83C77}"/>
  <tableColumns count="6">
    <tableColumn id="1" xr3:uid="{0417635E-5AAA-4124-BF24-E685028B28E9}" name="Packet" dataDxfId="18"/>
    <tableColumn id="2" xr3:uid="{EDF60D3F-1116-4F5F-9918-E6A264736379}" name="10.54.11.25" dataDxfId="17"/>
    <tableColumn id="3" xr3:uid="{8BB3DE53-8464-4FC4-8ED3-1BBD215DC785}" name="10.32.45.11" dataDxfId="16"/>
    <tableColumn id="4" xr3:uid="{005EF067-1823-48DB-B2F2-5667F5E88485}" name="10.8.25.5" dataDxfId="15"/>
    <tableColumn id="5" xr3:uid="{6AF70F22-B26D-4526-A388-B2BBF852BE08}" name="10.57.10.90" dataDxfId="14"/>
    <tableColumn id="6" xr3:uid="{BD81082D-82F6-428E-B38C-44BBC664C33B}" name="10.224.0.56" dataDxfId="1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4FB12-22FC-4071-ACE3-8C4D19BD5E2E}" name="Tabla1" displayName="Tabla1" ref="H1:I10" totalsRowShown="0" headerRowDxfId="12">
  <autoFilter ref="H1:I10" xr:uid="{4354FB12-22FC-4071-ACE3-8C4D19BD5E2E}"/>
  <tableColumns count="2">
    <tableColumn id="1" xr3:uid="{1271DDA5-9E86-48E8-A07E-AEBCABE3991F}" name="BINARIO" dataDxfId="11"/>
    <tableColumn id="2" xr3:uid="{AECF3B72-B0B0-4A35-9286-6BC6AC8AFDB0}" name="DEC" dataDxfId="1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80A89-3C58-47FF-B9C1-271230B2676F}" name="Tabla2" displayName="Tabla2" ref="A1:F5" totalsRowShown="0" headerRowDxfId="3" dataDxfId="4">
  <autoFilter ref="A1:F5" xr:uid="{CF580A89-3C58-47FF-B9C1-271230B2676F}"/>
  <tableColumns count="6">
    <tableColumn id="1" xr3:uid="{774A2505-7684-4EF6-9C99-FC97C5A754B9}" name="AND" dataDxfId="9"/>
    <tableColumn id="2" xr3:uid="{47531761-5CE6-4050-B64F-CD949926EA0B}" name="DEC" dataDxfId="8"/>
    <tableColumn id="3" xr3:uid="{841295DD-8505-44A3-8375-C709086C057D}" name="Byte 1" dataDxfId="7"/>
    <tableColumn id="4" xr3:uid="{2B56BD6B-F0A4-442E-A555-2940984138FE}" name="Byte 2" dataDxfId="6"/>
    <tableColumn id="5" xr3:uid="{B3D3BD95-92B6-4B5D-8866-87091C3AF73C}" name="Byte 3" dataDxfId="5"/>
    <tableColumn id="6" xr3:uid="{129EF05C-798B-4504-BA3B-736F82355F6B}" name="Byte 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202A22-8BB6-41B0-BCE6-20435DC7D2FB}" name="Tabla3" displayName="Tabla3" ref="A1:C22" totalsRowShown="0">
  <autoFilter ref="A1:C22" xr:uid="{FB202A22-8BB6-41B0-BCE6-20435DC7D2FB}"/>
  <tableColumns count="3">
    <tableColumn id="1" xr3:uid="{C3E71064-D1A7-4436-8D3B-24547A016B88}" name="DEC" dataDxfId="2"/>
    <tableColumn id="2" xr3:uid="{605ED81F-7F71-4091-B439-2A9B0AC9E520}" name="BIN" dataDxfId="1"/>
    <tableColumn id="3" xr3:uid="{A3B3E7A6-1EB2-4115-B1A5-309E782D032D}" name="H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0A77-27C2-4351-B317-1425992024F1}">
  <dimension ref="A1:J1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5" x14ac:dyDescent="0.25"/>
  <cols>
    <col min="1" max="1" width="11.42578125" style="1" bestFit="1" customWidth="1"/>
    <col min="2" max="3" width="15.28515625" style="1" bestFit="1" customWidth="1"/>
    <col min="4" max="4" width="13.28515625" style="1" bestFit="1" customWidth="1"/>
    <col min="5" max="6" width="15.28515625" style="1" bestFit="1" customWidth="1"/>
    <col min="7" max="10" width="12.7109375" style="1" customWidth="1"/>
  </cols>
  <sheetData>
    <row r="1" spans="1:6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21</v>
      </c>
      <c r="F1" s="2" t="s">
        <v>15</v>
      </c>
    </row>
    <row r="2" spans="1:6" x14ac:dyDescent="0.25">
      <c r="A2" s="1" t="s">
        <v>12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</row>
    <row r="3" spans="1:6" x14ac:dyDescent="0.25">
      <c r="A3" s="1" t="s">
        <v>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</row>
    <row r="4" spans="1:6" x14ac:dyDescent="0.25">
      <c r="A4" s="1" t="s">
        <v>5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16</v>
      </c>
    </row>
    <row r="5" spans="1:6" x14ac:dyDescent="0.25">
      <c r="A5" s="1" t="s">
        <v>6</v>
      </c>
      <c r="B5" s="1" t="s">
        <v>17</v>
      </c>
      <c r="C5" s="1" t="s">
        <v>19</v>
      </c>
      <c r="D5" s="1" t="s">
        <v>14</v>
      </c>
      <c r="E5" s="1" t="s">
        <v>17</v>
      </c>
      <c r="F5" s="1" t="s">
        <v>20</v>
      </c>
    </row>
    <row r="6" spans="1:6" x14ac:dyDescent="0.25">
      <c r="A6" s="1" t="s">
        <v>36</v>
      </c>
      <c r="B6" s="1" t="s">
        <v>22</v>
      </c>
      <c r="C6" s="1" t="s">
        <v>19</v>
      </c>
      <c r="D6" s="1" t="s">
        <v>18</v>
      </c>
      <c r="E6" s="1" t="s">
        <v>41</v>
      </c>
      <c r="F6" s="1" t="s">
        <v>20</v>
      </c>
    </row>
    <row r="7" spans="1:6" x14ac:dyDescent="0.25">
      <c r="A7" s="1" t="s">
        <v>7</v>
      </c>
      <c r="B7" s="1" t="s">
        <v>22</v>
      </c>
      <c r="C7" s="1" t="s">
        <v>19</v>
      </c>
      <c r="D7" s="1" t="s">
        <v>18</v>
      </c>
      <c r="E7" s="1" t="s">
        <v>23</v>
      </c>
      <c r="F7" s="1" t="s">
        <v>20</v>
      </c>
    </row>
    <row r="8" spans="1:6" x14ac:dyDescent="0.25">
      <c r="A8" s="1" t="s">
        <v>37</v>
      </c>
      <c r="B8" s="1" t="s">
        <v>22</v>
      </c>
      <c r="C8" s="1" t="s">
        <v>19</v>
      </c>
      <c r="D8" s="1" t="s">
        <v>18</v>
      </c>
      <c r="E8" s="1" t="s">
        <v>23</v>
      </c>
      <c r="F8" s="1" t="s">
        <v>20</v>
      </c>
    </row>
    <row r="9" spans="1:6" x14ac:dyDescent="0.25">
      <c r="A9" s="1" t="s">
        <v>8</v>
      </c>
      <c r="B9" s="1" t="s">
        <v>22</v>
      </c>
      <c r="C9" s="1" t="s">
        <v>24</v>
      </c>
      <c r="D9" s="1" t="s">
        <v>25</v>
      </c>
      <c r="E9" s="1" t="s">
        <v>23</v>
      </c>
      <c r="F9" s="1" t="s">
        <v>20</v>
      </c>
    </row>
    <row r="10" spans="1:6" x14ac:dyDescent="0.25">
      <c r="A10" s="1" t="s">
        <v>38</v>
      </c>
      <c r="B10" s="1" t="s">
        <v>22</v>
      </c>
      <c r="C10" s="1" t="s">
        <v>24</v>
      </c>
      <c r="D10" s="1" t="s">
        <v>25</v>
      </c>
      <c r="E10" s="1" t="s">
        <v>23</v>
      </c>
      <c r="F10" s="1" t="s">
        <v>20</v>
      </c>
    </row>
    <row r="11" spans="1:6" x14ac:dyDescent="0.25">
      <c r="A11" s="1" t="s">
        <v>9</v>
      </c>
      <c r="B11" s="1" t="s">
        <v>26</v>
      </c>
      <c r="C11" s="1" t="s">
        <v>27</v>
      </c>
      <c r="D11" s="1" t="s">
        <v>28</v>
      </c>
      <c r="E11" s="1" t="s">
        <v>29</v>
      </c>
      <c r="F11" s="1" t="s">
        <v>20</v>
      </c>
    </row>
    <row r="12" spans="1:6" x14ac:dyDescent="0.25">
      <c r="A12" s="1" t="s">
        <v>39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20</v>
      </c>
    </row>
    <row r="13" spans="1:6" x14ac:dyDescent="0.25">
      <c r="A13" s="1" t="s">
        <v>10</v>
      </c>
      <c r="B13" s="1" t="s">
        <v>26</v>
      </c>
      <c r="C13" s="1" t="s">
        <v>27</v>
      </c>
      <c r="D13" s="1" t="s">
        <v>28</v>
      </c>
      <c r="E13" s="1" t="s">
        <v>30</v>
      </c>
      <c r="F13" s="1" t="s">
        <v>31</v>
      </c>
    </row>
    <row r="14" spans="1:6" x14ac:dyDescent="0.25">
      <c r="A14" s="1" t="s">
        <v>40</v>
      </c>
      <c r="B14" s="1" t="s">
        <v>43</v>
      </c>
      <c r="C14" s="1" t="s">
        <v>27</v>
      </c>
      <c r="D14" s="1" t="s">
        <v>28</v>
      </c>
      <c r="E14" s="1" t="s">
        <v>42</v>
      </c>
      <c r="F14" s="1" t="s">
        <v>44</v>
      </c>
    </row>
    <row r="15" spans="1:6" x14ac:dyDescent="0.25">
      <c r="A15" s="1" t="s">
        <v>11</v>
      </c>
      <c r="B15" s="1" t="s">
        <v>32</v>
      </c>
      <c r="C15" s="1" t="s">
        <v>33</v>
      </c>
      <c r="D15" s="1" t="s">
        <v>34</v>
      </c>
      <c r="E15" s="1" t="s">
        <v>35</v>
      </c>
      <c r="F15" s="1" t="s">
        <v>15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2EDE-56B1-4A37-8CE7-15B1C789EE22}">
  <dimension ref="A1:I10"/>
  <sheetViews>
    <sheetView zoomScale="145" zoomScaleNormal="145" workbookViewId="0">
      <selection activeCell="A7" sqref="A7:F10"/>
    </sheetView>
  </sheetViews>
  <sheetFormatPr baseColWidth="10" defaultRowHeight="15" x14ac:dyDescent="0.25"/>
  <cols>
    <col min="1" max="1" width="6" style="3" customWidth="1"/>
    <col min="2" max="2" width="13.28515625" style="3" bestFit="1" customWidth="1"/>
    <col min="3" max="6" width="9.5703125" style="3" bestFit="1" customWidth="1"/>
    <col min="8" max="8" width="11.42578125" style="3" customWidth="1"/>
    <col min="9" max="9" width="6.42578125" style="1" customWidth="1"/>
  </cols>
  <sheetData>
    <row r="1" spans="1:9" x14ac:dyDescent="0.25">
      <c r="A1" s="3" t="s">
        <v>45</v>
      </c>
      <c r="B1" s="3" t="s">
        <v>62</v>
      </c>
      <c r="C1" s="3" t="s">
        <v>50</v>
      </c>
      <c r="D1" s="3" t="s">
        <v>51</v>
      </c>
      <c r="E1" s="3" t="s">
        <v>52</v>
      </c>
      <c r="F1" s="3" t="s">
        <v>53</v>
      </c>
      <c r="H1" s="3" t="s">
        <v>61</v>
      </c>
      <c r="I1" s="3" t="s">
        <v>62</v>
      </c>
    </row>
    <row r="2" spans="1:9" x14ac:dyDescent="0.25">
      <c r="A2" s="3" t="s">
        <v>46</v>
      </c>
      <c r="B2" s="3" t="s">
        <v>54</v>
      </c>
      <c r="C2" s="4" t="s">
        <v>72</v>
      </c>
      <c r="D2" s="4" t="s">
        <v>75</v>
      </c>
      <c r="E2" s="4" t="s">
        <v>57</v>
      </c>
      <c r="F2" s="4" t="s">
        <v>58</v>
      </c>
      <c r="H2" s="4" t="s">
        <v>57</v>
      </c>
      <c r="I2" s="1">
        <v>0</v>
      </c>
    </row>
    <row r="3" spans="1:9" x14ac:dyDescent="0.25">
      <c r="A3" s="3" t="s">
        <v>47</v>
      </c>
      <c r="B3" s="3" t="s">
        <v>59</v>
      </c>
      <c r="C3" s="4" t="s">
        <v>73</v>
      </c>
      <c r="D3" s="4" t="s">
        <v>76</v>
      </c>
      <c r="E3" s="4" t="s">
        <v>60</v>
      </c>
      <c r="F3" s="5" t="s">
        <v>57</v>
      </c>
      <c r="H3" s="3">
        <v>10000000</v>
      </c>
      <c r="I3" s="1">
        <v>128</v>
      </c>
    </row>
    <row r="4" spans="1:9" x14ac:dyDescent="0.25">
      <c r="A4" s="3" t="s">
        <v>48</v>
      </c>
      <c r="B4" s="3" t="s">
        <v>71</v>
      </c>
      <c r="C4" s="4" t="s">
        <v>55</v>
      </c>
      <c r="D4" s="4" t="s">
        <v>56</v>
      </c>
      <c r="E4" s="4" t="s">
        <v>57</v>
      </c>
      <c r="F4" s="4" t="s">
        <v>57</v>
      </c>
      <c r="H4" s="3">
        <v>11000000</v>
      </c>
      <c r="I4" s="1">
        <v>192</v>
      </c>
    </row>
    <row r="5" spans="1:9" x14ac:dyDescent="0.25">
      <c r="A5" s="3" t="s">
        <v>49</v>
      </c>
      <c r="B5" s="3" t="s">
        <v>77</v>
      </c>
      <c r="C5" s="4" t="s">
        <v>55</v>
      </c>
      <c r="D5" s="4" t="s">
        <v>56</v>
      </c>
      <c r="E5" s="4" t="s">
        <v>57</v>
      </c>
      <c r="F5" s="5" t="s">
        <v>60</v>
      </c>
      <c r="H5" s="3">
        <v>11100000</v>
      </c>
      <c r="I5" s="1">
        <v>224</v>
      </c>
    </row>
    <row r="6" spans="1:9" x14ac:dyDescent="0.25">
      <c r="H6" s="3">
        <v>11110000</v>
      </c>
      <c r="I6" s="1">
        <v>240</v>
      </c>
    </row>
    <row r="7" spans="1:9" x14ac:dyDescent="0.25">
      <c r="A7" s="6" t="s">
        <v>74</v>
      </c>
      <c r="B7" s="6"/>
      <c r="C7" s="6"/>
      <c r="D7" s="6"/>
      <c r="E7" s="6"/>
      <c r="F7" s="6"/>
      <c r="H7" s="3">
        <v>11111000</v>
      </c>
      <c r="I7" s="1">
        <v>248</v>
      </c>
    </row>
    <row r="8" spans="1:9" x14ac:dyDescent="0.25">
      <c r="A8" s="6"/>
      <c r="B8" s="6"/>
      <c r="C8" s="6"/>
      <c r="D8" s="6"/>
      <c r="E8" s="6"/>
      <c r="F8" s="6"/>
      <c r="H8" s="3">
        <v>11111100</v>
      </c>
      <c r="I8" s="1">
        <v>252</v>
      </c>
    </row>
    <row r="9" spans="1:9" x14ac:dyDescent="0.25">
      <c r="A9" s="6"/>
      <c r="B9" s="6"/>
      <c r="C9" s="6"/>
      <c r="D9" s="6"/>
      <c r="E9" s="6"/>
      <c r="F9" s="6"/>
      <c r="H9" s="3">
        <v>11111110</v>
      </c>
      <c r="I9" s="1">
        <v>254</v>
      </c>
    </row>
    <row r="10" spans="1:9" x14ac:dyDescent="0.25">
      <c r="A10" s="6"/>
      <c r="B10" s="6"/>
      <c r="C10" s="6"/>
      <c r="D10" s="6"/>
      <c r="E10" s="6"/>
      <c r="F10" s="6"/>
      <c r="H10" s="3">
        <v>11111111</v>
      </c>
      <c r="I10" s="1">
        <v>255</v>
      </c>
    </row>
  </sheetData>
  <mergeCells count="1">
    <mergeCell ref="A7:F1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203D-5998-4C26-AE4D-341BF5E6AC73}">
  <dimension ref="A1:AE22"/>
  <sheetViews>
    <sheetView tabSelected="1" topLeftCell="F1" zoomScale="145" zoomScaleNormal="145" workbookViewId="0">
      <selection activeCell="S11" sqref="S11"/>
    </sheetView>
  </sheetViews>
  <sheetFormatPr baseColWidth="10" defaultRowHeight="15" x14ac:dyDescent="0.25"/>
  <cols>
    <col min="1" max="1" width="9" style="7" bestFit="1" customWidth="1"/>
    <col min="2" max="2" width="9.5703125" style="8" bestFit="1" customWidth="1"/>
    <col min="3" max="3" width="9" style="7" bestFit="1" customWidth="1"/>
    <col min="4" max="4" width="5" style="3" customWidth="1"/>
    <col min="5" max="31" width="5" customWidth="1"/>
    <col min="32" max="36" width="11.42578125" customWidth="1"/>
  </cols>
  <sheetData>
    <row r="1" spans="1:31" x14ac:dyDescent="0.25">
      <c r="A1" s="7" t="s">
        <v>62</v>
      </c>
      <c r="B1" s="8" t="s">
        <v>78</v>
      </c>
      <c r="C1" s="7" t="s">
        <v>82</v>
      </c>
      <c r="D1" s="7"/>
      <c r="E1" s="10" t="s">
        <v>62</v>
      </c>
      <c r="F1" s="11" t="s">
        <v>125</v>
      </c>
      <c r="G1" s="7" t="s">
        <v>126</v>
      </c>
      <c r="H1" s="11" t="s">
        <v>127</v>
      </c>
      <c r="I1" s="7" t="s">
        <v>128</v>
      </c>
      <c r="K1" s="10" t="s">
        <v>78</v>
      </c>
      <c r="L1" s="8" t="s">
        <v>70</v>
      </c>
      <c r="M1" s="9" t="s">
        <v>65</v>
      </c>
      <c r="N1" s="8" t="s">
        <v>66</v>
      </c>
      <c r="O1" s="9" t="s">
        <v>67</v>
      </c>
      <c r="P1" s="8" t="s">
        <v>68</v>
      </c>
      <c r="Q1" s="9" t="s">
        <v>69</v>
      </c>
      <c r="R1" s="8" t="s">
        <v>64</v>
      </c>
      <c r="S1" s="9" t="s">
        <v>63</v>
      </c>
      <c r="U1" s="10" t="s">
        <v>82</v>
      </c>
      <c r="V1" s="11" t="s">
        <v>129</v>
      </c>
      <c r="W1" s="7" t="s">
        <v>130</v>
      </c>
      <c r="X1" s="11" t="s">
        <v>131</v>
      </c>
      <c r="Y1" s="7" t="s">
        <v>132</v>
      </c>
    </row>
    <row r="2" spans="1:31" x14ac:dyDescent="0.25">
      <c r="A2" s="7">
        <v>0</v>
      </c>
      <c r="B2" s="8" t="s">
        <v>57</v>
      </c>
      <c r="C2" s="7" t="s">
        <v>83</v>
      </c>
      <c r="D2" s="7"/>
      <c r="E2" s="12" t="s">
        <v>79</v>
      </c>
      <c r="F2" s="8">
        <f>10^3</f>
        <v>1000</v>
      </c>
      <c r="G2" s="9">
        <f>10^2</f>
        <v>100</v>
      </c>
      <c r="H2" s="8">
        <f>10^1</f>
        <v>10</v>
      </c>
      <c r="I2" s="9">
        <f>10^0</f>
        <v>1</v>
      </c>
      <c r="K2" s="12" t="s">
        <v>79</v>
      </c>
      <c r="L2" s="11">
        <f>2^7</f>
        <v>128</v>
      </c>
      <c r="M2" s="7">
        <f>2^6</f>
        <v>64</v>
      </c>
      <c r="N2" s="11">
        <f>2^5</f>
        <v>32</v>
      </c>
      <c r="O2" s="7">
        <f>2^4</f>
        <v>16</v>
      </c>
      <c r="P2" s="11">
        <f>2^3</f>
        <v>8</v>
      </c>
      <c r="Q2" s="7">
        <f>2^2</f>
        <v>4</v>
      </c>
      <c r="R2" s="11">
        <f>2^1</f>
        <v>2</v>
      </c>
      <c r="S2" s="7">
        <f>2^0</f>
        <v>1</v>
      </c>
      <c r="U2" s="12" t="s">
        <v>79</v>
      </c>
      <c r="V2" s="8">
        <f>16^3</f>
        <v>4096</v>
      </c>
      <c r="W2" s="9">
        <f>16^2</f>
        <v>256</v>
      </c>
      <c r="X2" s="8">
        <f>16^1</f>
        <v>16</v>
      </c>
      <c r="Y2" s="9">
        <f>16^0</f>
        <v>1</v>
      </c>
    </row>
    <row r="3" spans="1:31" x14ac:dyDescent="0.25">
      <c r="A3" s="7">
        <v>1</v>
      </c>
      <c r="B3" s="8" t="s">
        <v>84</v>
      </c>
      <c r="C3" s="7" t="s">
        <v>85</v>
      </c>
      <c r="D3" s="7"/>
      <c r="E3" s="10" t="s">
        <v>80</v>
      </c>
      <c r="F3" s="11" t="s">
        <v>123</v>
      </c>
      <c r="G3" s="7">
        <v>2</v>
      </c>
      <c r="H3" s="11">
        <v>2</v>
      </c>
      <c r="I3" s="7">
        <v>2</v>
      </c>
      <c r="K3" s="10" t="s">
        <v>80</v>
      </c>
      <c r="L3" s="8" t="s">
        <v>81</v>
      </c>
      <c r="M3" s="9">
        <v>1</v>
      </c>
      <c r="N3" s="8">
        <v>0</v>
      </c>
      <c r="O3" s="9">
        <v>1</v>
      </c>
      <c r="P3" s="8">
        <v>1</v>
      </c>
      <c r="Q3" s="9">
        <v>1</v>
      </c>
      <c r="R3" s="8">
        <v>1</v>
      </c>
      <c r="S3" s="9">
        <v>0</v>
      </c>
      <c r="U3" s="10" t="s">
        <v>80</v>
      </c>
      <c r="V3" s="11" t="s">
        <v>123</v>
      </c>
      <c r="W3" s="7" t="s">
        <v>133</v>
      </c>
      <c r="X3" s="11" t="s">
        <v>134</v>
      </c>
      <c r="Y3" s="7" t="s">
        <v>135</v>
      </c>
    </row>
    <row r="4" spans="1:31" x14ac:dyDescent="0.25">
      <c r="A4" s="7">
        <v>2</v>
      </c>
      <c r="B4" s="8" t="s">
        <v>86</v>
      </c>
      <c r="C4" s="7" t="s">
        <v>87</v>
      </c>
      <c r="D4" s="7"/>
    </row>
    <row r="5" spans="1:31" x14ac:dyDescent="0.25">
      <c r="A5" s="7">
        <v>3</v>
      </c>
      <c r="B5" s="8" t="s">
        <v>88</v>
      </c>
      <c r="C5" s="7" t="s">
        <v>89</v>
      </c>
      <c r="D5" s="7"/>
      <c r="E5" s="13" t="s">
        <v>82</v>
      </c>
      <c r="F5" s="14" t="s">
        <v>122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S5" s="13" t="s">
        <v>62</v>
      </c>
      <c r="T5" s="14">
        <f>SUM(T7:AE7)</f>
        <v>1974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x14ac:dyDescent="0.25">
      <c r="A6" s="7">
        <v>4</v>
      </c>
      <c r="B6" s="8" t="s">
        <v>90</v>
      </c>
      <c r="C6" s="7" t="s">
        <v>91</v>
      </c>
      <c r="D6" s="7"/>
      <c r="E6" s="13" t="s">
        <v>78</v>
      </c>
      <c r="F6" s="8">
        <v>0</v>
      </c>
      <c r="G6" s="9">
        <v>0</v>
      </c>
      <c r="H6" s="8">
        <v>1</v>
      </c>
      <c r="I6" s="9">
        <v>0</v>
      </c>
      <c r="J6" s="8">
        <v>0</v>
      </c>
      <c r="K6" s="9">
        <v>1</v>
      </c>
      <c r="L6" s="8">
        <v>0</v>
      </c>
      <c r="M6" s="9">
        <v>1</v>
      </c>
      <c r="N6" s="8">
        <v>0</v>
      </c>
      <c r="O6" s="9">
        <v>1</v>
      </c>
      <c r="P6" s="8">
        <v>1</v>
      </c>
      <c r="Q6" s="9">
        <v>0</v>
      </c>
      <c r="S6" s="13" t="s">
        <v>78</v>
      </c>
      <c r="T6" s="8">
        <v>0</v>
      </c>
      <c r="U6" s="9" t="s">
        <v>81</v>
      </c>
      <c r="V6" s="8">
        <v>1</v>
      </c>
      <c r="W6" s="9" t="s">
        <v>81</v>
      </c>
      <c r="X6" s="8" t="s">
        <v>81</v>
      </c>
      <c r="Y6" s="9" t="s">
        <v>123</v>
      </c>
      <c r="Z6" s="8" t="s">
        <v>81</v>
      </c>
      <c r="AA6" s="9" t="s">
        <v>81</v>
      </c>
      <c r="AB6" s="8">
        <v>0</v>
      </c>
      <c r="AC6" s="9" t="s">
        <v>81</v>
      </c>
      <c r="AD6" s="8">
        <v>1</v>
      </c>
      <c r="AE6" s="9">
        <v>0</v>
      </c>
    </row>
    <row r="7" spans="1:31" x14ac:dyDescent="0.25">
      <c r="A7" s="7">
        <v>5</v>
      </c>
      <c r="B7" s="8" t="s">
        <v>92</v>
      </c>
      <c r="C7" s="7" t="s">
        <v>93</v>
      </c>
      <c r="D7" s="7"/>
      <c r="E7" s="13" t="s">
        <v>79</v>
      </c>
      <c r="F7" s="11"/>
      <c r="G7" s="7"/>
      <c r="H7" s="11">
        <v>512</v>
      </c>
      <c r="I7" s="7"/>
      <c r="J7" s="11"/>
      <c r="K7" s="7">
        <v>64</v>
      </c>
      <c r="L7" s="11"/>
      <c r="M7" s="7">
        <v>16</v>
      </c>
      <c r="N7" s="11"/>
      <c r="O7" s="7">
        <v>4</v>
      </c>
      <c r="P7" s="11">
        <v>2</v>
      </c>
      <c r="Q7" s="7"/>
      <c r="S7" s="13" t="s">
        <v>79</v>
      </c>
      <c r="T7" s="11"/>
      <c r="U7" s="15">
        <v>1024</v>
      </c>
      <c r="V7" s="11">
        <v>512</v>
      </c>
      <c r="W7" s="7">
        <v>256</v>
      </c>
      <c r="X7" s="11">
        <v>128</v>
      </c>
      <c r="Y7" s="7"/>
      <c r="Z7" s="11">
        <v>32</v>
      </c>
      <c r="AA7" s="7">
        <v>16</v>
      </c>
      <c r="AB7" s="11"/>
      <c r="AC7" s="7">
        <v>4</v>
      </c>
      <c r="AD7" s="11">
        <v>2</v>
      </c>
      <c r="AE7" s="7"/>
    </row>
    <row r="8" spans="1:31" x14ac:dyDescent="0.25">
      <c r="A8" s="7">
        <v>6</v>
      </c>
      <c r="B8" s="8" t="s">
        <v>94</v>
      </c>
      <c r="C8" s="7" t="s">
        <v>95</v>
      </c>
      <c r="D8" s="7"/>
      <c r="E8" s="13" t="s">
        <v>62</v>
      </c>
      <c r="F8" s="14">
        <f>SUM(F7:Q7)</f>
        <v>598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S8" s="13" t="s">
        <v>82</v>
      </c>
      <c r="T8" s="14" t="s">
        <v>124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x14ac:dyDescent="0.25">
      <c r="A9" s="7">
        <v>7</v>
      </c>
      <c r="B9" s="8" t="s">
        <v>96</v>
      </c>
      <c r="C9" s="7" t="s">
        <v>97</v>
      </c>
      <c r="D9" s="7"/>
    </row>
    <row r="10" spans="1:31" x14ac:dyDescent="0.25">
      <c r="A10" s="7">
        <v>8</v>
      </c>
      <c r="B10" s="8" t="s">
        <v>98</v>
      </c>
      <c r="C10" s="7" t="s">
        <v>99</v>
      </c>
      <c r="D10" s="7"/>
    </row>
    <row r="11" spans="1:31" x14ac:dyDescent="0.25">
      <c r="A11" s="7">
        <v>9</v>
      </c>
      <c r="B11" s="8" t="s">
        <v>100</v>
      </c>
      <c r="C11" s="7" t="s">
        <v>101</v>
      </c>
      <c r="D11" s="7"/>
    </row>
    <row r="12" spans="1:31" x14ac:dyDescent="0.25">
      <c r="A12" s="7">
        <v>10</v>
      </c>
      <c r="B12" s="8" t="s">
        <v>58</v>
      </c>
      <c r="C12" s="7" t="s">
        <v>102</v>
      </c>
      <c r="D12" s="7"/>
    </row>
    <row r="13" spans="1:31" x14ac:dyDescent="0.25">
      <c r="A13" s="7">
        <v>11</v>
      </c>
      <c r="B13" s="8" t="s">
        <v>103</v>
      </c>
      <c r="C13" s="7" t="s">
        <v>104</v>
      </c>
      <c r="D13" s="7"/>
    </row>
    <row r="14" spans="1:31" x14ac:dyDescent="0.25">
      <c r="A14" s="7">
        <v>12</v>
      </c>
      <c r="B14" s="8" t="s">
        <v>105</v>
      </c>
      <c r="C14" s="7" t="s">
        <v>106</v>
      </c>
      <c r="D14" s="7"/>
    </row>
    <row r="15" spans="1:31" x14ac:dyDescent="0.25">
      <c r="A15" s="7">
        <v>13</v>
      </c>
      <c r="B15" s="8" t="s">
        <v>107</v>
      </c>
      <c r="C15" s="7" t="s">
        <v>108</v>
      </c>
      <c r="D15" s="7"/>
    </row>
    <row r="16" spans="1:31" x14ac:dyDescent="0.25">
      <c r="A16" s="7">
        <v>14</v>
      </c>
      <c r="B16" s="8" t="s">
        <v>109</v>
      </c>
      <c r="C16" s="7" t="s">
        <v>110</v>
      </c>
      <c r="D16" s="7"/>
    </row>
    <row r="17" spans="1:4" x14ac:dyDescent="0.25">
      <c r="A17" s="7">
        <v>15</v>
      </c>
      <c r="B17" s="8" t="s">
        <v>111</v>
      </c>
      <c r="C17" s="7" t="s">
        <v>112</v>
      </c>
      <c r="D17" s="7"/>
    </row>
    <row r="18" spans="1:4" x14ac:dyDescent="0.25">
      <c r="A18" s="7">
        <v>16</v>
      </c>
      <c r="B18" s="8" t="s">
        <v>113</v>
      </c>
      <c r="C18" s="7" t="s">
        <v>114</v>
      </c>
      <c r="D18" s="7"/>
    </row>
    <row r="19" spans="1:4" x14ac:dyDescent="0.25">
      <c r="A19" s="7">
        <v>25</v>
      </c>
      <c r="B19" s="8" t="s">
        <v>115</v>
      </c>
      <c r="C19" s="7" t="s">
        <v>116</v>
      </c>
      <c r="D19" s="7"/>
    </row>
    <row r="20" spans="1:4" x14ac:dyDescent="0.25">
      <c r="A20" s="7">
        <v>99</v>
      </c>
      <c r="B20" s="8" t="s">
        <v>117</v>
      </c>
      <c r="C20" s="7" t="s">
        <v>118</v>
      </c>
      <c r="D20" s="7"/>
    </row>
    <row r="21" spans="1:4" x14ac:dyDescent="0.25">
      <c r="A21" s="7">
        <v>100</v>
      </c>
      <c r="B21" s="8" t="s">
        <v>119</v>
      </c>
      <c r="C21" s="7" t="s">
        <v>120</v>
      </c>
      <c r="D21" s="7"/>
    </row>
    <row r="22" spans="1:4" x14ac:dyDescent="0.25">
      <c r="A22" s="7">
        <v>255</v>
      </c>
      <c r="B22" s="8" t="s">
        <v>60</v>
      </c>
      <c r="C22" s="7" t="s">
        <v>121</v>
      </c>
      <c r="D22" s="7"/>
    </row>
  </sheetData>
  <mergeCells count="4">
    <mergeCell ref="T5:AE5"/>
    <mergeCell ref="T8:AE8"/>
    <mergeCell ref="F5:Q5"/>
    <mergeCell ref="F8:Q8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Routing</vt:lpstr>
      <vt:lpstr>AND</vt:lpstr>
      <vt:lpstr>BINARIO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cp:lastPrinted>2024-03-05T20:48:41Z</cp:lastPrinted>
  <dcterms:created xsi:type="dcterms:W3CDTF">2024-03-05T20:46:36Z</dcterms:created>
  <dcterms:modified xsi:type="dcterms:W3CDTF">2024-03-26T19:50:33Z</dcterms:modified>
</cp:coreProperties>
</file>