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F7940335-FDA7-44B9-A54C-B2EAE3FC8B22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  <sheet name="IPv6" sheetId="6" r:id="rId6"/>
    <sheet name="Subnett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7" l="1"/>
  <c r="O7" i="6"/>
  <c r="M6" i="6"/>
  <c r="M6" i="5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<sst xmlns="http://schemas.openxmlformats.org/spreadsheetml/2006/main" count="595" uniqueCount="416">
  <si>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</si>
  <si>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</si>
  <si>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</si>
  <si>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</si>
  <si>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</si>
  <si>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</si>
  <si>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</si>
  <si>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</si>
  <si>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</si>
  <si>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</si>
  <si>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</si>
  <si>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</si>
  <si>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</si>
  <si>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</si>
  <si>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</si>
  <si>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</si>
  <si>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</si>
  <si>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</si>
  <si>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</si>
  <si>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</si>
  <si>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</si>
  <si>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</si>
  <si>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</si>
  <si>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</si>
  <si>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</si>
  <si>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</si>
  <si>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</si>
  <si>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</si>
  <si>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</si>
  <si>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</si>
  <si>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</si>
  <si>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</si>
  <si>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</si>
  <si>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</si>
  <si>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</si>
  <si>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</si>
  <si>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</si>
  <si>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</si>
  <si>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</si>
  <si>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</si>
  <si>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</si>
  <si>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</si>
  <si>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</si>
  <si>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</si>
  <si>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</si>
  <si>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</si>
  <si>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</si>
  <si>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</si>
  <si>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</si>
  <si>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</si>
  <si>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</si>
  <si>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</si>
  <si>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</si>
  <si>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</si>
  <si>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</si>
  <si>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</si>
  <si>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</si>
  <si>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</si>
  <si>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</si>
  <si>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</si>
  <si>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</si>
  <si>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</si>
  <si>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</si>
  <si>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</si>
  <si>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</si>
  <si>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</si>
  <si>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</si>
  <si>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</si>
  <si>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</si>
  <si>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</si>
  <si>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</si>
  <si>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</si>
  <si>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</si>
  <si>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</si>
  <si>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</si>
  <si>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</si>
  <si>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</si>
  <si>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</si>
  <si>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</si>
  <si>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</si>
  <si>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</si>
  <si>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</si>
  <si>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</si>
  <si>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</si>
  <si>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</si>
  <si>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</si>
  <si>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</si>
  <si>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</si>
  <si>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</si>
  <si>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</si>
  <si>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</si>
  <si>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</si>
  <si>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</si>
  <si>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</si>
  <si>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</si>
  <si>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</si>
  <si>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</si>
  <si>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</si>
  <si>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</si>
  <si>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</si>
  <si>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</si>
  <si>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</si>
  <si>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</si>
  <si>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</si>
  <si>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</si>
  <si>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</si>
  <si>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</si>
  <si>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</si>
  <si>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</si>
  <si>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</si>
  <si>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</si>
  <si>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</si>
  <si>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</si>
  <si>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</si>
  <si>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</si>
  <si>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</si>
  <si>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</si>
  <si>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</si>
  <si>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</si>
  <si>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</si>
  <si>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</si>
  <si>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</si>
  <si>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</si>
  <si>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</si>
  <si>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</si>
  <si>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</si>
  <si>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</si>
  <si>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</si>
  <si>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</si>
  <si>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</si>
  <si>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</si>
  <si>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</si>
  <si>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</si>
  <si>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</si>
  <si>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</si>
  <si>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</si>
  <si>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</si>
  <si>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</si>
  <si>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</si>
  <si>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</si>
  <si>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</si>
  <si>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</si>
  <si>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</si>
  <si>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</si>
  <si>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</si>
  <si>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</si>
  <si>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</si>
  <si>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</si>
  <si>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</si>
  <si>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</si>
  <si>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</si>
  <si>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</si>
  <si>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</si>
  <si>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</si>
  <si>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</si>
  <si>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</si>
  <si>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</si>
  <si>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</si>
  <si>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</si>
  <si>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</si>
  <si>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</si>
  <si>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</si>
  <si>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</si>
  <si>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</si>
  <si>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</si>
  <si>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</si>
  <si>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</si>
  <si>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</si>
  <si>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</si>
  <si>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</si>
  <si>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</si>
  <si>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</si>
  <si>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</si>
  <si>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</si>
  <si>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</si>
  <si>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</si>
  <si>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</si>
  <si>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</si>
  <si>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</si>
  <si>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</si>
  <si>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</si>
  <si>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</si>
  <si>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</si>
  <si>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</si>
  <si>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</si>
  <si>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</si>
  <si>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</si>
  <si>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</si>
  <si>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</si>
  <si>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</si>
  <si>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</si>
  <si>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</si>
  <si>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</si>
  <si>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</si>
  <si>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</si>
  <si>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</si>
  <si>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</si>
  <si>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</si>
  <si>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</si>
  <si>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</si>
  <si>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</si>
  <si>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</si>
  <si>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</si>
  <si>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</si>
  <si>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</si>
  <si>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</si>
  <si>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</si>
  <si>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</si>
  <si>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</si>
  <si>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</si>
  <si>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</si>
  <si>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</si>
  <si>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</si>
  <si>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</si>
  <si>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</si>
  <si>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</si>
  <si>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</si>
  <si>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</si>
  <si>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</si>
  <si>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</si>
  <si>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</si>
  <si>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</si>
  <si>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</si>
  <si>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</si>
  <si>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</si>
  <si>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</si>
  <si>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</si>
  <si>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</si>
  <si>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</si>
  <si>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</si>
  <si>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</si>
  <si>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</si>
  <si>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</si>
  <si>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</si>
  <si>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</si>
  <si>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</si>
  <si>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</si>
  <si>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</si>
  <si>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</si>
  <si>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</si>
  <si>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</si>
  <si>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</si>
  <si>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</si>
  <si>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</si>
  <si>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</si>
  <si>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</si>
  <si>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</si>
  <si>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</si>
  <si>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</si>
  <si>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</si>
  <si>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</si>
  <si>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</si>
  <si>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</si>
  <si>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</si>
  <si>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</si>
  <si>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</si>
  <si>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</si>
  <si>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</si>
  <si>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</si>
  <si>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</si>
  <si>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</si>
  <si>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</si>
  <si>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</si>
  <si>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</si>
  <si>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</si>
  <si>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</si>
  <si>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</si>
  <si>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</si>
  <si>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</si>
  <si>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</si>
  <si>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</si>
  <si>
    <t>Rangos</t>
  </si>
  <si>
    <t>direccion</t>
  </si>
  <si>
    <t>uso</t>
  </si>
  <si>
    <t>127.0.0.0</t>
  </si>
  <si>
    <t>LoopBack</t>
  </si>
  <si>
    <t>A.P.I.P.A</t>
  </si>
  <si>
    <t>169.254.0.0</t>
  </si>
  <si>
    <t>AND</t>
  </si>
  <si>
    <t>SM</t>
  </si>
  <si>
    <t>IP</t>
  </si>
  <si>
    <t>NET</t>
  </si>
  <si>
    <t>BC</t>
  </si>
  <si>
    <t>byte 1</t>
  </si>
  <si>
    <t>byte 2</t>
  </si>
  <si>
    <t>byte 3</t>
  </si>
  <si>
    <t>byte 4</t>
  </si>
  <si>
    <t>10.254.83.21</t>
  </si>
  <si>
    <t>11111110</t>
  </si>
  <si>
    <t>01010011</t>
  </si>
  <si>
    <t>00010101</t>
  </si>
  <si>
    <t>11111111</t>
  </si>
  <si>
    <t>00000000</t>
  </si>
  <si>
    <t>172.16.54.33</t>
  </si>
  <si>
    <t>10101100</t>
  </si>
  <si>
    <t>00010000</t>
  </si>
  <si>
    <t>00111100</t>
  </si>
  <si>
    <t>00100001</t>
  </si>
  <si>
    <t>172.16.255.255</t>
  </si>
  <si>
    <t>192.168.71.86</t>
  </si>
  <si>
    <t>11000000</t>
  </si>
  <si>
    <t>10101000</t>
  </si>
  <si>
    <t>01000111</t>
  </si>
  <si>
    <t>01010110</t>
  </si>
  <si>
    <t>192.168.71.0</t>
  </si>
  <si>
    <t>192.168.71.255</t>
  </si>
  <si>
    <t>IPv6</t>
  </si>
  <si>
    <t>0001</t>
  </si>
  <si>
    <t>0000</t>
  </si>
  <si>
    <t>ACAD</t>
  </si>
  <si>
    <t>0DB6</t>
  </si>
  <si>
    <t>Global Address</t>
  </si>
  <si>
    <t>Inteface ID</t>
  </si>
  <si>
    <t>Prefix</t>
  </si>
  <si>
    <t>/64</t>
  </si>
  <si>
    <t>Sn ID</t>
  </si>
  <si>
    <t>ceros izq.</t>
  </si>
  <si>
    <t>DB6</t>
  </si>
  <si>
    <t>conjunto</t>
  </si>
  <si>
    <t>::</t>
  </si>
  <si>
    <t>2001:DB6:ACAD:1::1/64</t>
  </si>
  <si>
    <t>resultado</t>
  </si>
  <si>
    <t>Global</t>
  </si>
  <si>
    <t>Link-local</t>
  </si>
  <si>
    <t>ULA</t>
  </si>
  <si>
    <t>2000</t>
  </si>
  <si>
    <t>3FFF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</si>
  <si>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</si>
  <si>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1.1111.1111.1111</t>
    </r>
  </si>
  <si>
    <t>Direcciones publicas</t>
  </si>
  <si>
    <t>FE80</t>
  </si>
  <si>
    <t>FC00</t>
  </si>
  <si>
    <t>FF00</t>
  </si>
  <si>
    <r>
      <rPr>
        <sz val="11"/>
        <color rgb="FFFF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</si>
  <si>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FF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</si>
  <si>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FF0000"/>
        <rFont val="Calibri"/>
        <family val="2"/>
        <scheme val="minor"/>
      </rPr>
      <t>1111.1111.</t>
    </r>
    <r>
      <rPr>
        <sz val="11"/>
        <color theme="1"/>
        <rFont val="Calibri"/>
        <family val="2"/>
        <scheme val="minor"/>
      </rPr>
      <t>0000.0000</t>
    </r>
  </si>
  <si>
    <t>APIPA</t>
  </si>
  <si>
    <t>Direccion Privadas</t>
  </si>
  <si>
    <t>1111.1110.1011.1111</t>
  </si>
  <si>
    <t>1111.1101.1111.1111</t>
  </si>
  <si>
    <t>1111.1111.1111.1111</t>
  </si>
  <si>
    <t>FEBF</t>
  </si>
  <si>
    <t>FDFF</t>
  </si>
  <si>
    <t>FFFF</t>
  </si>
  <si>
    <t>MAC</t>
  </si>
  <si>
    <t>00</t>
  </si>
  <si>
    <t>15</t>
  </si>
  <si>
    <t>5D</t>
  </si>
  <si>
    <t>F8</t>
  </si>
  <si>
    <t>E5</t>
  </si>
  <si>
    <t>75</t>
  </si>
  <si>
    <t>EUI-64</t>
  </si>
  <si>
    <t>16 BITS</t>
  </si>
  <si>
    <t>FE</t>
  </si>
  <si>
    <t>7 BIT</t>
  </si>
  <si>
    <t>02</t>
  </si>
  <si>
    <t>Interface</t>
  </si>
  <si>
    <r>
      <t>FE80::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15:5D</t>
    </r>
    <r>
      <rPr>
        <sz val="11"/>
        <color rgb="FFFF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F8:E575</t>
    </r>
  </si>
  <si>
    <t>Extended Unique Identifier</t>
  </si>
  <si>
    <t>E575</t>
  </si>
  <si>
    <t>5DF8</t>
  </si>
  <si>
    <t>Direccion</t>
  </si>
  <si>
    <t>Primer Direccion</t>
  </si>
  <si>
    <t>Ultima Direccion</t>
  </si>
  <si>
    <t>Equivalencia IPv4</t>
  </si>
  <si>
    <t>Total</t>
  </si>
  <si>
    <r>
      <t xml:space="preserve">Hex </t>
    </r>
    <r>
      <rPr>
        <b/>
        <sz val="11"/>
        <color theme="0"/>
        <rFont val="Calibri"/>
        <family val="2"/>
      </rPr>
      <t>α</t>
    </r>
  </si>
  <si>
    <r>
      <t xml:space="preserve">Hex </t>
    </r>
    <r>
      <rPr>
        <b/>
        <sz val="11"/>
        <color theme="0"/>
        <rFont val="Calibri"/>
        <family val="2"/>
      </rPr>
      <t>Ω</t>
    </r>
  </si>
  <si>
    <t>Subnetting</t>
  </si>
  <si>
    <t>Practica que consiste en modificar el tamaño de la mascara con clase con el objetivo que obtener mas subredes</t>
  </si>
  <si>
    <t>2^n&gt;= subredes</t>
  </si>
  <si>
    <t>red base</t>
  </si>
  <si>
    <t>solicitado</t>
  </si>
  <si>
    <t xml:space="preserve">posibles </t>
  </si>
  <si>
    <t>mask + n</t>
  </si>
  <si>
    <t>redes</t>
  </si>
  <si>
    <t>original</t>
  </si>
  <si>
    <t>/11</t>
  </si>
  <si>
    <t>mascara</t>
  </si>
  <si>
    <t>Mascara</t>
  </si>
  <si>
    <t>255.224.0.0</t>
  </si>
  <si>
    <t>256 / subredes</t>
  </si>
  <si>
    <t>Salto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</si>
  <si>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</si>
  <si>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</si>
  <si>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</si>
  <si>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</si>
  <si>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</si>
  <si>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</si>
  <si>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</si>
  <si>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t>calculo</t>
  </si>
  <si>
    <t>next hop</t>
  </si>
  <si>
    <t>red</t>
  </si>
  <si>
    <t>primer ip</t>
  </si>
  <si>
    <t>ultima ip</t>
  </si>
  <si>
    <t>broadcast</t>
  </si>
  <si>
    <t>10.31.255.255</t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</si>
  <si>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</si>
  <si>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</si>
  <si>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</si>
  <si>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</si>
  <si>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</si>
  <si>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</si>
  <si>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</si>
  <si>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</si>
  <si>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10.31.255.254</t>
  </si>
  <si>
    <t>par</t>
  </si>
  <si>
    <t>impar</t>
  </si>
  <si>
    <t>10.64.255.255</t>
  </si>
  <si>
    <t>10.63.255.254</t>
  </si>
  <si>
    <t>10.95.255.254</t>
  </si>
  <si>
    <t>10.127.255.254</t>
  </si>
  <si>
    <t>10.159.255.254</t>
  </si>
  <si>
    <t>10.191.255.254</t>
  </si>
  <si>
    <t>10.223.255.254</t>
  </si>
  <si>
    <t>10.255.255.254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</si>
</sst>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6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4" tint="0.39997558519241921"/>
      </left>
      <right style="thin">
        <color theme="8" tint="-0.249977111117893"/>
      </right>
      <top/>
      <bottom style="thin">
        <color theme="4" tint="0.3999755851924192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9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3" fillId="11" borderId="42" xfId="0" applyFont="1" applyFill="1" applyBorder="1"/>
    <xf numFmtId="0" fontId="0" fillId="19" borderId="46" xfId="0" applyFill="1" applyBorder="1" applyAlignment="1">
      <alignment horizontal="left"/>
    </xf>
    <xf numFmtId="0" fontId="3" fillId="11" borderId="47" xfId="0" applyFont="1" applyFill="1" applyBorder="1"/>
    <xf numFmtId="0" fontId="0" fillId="19" borderId="48" xfId="0" applyFill="1" applyBorder="1" applyAlignment="1">
      <alignment horizontal="left"/>
    </xf>
    <xf numFmtId="0" fontId="0" fillId="0" borderId="48" xfId="0" applyBorder="1" applyAlignment="1">
      <alignment horizontal="left"/>
    </xf>
    <xf numFmtId="0" fontId="0" fillId="19" borderId="49" xfId="0" applyFill="1" applyBorder="1" applyAlignment="1">
      <alignment horizontal="left"/>
    </xf>
    <xf numFmtId="0" fontId="0" fillId="0" borderId="50" xfId="0" applyBorder="1" applyAlignment="1">
      <alignment horizontal="left"/>
    </xf>
    <xf numFmtId="0" fontId="9" fillId="19" borderId="0" xfId="0" applyFont="1" applyFill="1" applyAlignment="1">
      <alignment horizontal="center" vertical="center"/>
    </xf>
    <xf numFmtId="0" fontId="9" fillId="19" borderId="40" xfId="0" applyFont="1" applyFill="1" applyBorder="1" applyAlignment="1">
      <alignment horizontal="center" vertical="center"/>
    </xf>
    <xf numFmtId="0" fontId="7" fillId="19" borderId="43" xfId="0" applyFont="1" applyFill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0" fillId="19" borderId="4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9" fillId="19" borderId="44" xfId="0" applyFont="1" applyFill="1" applyBorder="1" applyAlignment="1">
      <alignment horizontal="center" vertical="center"/>
    </xf>
    <xf numFmtId="0" fontId="9" fillId="19" borderId="45" xfId="0" applyFont="1" applyFill="1" applyBorder="1" applyAlignment="1">
      <alignment horizontal="center" vertical="center"/>
    </xf>
    <xf numFmtId="0" fontId="7" fillId="19" borderId="51" xfId="0" applyFont="1" applyFill="1" applyBorder="1" applyAlignment="1">
      <alignment horizontal="center" vertical="center"/>
    </xf>
    <xf numFmtId="0" fontId="10" fillId="19" borderId="45" xfId="0" applyFont="1" applyFill="1" applyBorder="1" applyAlignment="1">
      <alignment horizontal="center" vertical="center"/>
    </xf>
    <xf numFmtId="0" fontId="0" fillId="19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9" borderId="4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49" fontId="0" fillId="19" borderId="56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19" borderId="58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3" fillId="11" borderId="0" xfId="0" applyFont="1" applyFill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4" fontId="0" fillId="0" borderId="30" xfId="3" applyNumberFormat="1" applyFont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11" borderId="57" xfId="0" applyFont="1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0" fillId="19" borderId="54" xfId="0" applyFill="1" applyBorder="1" applyAlignment="1">
      <alignment horizontal="center" vertical="center"/>
    </xf>
    <xf numFmtId="0" fontId="0" fillId="19" borderId="55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10" fillId="19" borderId="44" xfId="0" applyFont="1" applyFill="1" applyBorder="1" applyAlignment="1">
      <alignment horizontal="center" vertical="center"/>
    </xf>
    <xf numFmtId="0" fontId="0" fillId="19" borderId="59" xfId="0" applyFont="1" applyFill="1" applyBorder="1"/>
    <xf numFmtId="0" fontId="3" fillId="11" borderId="62" xfId="0" applyFont="1" applyFill="1" applyBorder="1"/>
    <xf numFmtId="0" fontId="3" fillId="11" borderId="63" xfId="0" applyFont="1" applyFill="1" applyBorder="1"/>
    <xf numFmtId="0" fontId="3" fillId="11" borderId="64" xfId="0" applyFont="1" applyFill="1" applyBorder="1"/>
    <xf numFmtId="49" fontId="0" fillId="19" borderId="62" xfId="0" applyNumberFormat="1" applyFont="1" applyFill="1" applyBorder="1"/>
    <xf numFmtId="49" fontId="0" fillId="19" borderId="63" xfId="0" applyNumberFormat="1" applyFont="1" applyFill="1" applyBorder="1"/>
    <xf numFmtId="0" fontId="0" fillId="19" borderId="63" xfId="0" applyFont="1" applyFill="1" applyBorder="1"/>
    <xf numFmtId="49" fontId="0" fillId="19" borderId="64" xfId="0" applyNumberFormat="1" applyFont="1" applyFill="1" applyBorder="1"/>
    <xf numFmtId="0" fontId="0" fillId="0" borderId="62" xfId="0" applyFont="1" applyBorder="1"/>
    <xf numFmtId="49" fontId="0" fillId="0" borderId="63" xfId="0" applyNumberFormat="1" applyFont="1" applyBorder="1"/>
    <xf numFmtId="0" fontId="0" fillId="0" borderId="63" xfId="0" applyFont="1" applyBorder="1"/>
    <xf numFmtId="0" fontId="0" fillId="0" borderId="64" xfId="0" applyFont="1" applyBorder="1"/>
    <xf numFmtId="0" fontId="0" fillId="19" borderId="62" xfId="0" applyFont="1" applyFill="1" applyBorder="1"/>
    <xf numFmtId="0" fontId="0" fillId="19" borderId="64" xfId="0" applyFont="1" applyFill="1" applyBorder="1"/>
    <xf numFmtId="49" fontId="0" fillId="0" borderId="64" xfId="0" applyNumberFormat="1" applyFont="1" applyBorder="1"/>
    <xf numFmtId="164" fontId="0" fillId="19" borderId="60" xfId="3" applyNumberFormat="1" applyFont="1" applyFill="1" applyBorder="1" applyAlignment="1">
      <alignment horizontal="center"/>
    </xf>
    <xf numFmtId="164" fontId="0" fillId="19" borderId="61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63" xfId="3" applyNumberFormat="1" applyFont="1" applyBorder="1" applyAlignment="1">
      <alignment horizontal="center"/>
    </xf>
    <xf numFmtId="3" fontId="0" fillId="0" borderId="0" xfId="0" applyNumberFormat="1"/>
    <xf numFmtId="164" fontId="0" fillId="0" borderId="0" xfId="3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38">
  <autoFilter ref="A2:C15" xr:uid="{7C18E3B8-449D-4B28-A761-D1E8060686DE}"/>
  <tableColumns count="3">
    <tableColumn id="1" xr3:uid="{67BF2936-920E-4B1D-A8E5-6768780384C4}" name="unidad" dataDxfId="37"/>
    <tableColumn id="2" xr3:uid="{7011A7A5-DA44-475D-AF7B-843EF68D4E7C}" name="sigla" dataDxfId="36"/>
    <tableColumn id="3" xr3:uid="{B8E9F466-7BBB-4D6D-BC25-57BDA3CF2A61}" name="decimal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34">
  <autoFilter ref="E2:G7" xr:uid="{D31AA4B4-CC65-493C-8A5A-84FCDFEC21E5}"/>
  <tableColumns count="3">
    <tableColumn id="1" xr3:uid="{8BD4EE2A-1F28-4C60-8C03-C7CB5FB71177}" name="unidad" dataDxfId="33"/>
    <tableColumn id="2" xr3:uid="{FF8F1830-7483-4B00-BD16-253C514B2DCE}" name="sigla" dataDxfId="32"/>
    <tableColumn id="3" xr3:uid="{34178275-F57B-4497-9459-5BD414118E84}" name="decimal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30" dataDxfId="28" headerRowBorderDxfId="29" tableBorderDxfId="27">
  <autoFilter ref="E10:G15" xr:uid="{7CA7B198-DBC8-4058-AF3A-90E94E04D438}"/>
  <tableColumns count="3">
    <tableColumn id="1" xr3:uid="{21560A1F-A046-4B7B-813A-48BB83D9FAF8}" name="unidad" dataDxfId="26"/>
    <tableColumn id="2" xr3:uid="{DB9DB6B4-C6A7-406E-9227-A41314FAB7E3}" name="sigla" dataDxfId="25"/>
    <tableColumn id="3" xr3:uid="{D7964F9F-8381-4798-AEA6-4FBC04622E6D}" name="decimal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26BD3-B8B2-449D-B51D-FC7FADE068FA}" name="Tabla2" displayName="Tabla2" ref="A11:F15" totalsRowShown="0" headerRowDxfId="23" dataDxfId="22">
  <autoFilter ref="A11:F15" xr:uid="{3B226BD3-B8B2-449D-B51D-FC7FADE068FA}"/>
  <tableColumns count="6">
    <tableColumn id="1" xr3:uid="{88F67391-C377-4C52-A104-4B7CB2E5DB92}" name="AND" dataDxfId="21"/>
    <tableColumn id="2" xr3:uid="{15147DC1-D9B3-4FA9-AD45-506CBC35D4BE}" name="byte 1" dataDxfId="20"/>
    <tableColumn id="3" xr3:uid="{E13C3DE2-6864-488E-84DF-704D55478797}" name="byte 2" dataDxfId="19"/>
    <tableColumn id="4" xr3:uid="{2778D0EC-C5D2-42D5-990A-E12A7AB4AC96}" name="byte 3" dataDxfId="18"/>
    <tableColumn id="5" xr3:uid="{4FA3C4B6-C67D-4E4D-9DA6-27836396F12B}" name="byte 4" dataDxfId="17"/>
    <tableColumn id="6" xr3:uid="{B73CFC82-7B7C-478C-A599-3147AFB5D8E3}" name="decimal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4CFED-EFD6-447F-9CC7-7FDC44437FD6}" name="Tabla3" displayName="Tabla3" ref="A17:F21" totalsRowShown="0" headerRowDxfId="15" dataDxfId="14">
  <autoFilter ref="A17:F21" xr:uid="{5EA4CFED-EFD6-447F-9CC7-7FDC44437FD6}"/>
  <tableColumns count="6">
    <tableColumn id="1" xr3:uid="{BC0F6C94-EECE-4A1D-B06A-740F4A4602BD}" name="AND" dataDxfId="13"/>
    <tableColumn id="2" xr3:uid="{B8E17965-B180-42C5-A10D-E580FE3DEC49}" name="byte 1" dataDxfId="12"/>
    <tableColumn id="3" xr3:uid="{1C842697-7807-4C54-9E98-1B7FB0DD8A98}" name="byte 2" dataDxfId="11"/>
    <tableColumn id="4" xr3:uid="{A208D00B-A75F-4423-8B61-7B4C6BF60090}" name="byte 3" dataDxfId="10"/>
    <tableColumn id="5" xr3:uid="{3412D076-A1FB-462B-94B9-DF011CF42161}" name="byte 4" dataDxfId="9"/>
    <tableColumn id="6" xr3:uid="{F03CD011-DDFC-4CC0-A90F-E0A9994C7CDC}" name="decimal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E7C06E-3C4E-4A6F-B516-26246E3D6C2E}" name="Tabla8" displayName="Tabla8" ref="A23:F27" totalsRowShown="0" headerRowDxfId="7" dataDxfId="6">
  <autoFilter ref="A23:F27" xr:uid="{D0E7C06E-3C4E-4A6F-B516-26246E3D6C2E}"/>
  <tableColumns count="6">
    <tableColumn id="1" xr3:uid="{FE95F7C1-B7B7-4F38-AE1A-8853F88491D2}" name="AND" dataDxfId="5"/>
    <tableColumn id="2" xr3:uid="{7561B89B-5C74-47F4-93A1-3BD583CBA682}" name="byte 1" dataDxfId="4"/>
    <tableColumn id="3" xr3:uid="{8D7266CF-57AF-4ECF-813C-8222B5C247B6}" name="byte 2" dataDxfId="3"/>
    <tableColumn id="4" xr3:uid="{D74A6685-7A22-457A-A6E4-5B00210A0D7E}" name="byte 3" dataDxfId="2"/>
    <tableColumn id="5" xr3:uid="{4B93E748-E6F9-494C-B7B6-5E4A02147929}" name="byte 4" dataDxfId="1"/>
    <tableColumn id="6" xr3:uid="{EDC1C79C-F352-4A24-BACD-F1904D0536B7}" name="decim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129" t="s">
        <v>14</v>
      </c>
      <c r="C2" s="129" t="s">
        <v>20</v>
      </c>
      <c r="D2" s="129" t="s">
        <v>13</v>
      </c>
    </row>
    <row r="3" spans="1:4" ht="32.1" customHeight="1" x14ac:dyDescent="0.25">
      <c r="A3" s="4" t="s">
        <v>8</v>
      </c>
      <c r="B3" s="129"/>
      <c r="C3" s="129"/>
      <c r="D3" s="129"/>
    </row>
    <row r="4" spans="1:4" ht="32.1" customHeight="1" x14ac:dyDescent="0.25">
      <c r="A4" s="5" t="s">
        <v>7</v>
      </c>
      <c r="B4" s="129"/>
      <c r="C4" s="129"/>
      <c r="D4" s="129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130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130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activeCell="A2" sqref="A2:C13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131" t="s">
        <v>117</v>
      </c>
      <c r="B1" s="131"/>
      <c r="C1" s="131"/>
      <c r="E1" s="131" t="s">
        <v>118</v>
      </c>
      <c r="F1" s="131"/>
      <c r="G1" s="131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131" t="s">
        <v>121</v>
      </c>
      <c r="F9" s="131"/>
      <c r="G9" s="131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32" t="s">
        <v>162</v>
      </c>
      <c r="B1" s="132"/>
      <c r="C1" s="132"/>
      <c r="D1" s="132"/>
      <c r="E1" s="132"/>
      <c r="F1" s="132"/>
      <c r="G1" s="132"/>
      <c r="H1" s="132"/>
    </row>
    <row r="2" spans="1:8" x14ac:dyDescent="0.25">
      <c r="A2" s="31" t="s">
        <v>91</v>
      </c>
      <c r="B2" s="40" t="s">
        <v>142</v>
      </c>
      <c r="C2" s="31" t="s">
        <v>90</v>
      </c>
      <c r="E2" s="135" t="s">
        <v>124</v>
      </c>
      <c r="F2" s="135"/>
      <c r="G2" s="135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38" t="s">
        <v>152</v>
      </c>
      <c r="G12" s="138"/>
      <c r="H12" s="138"/>
    </row>
    <row r="13" spans="1:8" ht="30" customHeight="1" x14ac:dyDescent="0.25">
      <c r="A13" s="36" t="s">
        <v>157</v>
      </c>
      <c r="B13" s="137" t="s">
        <v>158</v>
      </c>
      <c r="C13" s="137"/>
      <c r="D13" s="1"/>
      <c r="E13" s="33" t="s">
        <v>125</v>
      </c>
      <c r="F13" s="133" t="s">
        <v>153</v>
      </c>
      <c r="G13" s="133"/>
      <c r="H13" s="133"/>
    </row>
    <row r="14" spans="1:8" ht="30" customHeight="1" x14ac:dyDescent="0.25">
      <c r="A14" s="37" t="s">
        <v>85</v>
      </c>
      <c r="B14" s="136" t="s">
        <v>160</v>
      </c>
      <c r="C14" s="136"/>
      <c r="D14" s="1"/>
      <c r="E14" s="34" t="s">
        <v>88</v>
      </c>
      <c r="F14" s="134" t="s">
        <v>154</v>
      </c>
      <c r="G14" s="134"/>
      <c r="H14" s="134"/>
    </row>
    <row r="15" spans="1:8" ht="30" customHeight="1" x14ac:dyDescent="0.25">
      <c r="A15" s="36" t="s">
        <v>86</v>
      </c>
      <c r="B15" s="137" t="s">
        <v>159</v>
      </c>
      <c r="C15" s="137"/>
      <c r="D15" s="1"/>
      <c r="E15" s="33" t="s">
        <v>89</v>
      </c>
      <c r="F15" s="133" t="s">
        <v>155</v>
      </c>
      <c r="G15" s="133"/>
      <c r="H15" s="133"/>
    </row>
    <row r="16" spans="1:8" ht="30" customHeight="1" thickBot="1" x14ac:dyDescent="0.3">
      <c r="A16" s="38" t="s">
        <v>87</v>
      </c>
      <c r="B16" s="136" t="s">
        <v>161</v>
      </c>
      <c r="C16" s="136"/>
      <c r="D16" s="1"/>
      <c r="E16" s="35" t="s">
        <v>126</v>
      </c>
      <c r="F16" s="134" t="s">
        <v>156</v>
      </c>
      <c r="G16" s="134"/>
      <c r="H16" s="134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R13" sqref="R13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  <c r="R16" s="47"/>
      <c r="S16" s="47"/>
      <c r="T16" s="47"/>
      <c r="U16" s="47"/>
      <c r="V16" s="47"/>
      <c r="W16" s="47"/>
      <c r="X16" s="47"/>
      <c r="Y16" s="47"/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39" t="s">
        <v>30</v>
      </c>
      <c r="G24" s="139"/>
      <c r="H24" s="139"/>
      <c r="I24" s="139"/>
      <c r="J24" s="139" t="s">
        <v>30</v>
      </c>
      <c r="K24" s="139"/>
      <c r="L24" s="139"/>
      <c r="M24" s="139"/>
      <c r="N24" s="139">
        <v>7</v>
      </c>
      <c r="O24" s="139"/>
      <c r="P24" s="139"/>
      <c r="Q24" s="139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O27"/>
  <sheetViews>
    <sheetView topLeftCell="A19" zoomScale="130" zoomScaleNormal="130" workbookViewId="0">
      <selection activeCell="I4" sqref="I4"/>
    </sheetView>
  </sheetViews>
  <sheetFormatPr baseColWidth="10" defaultRowHeight="15" x14ac:dyDescent="0.25"/>
  <cols>
    <col min="1" max="1" width="6.28515625" style="60" customWidth="1"/>
    <col min="2" max="10" width="15.7109375" style="60" customWidth="1"/>
    <col min="11" max="11" width="4.28515625" style="60" bestFit="1" customWidth="1"/>
    <col min="12" max="12" width="8" style="60" bestFit="1" customWidth="1"/>
    <col min="13" max="13" width="15.7109375" style="60" customWidth="1"/>
    <col min="14" max="14" width="9.28515625" style="60" bestFit="1" customWidth="1"/>
    <col min="15" max="16384" width="11.42578125" style="60"/>
  </cols>
  <sheetData>
    <row r="1" spans="1:15" ht="15.75" thickBot="1" x14ac:dyDescent="0.3">
      <c r="A1" s="61"/>
      <c r="B1" s="140" t="s">
        <v>230</v>
      </c>
      <c r="C1" s="141"/>
      <c r="D1" s="141"/>
      <c r="E1" s="142"/>
      <c r="F1" s="140" t="s">
        <v>228</v>
      </c>
      <c r="G1" s="141"/>
      <c r="H1" s="141"/>
      <c r="I1" s="142"/>
      <c r="J1" s="140" t="s">
        <v>268</v>
      </c>
      <c r="K1" s="141"/>
      <c r="L1" s="141"/>
      <c r="M1" s="142"/>
    </row>
    <row r="2" spans="1:15" x14ac:dyDescent="0.25">
      <c r="A2" s="62" t="s">
        <v>220</v>
      </c>
      <c r="B2" s="143" t="s">
        <v>231</v>
      </c>
      <c r="C2" s="144"/>
      <c r="D2" s="144" t="s">
        <v>229</v>
      </c>
      <c r="E2" s="145"/>
      <c r="F2" s="143" t="s">
        <v>231</v>
      </c>
      <c r="G2" s="144"/>
      <c r="H2" s="144" t="s">
        <v>229</v>
      </c>
      <c r="I2" s="145"/>
      <c r="J2" s="143" t="s">
        <v>269</v>
      </c>
      <c r="K2" s="144"/>
      <c r="L2" s="144" t="s">
        <v>270</v>
      </c>
      <c r="M2" s="145"/>
      <c r="N2" s="60" t="s">
        <v>271</v>
      </c>
    </row>
    <row r="3" spans="1:15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  <c r="N3" s="60" t="s">
        <v>273</v>
      </c>
      <c r="O3" s="60" t="s">
        <v>272</v>
      </c>
    </row>
    <row r="4" spans="1:15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89">
        <f>2^24-2</f>
        <v>16777214</v>
      </c>
      <c r="N4" s="60" t="s">
        <v>275</v>
      </c>
      <c r="O4" s="60" t="s">
        <v>274</v>
      </c>
    </row>
    <row r="5" spans="1:15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0">
        <f>2^16-2</f>
        <v>65534</v>
      </c>
      <c r="N5" s="60" t="s">
        <v>276</v>
      </c>
      <c r="O5" s="60" t="s">
        <v>277</v>
      </c>
    </row>
    <row r="6" spans="1:15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1">
        <f>2^8-2</f>
        <v>254</v>
      </c>
    </row>
    <row r="7" spans="1:15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147" t="s">
        <v>252</v>
      </c>
      <c r="G7" s="148"/>
      <c r="H7" s="148"/>
      <c r="I7" s="148"/>
      <c r="J7" s="148"/>
      <c r="K7" s="148"/>
      <c r="L7" s="148"/>
      <c r="M7" s="149"/>
      <c r="N7" s="60" t="s">
        <v>252</v>
      </c>
      <c r="O7" s="60" t="s">
        <v>236</v>
      </c>
    </row>
    <row r="8" spans="1:15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150" t="s">
        <v>253</v>
      </c>
      <c r="G8" s="151"/>
      <c r="H8" s="151"/>
      <c r="I8" s="151"/>
      <c r="J8" s="151"/>
      <c r="K8" s="151"/>
      <c r="L8" s="151"/>
      <c r="M8" s="152"/>
    </row>
    <row r="9" spans="1:15" x14ac:dyDescent="0.25">
      <c r="A9" s="60" t="s">
        <v>227</v>
      </c>
      <c r="B9" s="60" t="s">
        <v>221</v>
      </c>
      <c r="C9" s="146">
        <f>2^32</f>
        <v>4294967296</v>
      </c>
      <c r="D9" s="146"/>
      <c r="E9" s="146"/>
    </row>
    <row r="11" spans="1:15" x14ac:dyDescent="0.25">
      <c r="A11" s="60" t="s">
        <v>278</v>
      </c>
      <c r="B11" s="60" t="s">
        <v>283</v>
      </c>
      <c r="C11" s="60" t="s">
        <v>284</v>
      </c>
      <c r="D11" s="60" t="s">
        <v>285</v>
      </c>
      <c r="E11" s="60" t="s">
        <v>286</v>
      </c>
      <c r="F11" s="60" t="s">
        <v>119</v>
      </c>
    </row>
    <row r="12" spans="1:15" x14ac:dyDescent="0.25">
      <c r="A12" s="60" t="s">
        <v>280</v>
      </c>
      <c r="B12" s="92" t="s">
        <v>263</v>
      </c>
      <c r="C12" s="92" t="s">
        <v>288</v>
      </c>
      <c r="D12" s="92" t="s">
        <v>289</v>
      </c>
      <c r="E12" s="92" t="s">
        <v>290</v>
      </c>
      <c r="F12" s="60" t="s">
        <v>287</v>
      </c>
    </row>
    <row r="13" spans="1:15" x14ac:dyDescent="0.25">
      <c r="A13" s="60" t="s">
        <v>279</v>
      </c>
      <c r="B13" s="92" t="s">
        <v>291</v>
      </c>
      <c r="C13" s="92" t="s">
        <v>292</v>
      </c>
      <c r="D13" s="92" t="s">
        <v>292</v>
      </c>
      <c r="E13" s="92" t="s">
        <v>292</v>
      </c>
      <c r="F13" s="60" t="s">
        <v>257</v>
      </c>
    </row>
    <row r="14" spans="1:15" x14ac:dyDescent="0.25">
      <c r="A14" s="60" t="s">
        <v>281</v>
      </c>
      <c r="B14" s="92" t="s">
        <v>263</v>
      </c>
      <c r="C14" s="92" t="s">
        <v>292</v>
      </c>
      <c r="D14" s="92" t="s">
        <v>292</v>
      </c>
      <c r="E14" s="92" t="s">
        <v>292</v>
      </c>
      <c r="F14" s="60" t="s">
        <v>248</v>
      </c>
    </row>
    <row r="15" spans="1:15" x14ac:dyDescent="0.25">
      <c r="A15" s="60" t="s">
        <v>282</v>
      </c>
      <c r="B15" s="92" t="s">
        <v>263</v>
      </c>
      <c r="C15" s="92" t="s">
        <v>291</v>
      </c>
      <c r="D15" s="92" t="s">
        <v>291</v>
      </c>
      <c r="E15" s="92" t="s">
        <v>291</v>
      </c>
      <c r="F15" s="126">
        <v>10255255255</v>
      </c>
    </row>
    <row r="17" spans="1:6" x14ac:dyDescent="0.25">
      <c r="A17" s="60" t="s">
        <v>278</v>
      </c>
      <c r="B17" s="60" t="s">
        <v>283</v>
      </c>
      <c r="C17" s="60" t="s">
        <v>284</v>
      </c>
      <c r="D17" s="60" t="s">
        <v>285</v>
      </c>
      <c r="E17" s="60" t="s">
        <v>286</v>
      </c>
      <c r="F17" s="60" t="s">
        <v>119</v>
      </c>
    </row>
    <row r="18" spans="1:6" x14ac:dyDescent="0.25">
      <c r="A18" s="60" t="s">
        <v>280</v>
      </c>
      <c r="B18" s="92" t="s">
        <v>294</v>
      </c>
      <c r="C18" s="92" t="s">
        <v>295</v>
      </c>
      <c r="D18" s="92" t="s">
        <v>296</v>
      </c>
      <c r="E18" s="92" t="s">
        <v>297</v>
      </c>
      <c r="F18" s="60" t="s">
        <v>293</v>
      </c>
    </row>
    <row r="19" spans="1:6" x14ac:dyDescent="0.25">
      <c r="A19" s="60" t="s">
        <v>279</v>
      </c>
      <c r="B19" s="92" t="s">
        <v>291</v>
      </c>
      <c r="C19" s="92" t="s">
        <v>291</v>
      </c>
      <c r="D19" s="92" t="s">
        <v>292</v>
      </c>
      <c r="E19" s="92" t="s">
        <v>292</v>
      </c>
      <c r="F19" s="60" t="s">
        <v>260</v>
      </c>
    </row>
    <row r="20" spans="1:6" x14ac:dyDescent="0.25">
      <c r="A20" s="60" t="s">
        <v>281</v>
      </c>
      <c r="B20" s="92" t="s">
        <v>294</v>
      </c>
      <c r="C20" s="92" t="s">
        <v>295</v>
      </c>
      <c r="D20" s="92" t="s">
        <v>292</v>
      </c>
      <c r="E20" s="92" t="s">
        <v>292</v>
      </c>
      <c r="F20" s="60" t="s">
        <v>249</v>
      </c>
    </row>
    <row r="21" spans="1:6" x14ac:dyDescent="0.25">
      <c r="A21" s="60" t="s">
        <v>282</v>
      </c>
      <c r="B21" s="92" t="s">
        <v>294</v>
      </c>
      <c r="C21" s="92" t="s">
        <v>295</v>
      </c>
      <c r="D21" s="92" t="s">
        <v>291</v>
      </c>
      <c r="E21" s="92" t="s">
        <v>291</v>
      </c>
      <c r="F21" s="126" t="s">
        <v>298</v>
      </c>
    </row>
    <row r="23" spans="1:6" x14ac:dyDescent="0.25">
      <c r="A23" s="60" t="s">
        <v>278</v>
      </c>
      <c r="B23" s="60" t="s">
        <v>283</v>
      </c>
      <c r="C23" s="60" t="s">
        <v>284</v>
      </c>
      <c r="D23" s="60" t="s">
        <v>285</v>
      </c>
      <c r="E23" s="60" t="s">
        <v>286</v>
      </c>
      <c r="F23" s="60" t="s">
        <v>119</v>
      </c>
    </row>
    <row r="24" spans="1:6" x14ac:dyDescent="0.25">
      <c r="A24" s="60" t="s">
        <v>280</v>
      </c>
      <c r="B24" s="92" t="s">
        <v>300</v>
      </c>
      <c r="C24" s="92" t="s">
        <v>301</v>
      </c>
      <c r="D24" s="92" t="s">
        <v>302</v>
      </c>
      <c r="E24" s="92" t="s">
        <v>303</v>
      </c>
      <c r="F24" s="60" t="s">
        <v>299</v>
      </c>
    </row>
    <row r="25" spans="1:6" x14ac:dyDescent="0.25">
      <c r="A25" s="60" t="s">
        <v>279</v>
      </c>
      <c r="B25" s="92" t="s">
        <v>291</v>
      </c>
      <c r="C25" s="92" t="s">
        <v>291</v>
      </c>
      <c r="D25" s="92" t="s">
        <v>291</v>
      </c>
      <c r="E25" s="92" t="s">
        <v>292</v>
      </c>
      <c r="F25" s="60" t="s">
        <v>262</v>
      </c>
    </row>
    <row r="26" spans="1:6" x14ac:dyDescent="0.25">
      <c r="A26" s="60" t="s">
        <v>281</v>
      </c>
      <c r="B26" s="92" t="s">
        <v>300</v>
      </c>
      <c r="C26" s="92" t="s">
        <v>301</v>
      </c>
      <c r="D26" s="92" t="s">
        <v>302</v>
      </c>
      <c r="E26" s="92" t="s">
        <v>292</v>
      </c>
      <c r="F26" s="60" t="s">
        <v>304</v>
      </c>
    </row>
    <row r="27" spans="1:6" x14ac:dyDescent="0.25">
      <c r="A27" s="60" t="s">
        <v>282</v>
      </c>
      <c r="B27" s="92" t="s">
        <v>300</v>
      </c>
      <c r="C27" s="92" t="s">
        <v>301</v>
      </c>
      <c r="D27" s="92" t="s">
        <v>302</v>
      </c>
      <c r="E27" s="92" t="s">
        <v>291</v>
      </c>
      <c r="F27" s="126" t="s">
        <v>305</v>
      </c>
    </row>
  </sheetData>
  <mergeCells count="12">
    <mergeCell ref="J1:M1"/>
    <mergeCell ref="J2:K2"/>
    <mergeCell ref="L2:M2"/>
    <mergeCell ref="C9:E9"/>
    <mergeCell ref="F7:M7"/>
    <mergeCell ref="F8:M8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BDFC-50EE-4382-9CD5-BD9B537C1A11}">
  <dimension ref="A1:R11"/>
  <sheetViews>
    <sheetView topLeftCell="G1" zoomScale="130" zoomScaleNormal="130" workbookViewId="0">
      <selection activeCell="O7" sqref="O7:R7"/>
    </sheetView>
  </sheetViews>
  <sheetFormatPr baseColWidth="10" defaultRowHeight="15" x14ac:dyDescent="0.25"/>
  <cols>
    <col min="1" max="1" width="9.42578125" bestFit="1" customWidth="1"/>
    <col min="2" max="2" width="5.42578125" bestFit="1" customWidth="1"/>
    <col min="3" max="3" width="5.5703125" bestFit="1" customWidth="1"/>
    <col min="4" max="4" width="6" bestFit="1" customWidth="1"/>
    <col min="5" max="9" width="5.42578125" bestFit="1" customWidth="1"/>
    <col min="10" max="10" width="6.28515625" bestFit="1" customWidth="1"/>
    <col min="11" max="11" width="2.85546875" customWidth="1"/>
    <col min="12" max="12" width="10" customWidth="1"/>
    <col min="13" max="13" width="20.42578125" bestFit="1" customWidth="1"/>
    <col min="14" max="14" width="8.42578125" bestFit="1" customWidth="1"/>
    <col min="15" max="15" width="20.42578125" bestFit="1" customWidth="1"/>
    <col min="16" max="16" width="8.5703125" bestFit="1" customWidth="1"/>
    <col min="17" max="17" width="6.5703125" bestFit="1" customWidth="1"/>
    <col min="18" max="18" width="17.28515625" customWidth="1"/>
  </cols>
  <sheetData>
    <row r="1" spans="1:18" x14ac:dyDescent="0.25">
      <c r="A1" s="97" t="s">
        <v>306</v>
      </c>
      <c r="B1" s="161" t="s">
        <v>311</v>
      </c>
      <c r="C1" s="161"/>
      <c r="D1" s="162"/>
      <c r="E1" s="95" t="s">
        <v>315</v>
      </c>
      <c r="F1" s="161" t="s">
        <v>312</v>
      </c>
      <c r="G1" s="161"/>
      <c r="H1" s="161"/>
      <c r="I1" s="162"/>
      <c r="J1" s="95" t="s">
        <v>313</v>
      </c>
      <c r="L1" s="165" t="s">
        <v>361</v>
      </c>
      <c r="M1" s="166" t="s">
        <v>362</v>
      </c>
      <c r="N1" s="166" t="s">
        <v>366</v>
      </c>
      <c r="O1" s="166" t="s">
        <v>363</v>
      </c>
      <c r="P1" s="166" t="s">
        <v>367</v>
      </c>
      <c r="Q1" s="166" t="s">
        <v>17</v>
      </c>
      <c r="R1" s="167" t="s">
        <v>364</v>
      </c>
    </row>
    <row r="2" spans="1:18" x14ac:dyDescent="0.25">
      <c r="A2" s="98" t="s">
        <v>316</v>
      </c>
      <c r="B2" s="102">
        <v>2001</v>
      </c>
      <c r="C2" s="102" t="s">
        <v>310</v>
      </c>
      <c r="D2" s="103" t="s">
        <v>309</v>
      </c>
      <c r="E2" s="104" t="s">
        <v>307</v>
      </c>
      <c r="F2" s="105" t="s">
        <v>308</v>
      </c>
      <c r="G2" s="105" t="s">
        <v>308</v>
      </c>
      <c r="H2" s="105" t="s">
        <v>308</v>
      </c>
      <c r="I2" s="106" t="s">
        <v>307</v>
      </c>
      <c r="J2" s="116" t="s">
        <v>314</v>
      </c>
      <c r="L2" s="168" t="s">
        <v>322</v>
      </c>
      <c r="M2" s="169" t="s">
        <v>327</v>
      </c>
      <c r="N2" s="169" t="s">
        <v>325</v>
      </c>
      <c r="O2" s="169" t="s">
        <v>328</v>
      </c>
      <c r="P2" s="169" t="s">
        <v>326</v>
      </c>
      <c r="Q2" s="170">
        <v>3</v>
      </c>
      <c r="R2" s="171" t="s">
        <v>329</v>
      </c>
    </row>
    <row r="3" spans="1:18" x14ac:dyDescent="0.25">
      <c r="A3" s="99" t="s">
        <v>318</v>
      </c>
      <c r="B3" s="107">
        <v>2001</v>
      </c>
      <c r="C3" s="107" t="s">
        <v>317</v>
      </c>
      <c r="D3" s="108" t="s">
        <v>309</v>
      </c>
      <c r="E3" s="109">
        <v>1</v>
      </c>
      <c r="F3" s="110">
        <v>0</v>
      </c>
      <c r="G3" s="110">
        <v>0</v>
      </c>
      <c r="H3" s="110">
        <v>0</v>
      </c>
      <c r="I3" s="111">
        <v>1</v>
      </c>
      <c r="J3" s="117" t="s">
        <v>314</v>
      </c>
      <c r="L3" s="172" t="s">
        <v>324</v>
      </c>
      <c r="M3" s="173" t="s">
        <v>333</v>
      </c>
      <c r="N3" s="173" t="s">
        <v>331</v>
      </c>
      <c r="O3" s="173" t="s">
        <v>339</v>
      </c>
      <c r="P3" s="173" t="s">
        <v>342</v>
      </c>
      <c r="Q3" s="174">
        <v>7</v>
      </c>
      <c r="R3" s="175" t="s">
        <v>337</v>
      </c>
    </row>
    <row r="4" spans="1:18" x14ac:dyDescent="0.25">
      <c r="A4" s="100" t="s">
        <v>321</v>
      </c>
      <c r="B4" s="112">
        <v>2001</v>
      </c>
      <c r="C4" s="112" t="s">
        <v>317</v>
      </c>
      <c r="D4" s="113" t="s">
        <v>309</v>
      </c>
      <c r="E4" s="114">
        <v>1</v>
      </c>
      <c r="F4" s="163" t="s">
        <v>319</v>
      </c>
      <c r="G4" s="163"/>
      <c r="H4" s="163"/>
      <c r="I4" s="115">
        <v>1</v>
      </c>
      <c r="J4" s="116" t="s">
        <v>314</v>
      </c>
      <c r="L4" s="176" t="s">
        <v>323</v>
      </c>
      <c r="M4" s="169" t="s">
        <v>334</v>
      </c>
      <c r="N4" s="169" t="s">
        <v>330</v>
      </c>
      <c r="O4" s="169" t="s">
        <v>338</v>
      </c>
      <c r="P4" s="169" t="s">
        <v>341</v>
      </c>
      <c r="Q4" s="170">
        <v>10</v>
      </c>
      <c r="R4" s="177" t="s">
        <v>336</v>
      </c>
    </row>
    <row r="5" spans="1:18" x14ac:dyDescent="0.25">
      <c r="A5" s="101" t="s">
        <v>272</v>
      </c>
      <c r="B5" s="153" t="s">
        <v>320</v>
      </c>
      <c r="C5" s="153"/>
      <c r="D5" s="153"/>
      <c r="E5" s="153"/>
      <c r="F5" s="153"/>
      <c r="G5" s="153"/>
      <c r="H5" s="153"/>
      <c r="I5" s="154"/>
      <c r="J5" s="117" t="s">
        <v>314</v>
      </c>
      <c r="L5" s="172" t="s">
        <v>252</v>
      </c>
      <c r="M5" s="173" t="s">
        <v>335</v>
      </c>
      <c r="N5" s="173" t="s">
        <v>332</v>
      </c>
      <c r="O5" s="173" t="s">
        <v>340</v>
      </c>
      <c r="P5" s="173" t="s">
        <v>343</v>
      </c>
      <c r="Q5" s="174">
        <v>8</v>
      </c>
      <c r="R5" s="178" t="s">
        <v>252</v>
      </c>
    </row>
    <row r="6" spans="1:18" x14ac:dyDescent="0.25">
      <c r="L6" s="164" t="s">
        <v>365</v>
      </c>
      <c r="M6" s="179">
        <f>2^128</f>
        <v>3.4028236692093846E+38</v>
      </c>
      <c r="N6" s="179"/>
      <c r="O6" s="179"/>
      <c r="P6" s="179"/>
      <c r="Q6" s="179"/>
      <c r="R6" s="180"/>
    </row>
    <row r="7" spans="1:18" x14ac:dyDescent="0.25">
      <c r="A7" s="97" t="s">
        <v>351</v>
      </c>
      <c r="B7" s="155" t="s">
        <v>358</v>
      </c>
      <c r="C7" s="156"/>
      <c r="D7" s="156"/>
      <c r="E7" s="156"/>
      <c r="F7" s="156"/>
      <c r="G7" s="156"/>
      <c r="H7" s="156"/>
      <c r="I7" s="157"/>
      <c r="J7" s="95" t="s">
        <v>313</v>
      </c>
      <c r="O7" s="182">
        <f>2^64</f>
        <v>1.8446744073709552E+19</v>
      </c>
      <c r="P7" s="182"/>
      <c r="Q7" s="182"/>
      <c r="R7" s="182"/>
    </row>
    <row r="8" spans="1:18" x14ac:dyDescent="0.25">
      <c r="A8" s="93" t="s">
        <v>344</v>
      </c>
      <c r="B8" s="160">
        <v>15</v>
      </c>
      <c r="C8" s="158"/>
      <c r="D8" s="160" t="s">
        <v>360</v>
      </c>
      <c r="E8" s="158"/>
      <c r="F8" s="158"/>
      <c r="G8" s="159"/>
      <c r="H8" s="158" t="s">
        <v>359</v>
      </c>
      <c r="I8" s="159"/>
      <c r="J8" s="127" t="s">
        <v>314</v>
      </c>
    </row>
    <row r="9" spans="1:18" x14ac:dyDescent="0.25">
      <c r="A9" s="94" t="s">
        <v>352</v>
      </c>
      <c r="B9" s="120" t="s">
        <v>345</v>
      </c>
      <c r="C9" s="60" t="s">
        <v>346</v>
      </c>
      <c r="D9" s="120" t="s">
        <v>347</v>
      </c>
      <c r="E9" s="118" t="s">
        <v>170</v>
      </c>
      <c r="F9" s="118" t="s">
        <v>353</v>
      </c>
      <c r="G9" s="121" t="s">
        <v>348</v>
      </c>
      <c r="H9" s="60" t="s">
        <v>349</v>
      </c>
      <c r="I9" s="121" t="s">
        <v>350</v>
      </c>
      <c r="J9" s="117" t="s">
        <v>314</v>
      </c>
    </row>
    <row r="10" spans="1:18" x14ac:dyDescent="0.25">
      <c r="A10" s="96" t="s">
        <v>354</v>
      </c>
      <c r="B10" s="125" t="s">
        <v>355</v>
      </c>
      <c r="C10" s="123" t="s">
        <v>346</v>
      </c>
      <c r="D10" s="122" t="s">
        <v>347</v>
      </c>
      <c r="E10" s="119" t="s">
        <v>170</v>
      </c>
      <c r="F10" s="119" t="s">
        <v>353</v>
      </c>
      <c r="G10" s="124" t="s">
        <v>348</v>
      </c>
      <c r="H10" s="123" t="s">
        <v>349</v>
      </c>
      <c r="I10" s="124" t="s">
        <v>350</v>
      </c>
      <c r="J10" s="116" t="s">
        <v>314</v>
      </c>
    </row>
    <row r="11" spans="1:18" x14ac:dyDescent="0.25">
      <c r="A11" s="101" t="s">
        <v>356</v>
      </c>
      <c r="B11" s="153" t="s">
        <v>357</v>
      </c>
      <c r="C11" s="153"/>
      <c r="D11" s="153"/>
      <c r="E11" s="153"/>
      <c r="F11" s="153"/>
      <c r="G11" s="153"/>
      <c r="H11" s="153"/>
      <c r="I11" s="154"/>
      <c r="J11" s="128" t="s">
        <v>314</v>
      </c>
    </row>
  </sheetData>
  <mergeCells count="11">
    <mergeCell ref="O7:R7"/>
    <mergeCell ref="B5:I5"/>
    <mergeCell ref="B1:D1"/>
    <mergeCell ref="F1:I1"/>
    <mergeCell ref="F4:H4"/>
    <mergeCell ref="M6:R6"/>
    <mergeCell ref="B11:I11"/>
    <mergeCell ref="B7:I7"/>
    <mergeCell ref="H8:I8"/>
    <mergeCell ref="D8:G8"/>
    <mergeCell ref="B8:C8"/>
  </mergeCells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F02-D6F7-411C-922D-CF4C142F6D70}">
  <dimension ref="A1:I18"/>
  <sheetViews>
    <sheetView tabSelected="1" zoomScale="145" zoomScaleNormal="145" workbookViewId="0">
      <selection activeCell="C18" sqref="C18"/>
    </sheetView>
  </sheetViews>
  <sheetFormatPr baseColWidth="10" defaultRowHeight="15" x14ac:dyDescent="0.25"/>
  <cols>
    <col min="1" max="1" width="14.7109375" bestFit="1" customWidth="1"/>
    <col min="3" max="3" width="14.28515625" bestFit="1" customWidth="1"/>
    <col min="4" max="4" width="13.28515625" bestFit="1" customWidth="1"/>
    <col min="8" max="8" width="13.28515625" bestFit="1" customWidth="1"/>
  </cols>
  <sheetData>
    <row r="1" spans="1:9" x14ac:dyDescent="0.25">
      <c r="A1" t="s">
        <v>368</v>
      </c>
      <c r="B1" t="s">
        <v>369</v>
      </c>
    </row>
    <row r="2" spans="1:9" x14ac:dyDescent="0.25">
      <c r="A2" t="s">
        <v>390</v>
      </c>
      <c r="B2" t="s">
        <v>254</v>
      </c>
      <c r="C2" t="s">
        <v>391</v>
      </c>
      <c r="D2" t="s">
        <v>256</v>
      </c>
    </row>
    <row r="3" spans="1:9" x14ac:dyDescent="0.25">
      <c r="A3" t="s">
        <v>370</v>
      </c>
      <c r="B3" t="s">
        <v>374</v>
      </c>
      <c r="C3" t="s">
        <v>381</v>
      </c>
    </row>
    <row r="5" spans="1:9" x14ac:dyDescent="0.25">
      <c r="B5" s="181" t="s">
        <v>375</v>
      </c>
      <c r="C5" s="181"/>
      <c r="D5" s="181" t="s">
        <v>379</v>
      </c>
      <c r="E5" s="181"/>
      <c r="G5" t="s">
        <v>382</v>
      </c>
      <c r="H5" t="s">
        <v>256</v>
      </c>
    </row>
    <row r="6" spans="1:9" x14ac:dyDescent="0.25">
      <c r="A6" t="s">
        <v>371</v>
      </c>
      <c r="B6" t="s">
        <v>372</v>
      </c>
      <c r="C6" t="s">
        <v>373</v>
      </c>
      <c r="D6" t="s">
        <v>376</v>
      </c>
      <c r="E6" t="s">
        <v>378</v>
      </c>
      <c r="F6" t="s">
        <v>119</v>
      </c>
      <c r="G6">
        <v>32</v>
      </c>
      <c r="H6" s="184">
        <f>2^21-2</f>
        <v>2097150</v>
      </c>
    </row>
    <row r="7" spans="1:9" x14ac:dyDescent="0.25">
      <c r="A7" t="s">
        <v>248</v>
      </c>
      <c r="B7">
        <v>5</v>
      </c>
      <c r="C7">
        <v>8</v>
      </c>
      <c r="D7" t="s">
        <v>258</v>
      </c>
      <c r="E7" t="s">
        <v>377</v>
      </c>
      <c r="F7" s="183" t="s">
        <v>380</v>
      </c>
    </row>
    <row r="8" spans="1:9" x14ac:dyDescent="0.25">
      <c r="F8" s="183"/>
    </row>
    <row r="9" spans="1:9" x14ac:dyDescent="0.25">
      <c r="A9" t="s">
        <v>406</v>
      </c>
      <c r="B9" t="s">
        <v>407</v>
      </c>
      <c r="C9" t="s">
        <v>406</v>
      </c>
      <c r="D9" t="s">
        <v>407</v>
      </c>
    </row>
    <row r="10" spans="1:9" x14ac:dyDescent="0.25">
      <c r="A10" t="s">
        <v>392</v>
      </c>
      <c r="B10" t="s">
        <v>393</v>
      </c>
      <c r="C10" t="s">
        <v>394</v>
      </c>
      <c r="D10" t="s">
        <v>395</v>
      </c>
      <c r="E10" t="s">
        <v>378</v>
      </c>
    </row>
    <row r="11" spans="1:9" x14ac:dyDescent="0.25">
      <c r="A11" t="s">
        <v>248</v>
      </c>
      <c r="B11" t="s">
        <v>397</v>
      </c>
      <c r="C11" s="186" t="s">
        <v>405</v>
      </c>
      <c r="D11" t="s">
        <v>396</v>
      </c>
      <c r="E11" t="s">
        <v>380</v>
      </c>
    </row>
    <row r="12" spans="1:9" x14ac:dyDescent="0.25">
      <c r="A12" t="s">
        <v>383</v>
      </c>
      <c r="B12" t="s">
        <v>398</v>
      </c>
      <c r="C12" s="186" t="s">
        <v>409</v>
      </c>
      <c r="D12" t="s">
        <v>408</v>
      </c>
      <c r="E12" t="s">
        <v>380</v>
      </c>
    </row>
    <row r="13" spans="1:9" x14ac:dyDescent="0.25">
      <c r="A13" t="s">
        <v>384</v>
      </c>
      <c r="B13" t="s">
        <v>399</v>
      </c>
      <c r="C13" s="186" t="s">
        <v>410</v>
      </c>
      <c r="D13" t="s">
        <v>396</v>
      </c>
      <c r="E13" t="s">
        <v>380</v>
      </c>
      <c r="H13" s="185"/>
      <c r="I13" s="185"/>
    </row>
    <row r="14" spans="1:9" x14ac:dyDescent="0.25">
      <c r="A14" t="s">
        <v>385</v>
      </c>
      <c r="B14" t="s">
        <v>400</v>
      </c>
      <c r="C14" s="186" t="s">
        <v>411</v>
      </c>
      <c r="D14" t="s">
        <v>408</v>
      </c>
      <c r="E14" t="s">
        <v>380</v>
      </c>
      <c r="H14" s="185"/>
      <c r="I14" s="185"/>
    </row>
    <row r="15" spans="1:9" x14ac:dyDescent="0.25">
      <c r="A15" t="s">
        <v>386</v>
      </c>
      <c r="B15" t="s">
        <v>401</v>
      </c>
      <c r="C15" s="186" t="s">
        <v>412</v>
      </c>
      <c r="D15" t="s">
        <v>396</v>
      </c>
      <c r="E15" t="s">
        <v>380</v>
      </c>
      <c r="H15" s="185"/>
      <c r="I15" s="185"/>
    </row>
    <row r="16" spans="1:9" x14ac:dyDescent="0.25">
      <c r="A16" t="s">
        <v>387</v>
      </c>
      <c r="B16" t="s">
        <v>402</v>
      </c>
      <c r="C16" s="186" t="s">
        <v>413</v>
      </c>
      <c r="D16" t="s">
        <v>408</v>
      </c>
      <c r="E16" t="s">
        <v>380</v>
      </c>
    </row>
    <row r="17" spans="1:5" x14ac:dyDescent="0.25">
      <c r="A17" t="s">
        <v>388</v>
      </c>
      <c r="B17" t="s">
        <v>403</v>
      </c>
      <c r="C17" s="186" t="s">
        <v>414</v>
      </c>
      <c r="D17" t="s">
        <v>396</v>
      </c>
      <c r="E17" t="s">
        <v>380</v>
      </c>
    </row>
    <row r="18" spans="1:5" x14ac:dyDescent="0.25">
      <c r="A18" t="s">
        <v>389</v>
      </c>
      <c r="B18" t="s">
        <v>404</v>
      </c>
      <c r="C18" s="186" t="s">
        <v>415</v>
      </c>
      <c r="D18" t="s">
        <v>408</v>
      </c>
      <c r="E18" t="s">
        <v>380</v>
      </c>
    </row>
  </sheetData>
  <mergeCells count="2">
    <mergeCell ref="B5:C5"/>
    <mergeCell ref="D5:E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Models</vt:lpstr>
      <vt:lpstr>Unidades</vt:lpstr>
      <vt:lpstr>Fisica</vt:lpstr>
      <vt:lpstr>Sistemas</vt:lpstr>
      <vt:lpstr>IPv4</vt:lpstr>
      <vt:lpstr>IPv6</vt:lpstr>
      <vt:lpstr>Subnetting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2022-08-04T18:00:34Z</dcterms:modified>
</cp:coreProperties>
</file>