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A7AA36B4-5E48-4EEE-9D45-BD7F0F39E13F}" xr6:coauthVersionLast="47" xr6:coauthVersionMax="47" xr10:uidLastSave="{00000000-0000-0000-0000-000000000000}"/>
  <bookViews>
    <workbookView xWindow="-120" yWindow="-120" windowWidth="20730" windowHeight="11040" activeTab="7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  <sheet name="IPv4" sheetId="6" r:id="rId6"/>
    <sheet name="Classic" sheetId="7" r:id="rId7"/>
    <sheet name="VLS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7" l="1"/>
  <c r="G4" i="7"/>
  <c r="M5" i="6"/>
  <c r="M4" i="6"/>
  <c r="M3" i="6"/>
  <c r="B8" i="6"/>
  <c r="AG24" i="5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<sst xmlns="http://schemas.openxmlformats.org/spreadsheetml/2006/main" count="927" uniqueCount="578">
  <si>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</si>
  <si>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</si>
  <si>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</si>
  <si>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</si>
  <si>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</si>
  <si>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</si>
  <si>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</si>
  <si>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</si>
  <si>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</si>
  <si>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</si>
  <si>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</si>
  <si>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</si>
  <si>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</si>
  <si>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</si>
  <si>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</si>
  <si>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</si>
  <si>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</si>
  <si>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</si>
  <si>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</si>
  <si>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</si>
  <si>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</si>
  <si>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</si>
  <si>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</si>
  <si>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</si>
  <si>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</si>
  <si>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</si>
  <si>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</si>
  <si>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</si>
  <si>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</si>
  <si>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</si>
  <si>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</si>
  <si>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</si>
  <si>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</si>
  <si>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</si>
  <si>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</si>
  <si>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</si>
  <si>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</si>
  <si>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</si>
  <si>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</si>
  <si>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</si>
  <si>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</si>
  <si>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</si>
  <si>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</si>
  <si>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</si>
  <si>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</si>
  <si>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</si>
  <si>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</si>
  <si>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</si>
  <si>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</si>
  <si>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</si>
  <si>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</si>
  <si>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</si>
  <si>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</si>
  <si>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</si>
  <si>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</si>
  <si>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</si>
  <si>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</si>
  <si>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</si>
  <si>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</si>
  <si>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</si>
  <si>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</si>
  <si>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</si>
  <si>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</si>
  <si>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</si>
  <si>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</si>
  <si>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</si>
  <si>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</si>
  <si>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</si>
  <si>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</si>
  <si>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</si>
  <si>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</si>
  <si>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</si>
  <si>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</si>
  <si>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</si>
  <si>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</si>
  <si>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</si>
  <si>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</si>
  <si>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</si>
  <si>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</si>
  <si>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</si>
  <si>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</si>
  <si>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</si>
  <si>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</si>
  <si>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</si>
  <si>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</si>
  <si>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</si>
  <si>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</si>
  <si>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</si>
  <si>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</si>
  <si>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</si>
  <si>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</si>
  <si>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</si>
  <si>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</si>
  <si>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</si>
  <si>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</si>
  <si>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</si>
  <si>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</si>
  <si>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</si>
  <si>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</si>
  <si>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</si>
  <si>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</si>
  <si>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</si>
  <si>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</si>
  <si>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</si>
  <si>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</si>
  <si>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</si>
  <si>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</si>
  <si>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</si>
  <si>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</si>
  <si>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</si>
  <si>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</si>
  <si>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</si>
  <si>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</si>
  <si>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</si>
  <si>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</si>
  <si>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</si>
  <si>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</si>
  <si>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</si>
  <si>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</si>
  <si>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</si>
  <si>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</si>
  <si>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</si>
  <si>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</si>
  <si>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</si>
  <si>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</si>
  <si>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</si>
  <si>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</si>
  <si>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</si>
  <si>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</si>
  <si>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</si>
  <si>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</si>
  <si>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</si>
  <si>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</si>
  <si>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</si>
  <si>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</si>
  <si>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</si>
  <si>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</si>
  <si>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</si>
  <si>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</si>
  <si>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</si>
  <si>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</si>
  <si>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</si>
  <si>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</si>
  <si>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</si>
  <si>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</si>
  <si>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</si>
  <si>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</si>
  <si>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</si>
  <si>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</si>
  <si>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</si>
  <si>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</si>
  <si>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</si>
  <si>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</si>
  <si>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</si>
  <si>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</si>
  <si>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</si>
  <si>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</si>
  <si>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</si>
  <si>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</si>
  <si>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</si>
  <si>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</si>
  <si>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</si>
  <si>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</si>
  <si>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</si>
  <si>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</si>
  <si>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</si>
  <si>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</si>
  <si>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</si>
  <si>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</si>
  <si>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</si>
  <si>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</si>
  <si>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</si>
  <si>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</si>
  <si>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</si>
  <si>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</si>
  <si>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</si>
  <si>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</si>
  <si>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</si>
  <si>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</si>
  <si>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</si>
  <si>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</si>
  <si>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</si>
  <si>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</si>
  <si>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</si>
  <si>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</si>
  <si>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</si>
  <si>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</si>
  <si>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</si>
  <si>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</si>
  <si>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</si>
  <si>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</si>
  <si>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</si>
  <si>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</si>
  <si>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</si>
  <si>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</si>
  <si>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</si>
  <si>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</si>
  <si>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</si>
  <si>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</si>
  <si>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</si>
  <si>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</si>
  <si>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</si>
  <si>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</si>
  <si>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</si>
  <si>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</si>
  <si>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</si>
  <si>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</si>
  <si>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</si>
  <si>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</si>
  <si>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</si>
  <si>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</si>
  <si>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</si>
  <si>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</si>
  <si>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</si>
  <si>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</si>
  <si>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</si>
  <si>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</si>
  <si>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</si>
  <si>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</si>
  <si>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</si>
  <si>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</si>
  <si>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</si>
  <si>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</si>
  <si>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</si>
  <si>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</si>
  <si>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</si>
  <si>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</si>
  <si>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</si>
  <si>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</si>
  <si>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</si>
  <si>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</si>
  <si>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</si>
  <si>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</si>
  <si>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</si>
  <si>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</si>
  <si>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</si>
  <si>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</si>
  <si>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</si>
  <si>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</si>
  <si>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</si>
  <si>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</si>
  <si>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</si>
  <si>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</si>
  <si>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</si>
  <si>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</si>
  <si>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</si>
  <si>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</si>
  <si>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</si>
  <si>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</si>
  <si>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</si>
  <si>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</si>
  <si>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</si>
  <si>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</si>
  <si>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</si>
  <si>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</si>
  <si>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</si>
  <si>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</si>
  <si>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</si>
  <si>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</si>
  <si>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</si>
  <si>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</si>
  <si>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</si>
  <si>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</si>
  <si>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</si>
  <si>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</si>
  <si>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</si>
  <si>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</si>
  <si>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</si>
  <si>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</si>
  <si>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</si>
  <si>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</si>
  <si>
    <t>Publico</t>
  </si>
  <si>
    <t>Privado</t>
  </si>
  <si>
    <t>IPv4</t>
  </si>
  <si>
    <t>CLASE</t>
  </si>
  <si>
    <t>INI DEC</t>
  </si>
  <si>
    <t>INI BIN</t>
  </si>
  <si>
    <t>FIN DEC</t>
  </si>
  <si>
    <t>FIN BIN</t>
  </si>
  <si>
    <t>0.0.0.0</t>
  </si>
  <si>
    <t>Total</t>
  </si>
  <si>
    <t>128.0.0.0</t>
  </si>
  <si>
    <t>192.0.0.0</t>
  </si>
  <si>
    <t>224.0.0.0</t>
  </si>
  <si>
    <t>240.0.0.0</t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</si>
  <si>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</si>
  <si>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</si>
  <si>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t>10000000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</si>
  <si>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</si>
  <si>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</si>
  <si>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</si>
  <si>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</si>
  <si>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</si>
  <si>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</si>
  <si>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</si>
  <si>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</si>
  <si>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</si>
  <si>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</si>
  <si>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</si>
  <si>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</si>
  <si>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</si>
  <si>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t>172.31.255.255</t>
  </si>
  <si>
    <t>10101100.
00010000</t>
  </si>
  <si>
    <t>10101100.
00011111</t>
  </si>
  <si>
    <r>
      <rPr>
        <sz val="11"/>
        <color rgb="FFA50021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</si>
  <si>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</si>
  <si>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t>11000000.
10101000.
00000000</t>
  </si>
  <si>
    <t>11000000.
10101000.
11111111</t>
  </si>
  <si>
    <r>
      <rPr>
        <sz val="11"/>
        <color rgb="FFA50021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</si>
  <si>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</si>
  <si>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Configuracion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</si>
  <si>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</si>
  <si>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</si>
  <si>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</si>
  <si>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</si>
  <si>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</si>
  <si>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</si>
  <si>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</si>
  <si>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</si>
  <si>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SUBNETS</t>
  </si>
  <si>
    <t>HOSTS</t>
  </si>
  <si>
    <t>AND</t>
  </si>
  <si>
    <t>IP</t>
  </si>
  <si>
    <t>BC</t>
  </si>
  <si>
    <t>NET</t>
  </si>
  <si>
    <t>byte 1</t>
  </si>
  <si>
    <t>byte 2</t>
  </si>
  <si>
    <t>byte 3</t>
  </si>
  <si>
    <t>byte 4</t>
  </si>
  <si>
    <t>decimal</t>
  </si>
  <si>
    <t>10.54.31.106</t>
  </si>
  <si>
    <t>00110110</t>
  </si>
  <si>
    <t>00011111</t>
  </si>
  <si>
    <t>01101010</t>
  </si>
  <si>
    <t>172.20.86.41</t>
  </si>
  <si>
    <t>192.168.33.132</t>
  </si>
  <si>
    <t>10101100</t>
  </si>
  <si>
    <t>00010100</t>
  </si>
  <si>
    <t>01010110</t>
  </si>
  <si>
    <t>00101001</t>
  </si>
  <si>
    <t>172.20.0.0</t>
  </si>
  <si>
    <t>172.20.255.255</t>
  </si>
  <si>
    <t>11000000</t>
  </si>
  <si>
    <t>10101000</t>
  </si>
  <si>
    <t>00100001</t>
  </si>
  <si>
    <t>10000100</t>
  </si>
  <si>
    <t>192.168.33.0</t>
  </si>
  <si>
    <t>192.168.33.255</t>
  </si>
  <si>
    <t>10.140.0.0</t>
  </si>
  <si>
    <t>10001100</t>
  </si>
  <si>
    <t>172.31.0.255</t>
  </si>
  <si>
    <t>172.31.0.0</t>
  </si>
  <si>
    <t>192.168.14.0</t>
  </si>
  <si>
    <t>192.168.14.255</t>
  </si>
  <si>
    <t>192.168.14.128</t>
  </si>
  <si>
    <t>SUBNETING</t>
  </si>
  <si>
    <t>Practica que consiste en la reduccion de la porcion de Hosts con la finalidad de aumentar la cantidad de redes disponibles</t>
  </si>
  <si>
    <t>Solicitado</t>
  </si>
  <si>
    <t>256 / subnets</t>
  </si>
  <si>
    <t>Next Hop</t>
  </si>
  <si>
    <t>N</t>
  </si>
  <si>
    <t>mask + N</t>
  </si>
  <si>
    <t>Red</t>
  </si>
  <si>
    <t>Primer IP</t>
  </si>
  <si>
    <t>Ultima IP</t>
  </si>
  <si>
    <t>10.0.0.1</t>
  </si>
  <si>
    <t>Broadcast</t>
  </si>
  <si>
    <t>255.192.0.0</t>
  </si>
  <si>
    <t>10.63.255.255</t>
  </si>
  <si>
    <t>10.63.255.254</t>
  </si>
  <si>
    <t>10.64.0.1</t>
  </si>
  <si>
    <t>10.128.0.1</t>
  </si>
  <si>
    <t>10.192.0.1</t>
  </si>
  <si>
    <r>
      <rPr>
        <sz val="11"/>
        <color rgb="FFC00000"/>
        <rFont val="Calibri"/>
        <family val="2"/>
        <scheme val="minor"/>
      </rPr>
      <t>10.0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</si>
  <si>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</si>
  <si>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10.128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</si>
  <si>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</si>
  <si>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t>Binario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</si>
  <si>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</si>
  <si>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</si>
  <si>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</si>
  <si>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</si>
  <si>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Porcion H</t>
  </si>
  <si>
    <t>Hosts</t>
  </si>
  <si>
    <t>32 - cidr</t>
  </si>
  <si>
    <t>A - 3</t>
  </si>
  <si>
    <t>B - 5</t>
  </si>
  <si>
    <t>2^H-2</t>
  </si>
  <si>
    <t>Mask</t>
  </si>
  <si>
    <t>255.255.224.0</t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</si>
  <si>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</si>
  <si>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</si>
  <si>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</si>
  <si>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</si>
  <si>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</si>
  <si>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</si>
  <si>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</si>
  <si>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</si>
  <si>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</si>
  <si>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</si>
  <si>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</si>
  <si>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</si>
  <si>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</si>
  <si>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</si>
  <si>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</si>
  <si>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</si>
  <si>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</si>
  <si>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</si>
  <si>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</si>
  <si>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</si>
  <si>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</si>
  <si>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</si>
  <si>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</si>
  <si>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</si>
  <si>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172.20.31.255</t>
  </si>
  <si>
    <t>172.20.63.255</t>
  </si>
  <si>
    <t>172.20.95.255</t>
  </si>
  <si>
    <t>172.20.127.255</t>
  </si>
  <si>
    <t>172.20.159.255</t>
  </si>
  <si>
    <t>172.20.191.255</t>
  </si>
  <si>
    <t>172.20.223.255</t>
  </si>
  <si>
    <t>172.20.31.254</t>
  </si>
  <si>
    <t>172.20.63.254</t>
  </si>
  <si>
    <t>172.20.95.254</t>
  </si>
  <si>
    <t>172.20.127.254</t>
  </si>
  <si>
    <t>172.20.159.254</t>
  </si>
  <si>
    <t>172.20.191.254</t>
  </si>
  <si>
    <t>172.20.223.254</t>
  </si>
  <si>
    <t>172.20.255.254</t>
  </si>
  <si>
    <t>Red Classful</t>
  </si>
  <si>
    <t>Subnet Mask</t>
  </si>
  <si>
    <t>Subnets</t>
  </si>
  <si>
    <t>2^N &gt;= Subnet</t>
  </si>
  <si>
    <t>C - 10</t>
  </si>
  <si>
    <t>192.168.0.0</t>
  </si>
  <si>
    <t>192.168.0.1</t>
  </si>
  <si>
    <r>
      <rPr>
        <sz val="11"/>
        <color rgb="FFC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</si>
  <si>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00000</t>
    </r>
  </si>
  <si>
    <t>192.168.0.16</t>
  </si>
  <si>
    <t>192.168.0.15</t>
  </si>
  <si>
    <t>192.168.0.14</t>
  </si>
  <si>
    <t>par</t>
  </si>
  <si>
    <t>impar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</si>
  <si>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</si>
  <si>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</si>
  <si>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</si>
  <si>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</si>
  <si>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</si>
  <si>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</si>
  <si>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</si>
  <si>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</si>
  <si>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</si>
  <si>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</si>
  <si>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</si>
  <si>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</si>
  <si>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</si>
  <si>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</si>
  <si>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</si>
  <si>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</si>
  <si>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</si>
  <si>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</si>
  <si>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</si>
  <si>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</si>
  <si>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</si>
  <si>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</si>
  <si>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</si>
  <si>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</si>
  <si>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</si>
  <si>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</si>
  <si>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</si>
  <si>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</si>
  <si>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</si>
  <si>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</si>
  <si>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</si>
  <si>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</si>
  <si>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</si>
  <si>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</si>
  <si>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</si>
  <si>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</si>
  <si>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</si>
  <si>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</si>
  <si>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</si>
  <si>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</si>
  <si>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</si>
  <si>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</si>
  <si>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</si>
  <si>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</si>
  <si>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</si>
  <si>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</si>
  <si>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</si>
  <si>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</si>
  <si>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</si>
  <si>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</si>
  <si>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</si>
  <si>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</si>
  <si>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</si>
  <si>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</si>
  <si>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</si>
  <si>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</si>
  <si>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</si>
  <si>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</si>
  <si>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</si>
  <si>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</si>
  <si>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H</t>
  </si>
  <si>
    <t>2^h - 2 &gt;= H</t>
  </si>
  <si>
    <t>h</t>
  </si>
  <si>
    <t>32 - h</t>
  </si>
  <si>
    <t>Ultimo Bit 1</t>
  </si>
  <si>
    <t>Depto</t>
  </si>
  <si>
    <t>10.0.0.128</t>
  </si>
  <si>
    <t>10.0.0.127</t>
  </si>
  <si>
    <t>10.0.0.126</t>
  </si>
  <si>
    <t>10.0.0.129</t>
  </si>
  <si>
    <t>MAX</t>
  </si>
  <si>
    <t>10.0.1.0</t>
  </si>
  <si>
    <t>10.0.0.255</t>
  </si>
  <si>
    <t>10.0.0.254</t>
  </si>
  <si>
    <t>10.0.1.1</t>
  </si>
  <si>
    <r>
      <rPr>
        <sz val="11"/>
        <color rgb="FFA5002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</si>
  <si>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</si>
  <si>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10.0.1.64</t>
  </si>
  <si>
    <t>10.0.1.63</t>
  </si>
  <si>
    <t>10.0.1.62</t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</si>
  <si>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</si>
  <si>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t>10.0.1.65</t>
  </si>
  <si>
    <t>10.0.1.96</t>
  </si>
  <si>
    <t>10.0.1.95</t>
  </si>
  <si>
    <t>10.0.1.94</t>
  </si>
  <si>
    <t>10.0.1.112</t>
  </si>
  <si>
    <t>10.0.1.97</t>
  </si>
  <si>
    <t>10.0.1.111</t>
  </si>
  <si>
    <t>10.0.1.110</t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</si>
  <si>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</si>
  <si>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t>R-01/02</t>
  </si>
  <si>
    <t>10.0.1.113</t>
  </si>
  <si>
    <t>10.0.1.114</t>
  </si>
  <si>
    <t>10.0.1.115</t>
  </si>
  <si>
    <r>
      <rPr>
        <sz val="11"/>
        <color rgb="FFA50021"/>
        <rFont val="Calibri"/>
        <family val="2"/>
        <scheme val="minor"/>
      </rPr>
      <t>011100</t>
    </r>
    <r>
      <rPr>
        <sz val="11"/>
        <color theme="1"/>
        <rFont val="Calibri"/>
        <family val="2"/>
        <scheme val="minor"/>
      </rPr>
      <t>00</t>
    </r>
  </si>
  <si>
    <t>10.0.0.31</t>
  </si>
  <si>
    <t>10.0.0.30</t>
  </si>
  <si>
    <t>10.0.0.32</t>
  </si>
  <si>
    <t>10.0.0.160</t>
  </si>
  <si>
    <t>10.0.0.224</t>
  </si>
  <si>
    <t>1.0.1.112</t>
  </si>
  <si>
    <t>1.0.1.113</t>
  </si>
  <si>
    <t>10.0.0.159</t>
  </si>
  <si>
    <t>10.0.0.223</t>
  </si>
  <si>
    <t>10.0.0.95</t>
  </si>
  <si>
    <t>10.0.0.111</t>
  </si>
  <si>
    <t>BYTE</t>
  </si>
  <si>
    <t>BYTE2</t>
  </si>
  <si>
    <t>BYTE3</t>
  </si>
  <si>
    <t>BYTE4</t>
  </si>
  <si>
    <t>00100000</t>
  </si>
  <si>
    <t>10.0.0.33</t>
  </si>
  <si>
    <t>10.0.0.161</t>
  </si>
  <si>
    <t>10.0.0.225</t>
  </si>
  <si>
    <t>10.0.0.158</t>
  </si>
  <si>
    <t>10.0.0.222</t>
  </si>
  <si>
    <t>10.0.0.94</t>
  </si>
  <si>
    <t>01111111</t>
  </si>
  <si>
    <t>10.0.0.110</t>
  </si>
  <si>
    <t>10.0.1.128</t>
  </si>
  <si>
    <t>10.0.1.129</t>
  </si>
  <si>
    <t>10.0.1.254</t>
  </si>
  <si>
    <t>10.0.1.255</t>
  </si>
  <si>
    <t>10.0.2.0</t>
  </si>
  <si>
    <t>10.0.2.1</t>
  </si>
  <si>
    <t>10.0.2.16</t>
  </si>
  <si>
    <t>10.0.2.14</t>
  </si>
  <si>
    <t>10.0.2.15</t>
  </si>
  <si>
    <t>10.0.2.17</t>
  </si>
  <si>
    <t>10.0.2.18</t>
  </si>
  <si>
    <t>10.0.2.19</t>
  </si>
  <si>
    <t>(Mascara de Subred de Ancho Variable) Practica de Subnetting que ajusta la mascara de subred priorizando la porcion de host</t>
  </si>
  <si>
    <t>En este metodo es fundamental ordenar las redes de mayor a menor para una correcta implementacion y configuracion</t>
  </si>
  <si>
    <t>Pero si implementamos las mascaras correctamente, los saltos de red entre cada una de las subredes pueden llegar a ser mayores a lo necesario y por lo tanto, quedarian rangos de direcciones sin utilizar</t>
  </si>
  <si>
    <t>Si aplicamos VLSM sin ordenar las redes y sin revisar las direcciones obtenidas, estas pueden superponerse entre si e incluso obtendremos direcciones que no corresponden a una red configurable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</si>
</sst>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right" vertical="center" indent="1"/>
    </xf>
    <xf numFmtId="3" fontId="0" fillId="0" borderId="0" xfId="0" applyNumberFormat="1" applyAlignment="1">
      <alignment horizontal="right"/>
    </xf>
    <xf numFmtId="0" fontId="3" fillId="9" borderId="6" xfId="0" applyFont="1" applyFill="1" applyBorder="1" applyAlignment="1">
      <alignment horizontal="right" vertical="center" indent="1"/>
    </xf>
    <xf numFmtId="0" fontId="3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 vertical="center" indent="1"/>
    </xf>
    <xf numFmtId="49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/>
    </xf>
    <xf numFmtId="0" fontId="0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 vertical="center" indent="1"/>
    </xf>
    <xf numFmtId="49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 vertical="center" indent="1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0" fillId="0" borderId="5" xfId="0" applyFont="1" applyBorder="1"/>
    <xf numFmtId="0" fontId="3" fillId="9" borderId="6" xfId="0" applyFont="1" applyFill="1" applyBorder="1"/>
    <xf numFmtId="3" fontId="3" fillId="9" borderId="6" xfId="0" applyNumberFormat="1" applyFont="1" applyFill="1" applyBorder="1"/>
    <xf numFmtId="49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/>
    <xf numFmtId="49" fontId="0" fillId="0" borderId="0" xfId="0" applyNumberFormat="1" applyFont="1" applyAlignment="1">
      <alignment horizontal="center"/>
    </xf>
    <xf numFmtId="3" fontId="0" fillId="0" borderId="0" xfId="0" applyNumberFormat="1" applyFont="1"/>
    <xf numFmtId="49" fontId="0" fillId="10" borderId="0" xfId="0" applyNumberFormat="1" applyFont="1" applyFill="1" applyAlignment="1">
      <alignment horizontal="center"/>
    </xf>
    <xf numFmtId="3" fontId="0" fillId="10" borderId="0" xfId="0" applyNumberFormat="1" applyFont="1" applyFill="1"/>
    <xf numFmtId="49" fontId="0" fillId="0" borderId="5" xfId="0" applyNumberFormat="1" applyFont="1" applyBorder="1" applyAlignment="1">
      <alignment horizontal="center"/>
    </xf>
    <xf numFmtId="3" fontId="0" fillId="0" borderId="5" xfId="0" applyNumberFormat="1" applyFont="1" applyBorder="1"/>
    <xf numFmtId="49" fontId="3" fillId="9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3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3" fontId="0" fillId="0" borderId="0" xfId="0" applyNumberFormat="1" applyFont="1" applyFill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>
      <alignment horizontal="left" wrapText="1"/>
    </xf>
  </cellXfs>
  <cellStyles count="2">
    <cellStyle name="Millares" xfId="1" builtinId="3"/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30" formatCode="@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B3F3-6679-4402-943E-E232BC424B4F}" name="Tabla46" displayName="Tabla46" ref="A16:F20" totalsRowShown="0" headerRowDxfId="44" dataDxfId="43">
  <autoFilter ref="A16:F20" xr:uid="{6D53B3F3-6679-4402-943E-E232BC424B4F}"/>
  <tableColumns count="6">
    <tableColumn id="1" xr3:uid="{F23E77EE-2A26-43B4-9115-9B8EE566B62D}" name="AND" dataDxfId="42"/>
    <tableColumn id="2" xr3:uid="{BFA5286B-856B-40D9-B30D-2DDDB9EBE24A}" name="byte 1" dataDxfId="41"/>
    <tableColumn id="3" xr3:uid="{871B9536-D9A0-4778-AE35-25B4AD760478}" name="byte 2" dataDxfId="40"/>
    <tableColumn id="4" xr3:uid="{5E7A5EEB-7D26-47ED-93E3-25473D178061}" name="byte 3" dataDxfId="39"/>
    <tableColumn id="5" xr3:uid="{CFB2EF26-D22C-4625-93FF-8430A63855D4}" name="byte 4" dataDxfId="38"/>
    <tableColumn id="6" xr3:uid="{1C255749-3021-47F9-B6C0-26D07A828C4B}" name="decimal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ECBB-4A5C-4C69-8C6C-23B55673E2E1}" name="Tabla467" displayName="Tabla467" ref="A22:F26" totalsRowShown="0" headerRowDxfId="37" dataDxfId="36">
  <autoFilter ref="A22:F26" xr:uid="{C23EECBB-4A5C-4C69-8C6C-23B55673E2E1}"/>
  <tableColumns count="6">
    <tableColumn id="1" xr3:uid="{E84FA419-68C3-4F64-AB25-1EF2ED31E180}" name="AND" dataDxfId="35"/>
    <tableColumn id="2" xr3:uid="{1F36FB45-78E6-42E6-859D-6E4265BB33AA}" name="byte 1" dataDxfId="34"/>
    <tableColumn id="3" xr3:uid="{B8E7A36F-1A95-4615-8641-3DC039E380F6}" name="byte 2" dataDxfId="33"/>
    <tableColumn id="4" xr3:uid="{50BF0AF6-73E6-4C00-81FC-5A61C2262455}" name="byte 3" dataDxfId="32"/>
    <tableColumn id="5" xr3:uid="{FEF05EBA-FC2D-4E02-9BB5-FCA0F8406B8B}" name="byte 4" dataDxfId="31"/>
    <tableColumn id="6" xr3:uid="{9A214C02-9C4F-4A16-8E5B-4CAD5881AD31}" name="decimal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5C4D9E-A2F8-4D54-93E0-57D07B9241BA}" name="Tabla9" displayName="Tabla9" ref="A7:J13" totalsRowShown="0">
  <autoFilter ref="A7:J13" xr:uid="{1E5C4D9E-A2F8-4D54-93E0-57D07B9241BA}"/>
  <tableColumns count="10">
    <tableColumn id="1" xr3:uid="{A7F4E069-B692-44B8-92B8-7C0FB51860FE}" name="Depto" dataDxfId="30"/>
    <tableColumn id="2" xr3:uid="{9910EAAB-2CCC-4E41-8D5B-0512A2461190}" name="Hosts"/>
    <tableColumn id="3" xr3:uid="{D62E309E-5528-4570-9280-FC5B017F330E}" name="MAX"/>
    <tableColumn id="4" xr3:uid="{1F6F3C76-66D6-4E10-A745-ED9CB09F3827}" name="Red"/>
    <tableColumn id="5" xr3:uid="{0D8AF5F2-CDB7-4BA5-8EDA-BB29236EBB3F}" name="Primer IP"/>
    <tableColumn id="6" xr3:uid="{022C9D04-7061-4424-9656-A4D74D813B4D}" name="Ultima IP"/>
    <tableColumn id="7" xr3:uid="{92340FAD-8059-44F1-8D99-ED257B7BE89F}" name="Broadcast"/>
    <tableColumn id="8" xr3:uid="{EA84220E-3E2B-4FEE-A59B-55A321E33647}" name="CIDR"/>
    <tableColumn id="9" xr3:uid="{141070DC-CBB8-4E30-8444-C1C4983D8B5C}" name="Mask" dataDxfId="29"/>
    <tableColumn id="10" xr3:uid="{A1EEFBDF-A7EC-4171-BA21-A230FC60B876}" name="BINARIO" dataDxfId="2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A7176-8B19-4B52-8510-AD26D04C1FE5}" name="Tabla912" displayName="Tabla912" ref="A16:J22" totalsRowShown="0">
  <autoFilter ref="A16:J22" xr:uid="{50CA7176-8B19-4B52-8510-AD26D04C1FE5}"/>
  <sortState xmlns:xlrd2="http://schemas.microsoft.com/office/spreadsheetml/2017/richdata2" ref="A17:J22">
    <sortCondition ref="A16:A22"/>
  </sortState>
  <tableColumns count="10">
    <tableColumn id="1" xr3:uid="{9FC45D30-014D-44A2-B6F3-383F3CEB5BBE}" name="Depto" dataDxfId="27"/>
    <tableColumn id="2" xr3:uid="{015837B5-7834-44B0-BAB3-ECE4F46E3452}" name="Hosts"/>
    <tableColumn id="3" xr3:uid="{EA3C5A3C-8A13-44A8-89DC-46C46A8C675D}" name="MAX"/>
    <tableColumn id="4" xr3:uid="{883E331D-2ED7-4587-99F3-526D63F5877D}" name="Red" dataDxfId="16"/>
    <tableColumn id="5" xr3:uid="{7F99E95B-5EA8-40CE-AA81-84FB1635A7DE}" name="Primer IP" dataDxfId="15"/>
    <tableColumn id="6" xr3:uid="{35546CD4-8E9E-48B6-9AB1-6DC9D8D5C8E2}" name="Ultima IP" dataDxfId="14"/>
    <tableColumn id="7" xr3:uid="{D2DD56AC-42D1-4B28-9DC5-B6E996674701}" name="Broadcast" dataDxfId="13"/>
    <tableColumn id="8" xr3:uid="{F263AE20-A0A4-490A-B508-D9A9300A8E02}" name="CIDR"/>
    <tableColumn id="9" xr3:uid="{9A705798-AFCF-48E3-AA9D-8B1BA34C7AF2}" name="Mask" dataDxfId="26"/>
    <tableColumn id="10" xr3:uid="{A57CF7C1-0439-43C1-94C1-EDDE65804A00}" name="BINARIO" dataDxfId="25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62C0A3-4C60-4DC5-9E16-56727ECD8FBC}" name="Tabla13" displayName="Tabla13" ref="L16:Q20" totalsRowShown="0" headerRowDxfId="24" dataDxfId="23">
  <autoFilter ref="L16:Q20" xr:uid="{FA62C0A3-4C60-4DC5-9E16-56727ECD8FBC}"/>
  <tableColumns count="6">
    <tableColumn id="1" xr3:uid="{F9D63C91-EE94-4FF8-9D0E-6A1ECE32B57C}" name="AND" dataDxfId="22"/>
    <tableColumn id="2" xr3:uid="{C4E2EC77-5FEC-48D0-A238-CDA690AC417E}" name="BYTE" dataDxfId="21"/>
    <tableColumn id="3" xr3:uid="{9EE31848-6239-466F-AE47-42CC92446D4D}" name="BYTE2" dataDxfId="20"/>
    <tableColumn id="4" xr3:uid="{C4A59149-7123-46C8-A2DD-38C01D1013FB}" name="BYTE3" dataDxfId="19"/>
    <tableColumn id="5" xr3:uid="{8E1A03D3-DA52-4BFE-BB6B-48ACC6DD23E2}" name="BYTE4" dataDxfId="17"/>
    <tableColumn id="6" xr3:uid="{677C758C-FA9A-469A-BA82-C3CC7C3CFD3B}" name="DEC" dataDxfId="18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7A2713-9F52-42A3-AE1F-E9E51F7D21BE}" name="Tabla14" displayName="Tabla14" ref="A25:I31" totalsRowShown="0" headerRowDxfId="0" dataDxfId="1" headerRowBorderDxfId="11" tableBorderDxfId="12">
  <autoFilter ref="A25:I31" xr:uid="{DC7A2713-9F52-42A3-AE1F-E9E51F7D21BE}"/>
  <tableColumns count="9">
    <tableColumn id="1" xr3:uid="{6AB31C35-EFDB-4918-ACC6-9AA6143E117A}" name="Depto" dataDxfId="10"/>
    <tableColumn id="2" xr3:uid="{C43C69F8-934F-493C-877D-49DAFC2DA667}" name="Hosts" dataDxfId="9"/>
    <tableColumn id="3" xr3:uid="{D613EB86-591C-4C5B-9E8C-0ECF3752EB4A}" name="MAX" dataDxfId="8"/>
    <tableColumn id="4" xr3:uid="{885BCA97-3A1A-4559-97E5-59784BCDE8CC}" name="Red" dataDxfId="7"/>
    <tableColumn id="5" xr3:uid="{9BC95135-A680-435C-87CD-E90AA4BD8857}" name="Primer IP" dataDxfId="6"/>
    <tableColumn id="6" xr3:uid="{E60F321B-532B-484C-AA0F-6AB121611A76}" name="Ultima IP" dataDxfId="5"/>
    <tableColumn id="7" xr3:uid="{691BCC08-5E62-404F-8289-60C53FB42089}" name="Broadcast" dataDxfId="4"/>
    <tableColumn id="8" xr3:uid="{15853B59-14B5-4275-8F52-47E5C0A356D8}" name="CIDR" dataDxfId="3"/>
    <tableColumn id="9" xr3:uid="{73B5FD65-79CD-4A5D-80A2-178EC3558801}" name="Mask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113" t="s">
        <v>17</v>
      </c>
      <c r="C2" s="114" t="s">
        <v>24</v>
      </c>
      <c r="D2" s="113" t="s">
        <v>14</v>
      </c>
    </row>
    <row r="3" spans="1:4" x14ac:dyDescent="0.25">
      <c r="A3" s="3" t="s">
        <v>6</v>
      </c>
      <c r="B3" s="113"/>
      <c r="C3" s="114"/>
      <c r="D3" s="113"/>
    </row>
    <row r="4" spans="1:4" x14ac:dyDescent="0.25">
      <c r="A4" s="4" t="s">
        <v>7</v>
      </c>
      <c r="B4" s="113"/>
      <c r="C4" s="114"/>
      <c r="D4" s="113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115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115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117" t="s">
        <v>93</v>
      </c>
      <c r="F1" s="117"/>
      <c r="G1" s="117"/>
    </row>
    <row r="2" spans="1:7" x14ac:dyDescent="0.25">
      <c r="A2" s="116" t="s">
        <v>27</v>
      </c>
      <c r="B2" s="116"/>
      <c r="C2" s="116"/>
      <c r="E2" s="116" t="s">
        <v>67</v>
      </c>
      <c r="F2" s="116"/>
      <c r="G2" s="116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116" t="s">
        <v>78</v>
      </c>
      <c r="F9" s="116"/>
      <c r="G9" s="116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118" t="s">
        <v>156</v>
      </c>
      <c r="J1" s="118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118" t="s">
        <v>165</v>
      </c>
      <c r="J6" s="118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opLeftCell="I1" zoomScale="160" zoomScaleNormal="160" workbookViewId="0">
      <pane ySplit="3" topLeftCell="A4" activePane="bottomLeft" state="frozen"/>
      <selection activeCell="D1" sqref="D1"/>
      <selection pane="bottomLeft" activeCell="Q8" sqref="Q8"/>
    </sheetView>
  </sheetViews>
  <sheetFormatPr baseColWidth="10" defaultRowHeight="15" x14ac:dyDescent="0.25"/>
  <cols>
    <col min="1" max="1" width="4.42578125" bestFit="1" customWidth="1"/>
    <col min="2" max="2" width="9.42578125" style="47" bestFit="1" customWidth="1"/>
    <col min="3" max="3" width="3.5703125" style="47" customWidth="1"/>
    <col min="4" max="4" width="3" style="59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3" bestFit="1" customWidth="1"/>
    <col min="22" max="22" width="3.42578125" style="59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48" t="s">
        <v>205</v>
      </c>
      <c r="B1" s="49" t="s">
        <v>206</v>
      </c>
      <c r="C1" s="119" t="s">
        <v>207</v>
      </c>
      <c r="D1" s="119"/>
      <c r="F1" s="61" t="s">
        <v>205</v>
      </c>
      <c r="G1" s="61" t="s">
        <v>44</v>
      </c>
      <c r="H1" s="61" t="s">
        <v>235</v>
      </c>
      <c r="I1" s="61" t="s">
        <v>236</v>
      </c>
      <c r="J1" s="61" t="s">
        <v>32</v>
      </c>
      <c r="L1" s="61" t="s">
        <v>206</v>
      </c>
      <c r="M1" s="61" t="s">
        <v>242</v>
      </c>
      <c r="N1" s="61" t="s">
        <v>243</v>
      </c>
      <c r="O1" s="61" t="s">
        <v>244</v>
      </c>
      <c r="P1" s="61" t="s">
        <v>245</v>
      </c>
      <c r="Q1" s="61" t="s">
        <v>246</v>
      </c>
      <c r="R1" s="61" t="s">
        <v>241</v>
      </c>
      <c r="S1" s="61" t="s">
        <v>240</v>
      </c>
      <c r="T1" s="61" t="s">
        <v>239</v>
      </c>
      <c r="U1" s="75"/>
      <c r="V1" s="76"/>
      <c r="X1" s="61" t="s">
        <v>205</v>
      </c>
      <c r="Y1" s="61" t="s">
        <v>250</v>
      </c>
      <c r="Z1" s="61" t="s">
        <v>249</v>
      </c>
      <c r="AA1" s="61" t="s">
        <v>248</v>
      </c>
      <c r="AB1" s="61" t="s">
        <v>247</v>
      </c>
    </row>
    <row r="2" spans="1:31" x14ac:dyDescent="0.25">
      <c r="A2" s="48">
        <v>0</v>
      </c>
      <c r="B2" s="49" t="s">
        <v>208</v>
      </c>
      <c r="C2" s="54" t="s">
        <v>234</v>
      </c>
      <c r="D2" s="57">
        <v>0</v>
      </c>
      <c r="F2" s="62" t="s">
        <v>237</v>
      </c>
      <c r="G2" s="62">
        <v>1000</v>
      </c>
      <c r="H2" s="62">
        <v>100</v>
      </c>
      <c r="I2" s="62">
        <v>10</v>
      </c>
      <c r="J2" s="62">
        <v>1</v>
      </c>
      <c r="L2" s="62" t="s">
        <v>237</v>
      </c>
      <c r="M2" s="62">
        <f>2^7</f>
        <v>128</v>
      </c>
      <c r="N2" s="62">
        <f>2^6</f>
        <v>64</v>
      </c>
      <c r="O2" s="62">
        <f>2^5</f>
        <v>32</v>
      </c>
      <c r="P2" s="62">
        <f>2^4</f>
        <v>16</v>
      </c>
      <c r="Q2" s="62">
        <f>2^3</f>
        <v>8</v>
      </c>
      <c r="R2" s="62">
        <f>2^2</f>
        <v>4</v>
      </c>
      <c r="S2" s="62">
        <f>2^1</f>
        <v>2</v>
      </c>
      <c r="T2" s="62">
        <f>2^0</f>
        <v>1</v>
      </c>
      <c r="U2" s="77"/>
      <c r="V2" s="78"/>
      <c r="X2" s="62" t="s">
        <v>237</v>
      </c>
      <c r="Y2" s="62">
        <v>4096</v>
      </c>
      <c r="Z2" s="62">
        <v>256</v>
      </c>
      <c r="AA2" s="62">
        <v>16</v>
      </c>
      <c r="AB2" s="62">
        <v>1</v>
      </c>
    </row>
    <row r="3" spans="1:31" ht="15.75" thickBot="1" x14ac:dyDescent="0.3">
      <c r="A3" s="48">
        <v>1</v>
      </c>
      <c r="B3" s="49" t="s">
        <v>209</v>
      </c>
      <c r="C3" s="54" t="s">
        <v>234</v>
      </c>
      <c r="D3" s="57">
        <v>1</v>
      </c>
      <c r="F3" s="63" t="s">
        <v>238</v>
      </c>
      <c r="G3" s="63">
        <v>0</v>
      </c>
      <c r="H3" s="63">
        <v>1</v>
      </c>
      <c r="I3" s="63">
        <v>7</v>
      </c>
      <c r="J3" s="63">
        <v>9</v>
      </c>
      <c r="L3" s="63" t="s">
        <v>238</v>
      </c>
      <c r="M3" s="63">
        <v>1</v>
      </c>
      <c r="N3" s="63">
        <v>0</v>
      </c>
      <c r="O3" s="63">
        <v>1</v>
      </c>
      <c r="P3" s="63">
        <v>1</v>
      </c>
      <c r="Q3" s="63">
        <v>0</v>
      </c>
      <c r="R3" s="63">
        <v>0</v>
      </c>
      <c r="S3" s="63">
        <v>1</v>
      </c>
      <c r="T3" s="63">
        <v>1</v>
      </c>
      <c r="U3" s="77"/>
      <c r="V3" s="78"/>
      <c r="X3" s="63" t="s">
        <v>238</v>
      </c>
      <c r="Y3" s="63">
        <v>0</v>
      </c>
      <c r="Z3" s="63">
        <v>0</v>
      </c>
      <c r="AA3" s="63" t="s">
        <v>229</v>
      </c>
      <c r="AB3" s="63">
        <v>3</v>
      </c>
    </row>
    <row r="4" spans="1:31" x14ac:dyDescent="0.25">
      <c r="A4" s="48">
        <v>2</v>
      </c>
      <c r="B4" s="49" t="s">
        <v>210</v>
      </c>
      <c r="C4" s="54" t="s">
        <v>234</v>
      </c>
      <c r="D4" s="57">
        <v>2</v>
      </c>
      <c r="M4" s="20" t="s">
        <v>270</v>
      </c>
    </row>
    <row r="5" spans="1:31" x14ac:dyDescent="0.25">
      <c r="A5" s="50">
        <v>3</v>
      </c>
      <c r="B5" s="51" t="s">
        <v>211</v>
      </c>
      <c r="C5" s="60" t="s">
        <v>234</v>
      </c>
      <c r="D5" s="58">
        <v>3</v>
      </c>
      <c r="L5" s="20" t="s">
        <v>205</v>
      </c>
      <c r="M5" s="116" t="s">
        <v>251</v>
      </c>
      <c r="N5" s="116"/>
      <c r="O5" s="116"/>
      <c r="P5" s="116"/>
      <c r="Q5" s="116"/>
      <c r="R5" s="116"/>
      <c r="S5" s="116"/>
      <c r="T5" s="116"/>
      <c r="U5" s="116" t="s">
        <v>254</v>
      </c>
      <c r="V5" s="116"/>
      <c r="X5" s="116" t="s">
        <v>252</v>
      </c>
      <c r="Y5" s="116"/>
      <c r="Z5" s="116"/>
      <c r="AA5" s="116"/>
      <c r="AB5" s="116"/>
    </row>
    <row r="6" spans="1:31" x14ac:dyDescent="0.25">
      <c r="A6">
        <v>4</v>
      </c>
      <c r="B6" s="47" t="s">
        <v>212</v>
      </c>
      <c r="C6" s="54" t="s">
        <v>234</v>
      </c>
      <c r="D6" s="57">
        <v>4</v>
      </c>
      <c r="L6" s="20">
        <v>10</v>
      </c>
      <c r="M6" s="79">
        <v>0</v>
      </c>
      <c r="N6" s="80">
        <v>0</v>
      </c>
      <c r="O6" s="80">
        <v>0</v>
      </c>
      <c r="P6" s="81">
        <v>0</v>
      </c>
      <c r="Q6" s="79">
        <v>1</v>
      </c>
      <c r="R6" s="80">
        <v>0</v>
      </c>
      <c r="S6" s="80">
        <v>1</v>
      </c>
      <c r="T6" s="81">
        <v>0</v>
      </c>
      <c r="U6" s="52" t="s">
        <v>234</v>
      </c>
      <c r="V6" s="57" t="s">
        <v>255</v>
      </c>
      <c r="X6" s="55">
        <v>10</v>
      </c>
      <c r="Y6" s="72">
        <v>2</v>
      </c>
      <c r="Z6" s="72"/>
      <c r="AA6" s="72"/>
    </row>
    <row r="7" spans="1:31" x14ac:dyDescent="0.25">
      <c r="A7">
        <v>5</v>
      </c>
      <c r="B7" s="47" t="s">
        <v>213</v>
      </c>
      <c r="C7" s="54" t="s">
        <v>234</v>
      </c>
      <c r="D7" s="57">
        <v>5</v>
      </c>
      <c r="G7" s="20">
        <v>192</v>
      </c>
      <c r="H7" s="20">
        <v>16</v>
      </c>
      <c r="I7" s="116" t="s">
        <v>253</v>
      </c>
      <c r="J7" s="116"/>
      <c r="L7" s="20">
        <v>192</v>
      </c>
      <c r="M7" s="82">
        <v>1</v>
      </c>
      <c r="N7" s="55">
        <v>1</v>
      </c>
      <c r="O7" s="55">
        <v>0</v>
      </c>
      <c r="P7" s="68">
        <v>0</v>
      </c>
      <c r="Q7" s="82">
        <v>0</v>
      </c>
      <c r="R7" s="55">
        <v>0</v>
      </c>
      <c r="S7" s="55">
        <v>0</v>
      </c>
      <c r="T7" s="68">
        <v>0</v>
      </c>
      <c r="U7" s="52" t="s">
        <v>234</v>
      </c>
      <c r="V7" s="59" t="s">
        <v>256</v>
      </c>
      <c r="X7" s="56">
        <v>0</v>
      </c>
      <c r="Y7" s="55">
        <v>5</v>
      </c>
      <c r="Z7" s="72">
        <v>2</v>
      </c>
      <c r="AA7" s="72"/>
    </row>
    <row r="8" spans="1:31" x14ac:dyDescent="0.25">
      <c r="A8">
        <v>6</v>
      </c>
      <c r="B8" s="47" t="s">
        <v>214</v>
      </c>
      <c r="C8" s="54" t="s">
        <v>234</v>
      </c>
      <c r="D8" s="57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2">
        <v>1</v>
      </c>
      <c r="N8" s="55">
        <v>1</v>
      </c>
      <c r="O8" s="55">
        <v>1</v>
      </c>
      <c r="P8" s="68">
        <v>0</v>
      </c>
      <c r="Q8" s="82">
        <v>0</v>
      </c>
      <c r="R8" s="55">
        <v>0</v>
      </c>
      <c r="S8" s="55">
        <v>0</v>
      </c>
      <c r="T8" s="68">
        <v>0</v>
      </c>
      <c r="U8" s="52" t="s">
        <v>234</v>
      </c>
      <c r="V8" s="59" t="s">
        <v>257</v>
      </c>
      <c r="W8" s="66"/>
      <c r="X8" s="67"/>
      <c r="Y8" s="20">
        <v>1</v>
      </c>
      <c r="Z8" s="55">
        <v>2</v>
      </c>
      <c r="AA8" s="72">
        <v>2</v>
      </c>
    </row>
    <row r="9" spans="1:31" x14ac:dyDescent="0.25">
      <c r="A9" s="50">
        <v>7</v>
      </c>
      <c r="B9" s="51" t="s">
        <v>215</v>
      </c>
      <c r="C9" s="60" t="s">
        <v>234</v>
      </c>
      <c r="D9" s="58">
        <v>7</v>
      </c>
      <c r="G9" s="20">
        <v>0</v>
      </c>
      <c r="L9" s="20">
        <v>248</v>
      </c>
      <c r="M9" s="82">
        <v>1</v>
      </c>
      <c r="N9" s="55">
        <v>1</v>
      </c>
      <c r="O9" s="55">
        <v>1</v>
      </c>
      <c r="P9" s="68">
        <v>1</v>
      </c>
      <c r="Q9" s="82">
        <v>1</v>
      </c>
      <c r="R9" s="55">
        <v>0</v>
      </c>
      <c r="S9" s="55">
        <v>0</v>
      </c>
      <c r="T9" s="68">
        <v>0</v>
      </c>
      <c r="U9" s="52" t="s">
        <v>234</v>
      </c>
      <c r="V9" s="59" t="s">
        <v>258</v>
      </c>
      <c r="Y9" s="65"/>
      <c r="Z9" s="20">
        <v>0</v>
      </c>
      <c r="AA9" s="20">
        <v>1</v>
      </c>
    </row>
    <row r="10" spans="1:31" x14ac:dyDescent="0.25">
      <c r="A10">
        <v>8</v>
      </c>
      <c r="B10" s="47" t="s">
        <v>216</v>
      </c>
      <c r="C10" s="54" t="s">
        <v>234</v>
      </c>
      <c r="D10" s="57">
        <v>8</v>
      </c>
      <c r="L10" s="20">
        <v>128</v>
      </c>
      <c r="M10" s="82">
        <v>1</v>
      </c>
      <c r="N10" s="55">
        <v>0</v>
      </c>
      <c r="O10" s="55">
        <v>0</v>
      </c>
      <c r="P10" s="68">
        <v>0</v>
      </c>
      <c r="Q10" s="82">
        <v>0</v>
      </c>
      <c r="R10" s="55">
        <v>0</v>
      </c>
      <c r="S10" s="55">
        <v>0</v>
      </c>
      <c r="T10" s="68">
        <v>0</v>
      </c>
      <c r="U10" s="52" t="s">
        <v>234</v>
      </c>
      <c r="V10" s="59">
        <v>80</v>
      </c>
      <c r="Z10" s="65"/>
      <c r="AA10" s="64"/>
    </row>
    <row r="11" spans="1:31" x14ac:dyDescent="0.25">
      <c r="A11">
        <v>9</v>
      </c>
      <c r="B11" s="47" t="s">
        <v>217</v>
      </c>
      <c r="C11" s="54" t="s">
        <v>234</v>
      </c>
      <c r="D11" s="57">
        <v>9</v>
      </c>
      <c r="G11" s="20">
        <v>172</v>
      </c>
      <c r="H11" s="20">
        <v>16</v>
      </c>
      <c r="I11" s="116" t="s">
        <v>253</v>
      </c>
      <c r="J11" s="116"/>
      <c r="L11" s="20">
        <v>172</v>
      </c>
      <c r="M11" s="82">
        <v>1</v>
      </c>
      <c r="N11" s="55">
        <v>0</v>
      </c>
      <c r="O11" s="55">
        <v>1</v>
      </c>
      <c r="P11" s="68">
        <v>0</v>
      </c>
      <c r="Q11" s="82">
        <v>1</v>
      </c>
      <c r="R11" s="55">
        <v>1</v>
      </c>
      <c r="S11" s="55">
        <v>0</v>
      </c>
      <c r="T11" s="68">
        <v>0</v>
      </c>
      <c r="U11" s="52" t="s">
        <v>234</v>
      </c>
      <c r="V11" s="59" t="s">
        <v>259</v>
      </c>
      <c r="X11" s="20">
        <v>172</v>
      </c>
      <c r="Y11" s="70">
        <v>2</v>
      </c>
      <c r="Z11" s="70"/>
      <c r="AA11" s="70"/>
      <c r="AB11" s="70"/>
      <c r="AC11" s="71"/>
      <c r="AD11" s="71"/>
      <c r="AE11" s="71"/>
    </row>
    <row r="12" spans="1:31" x14ac:dyDescent="0.25">
      <c r="A12">
        <v>10</v>
      </c>
      <c r="B12" s="47" t="s">
        <v>218</v>
      </c>
      <c r="C12" s="54" t="s">
        <v>234</v>
      </c>
      <c r="D12" s="59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2">
        <v>0</v>
      </c>
      <c r="N12" s="55">
        <v>1</v>
      </c>
      <c r="O12" s="55">
        <v>0</v>
      </c>
      <c r="P12" s="68">
        <v>0</v>
      </c>
      <c r="Q12" s="82">
        <v>0</v>
      </c>
      <c r="R12" s="55">
        <v>0</v>
      </c>
      <c r="S12" s="55">
        <v>0</v>
      </c>
      <c r="T12" s="68">
        <v>0</v>
      </c>
      <c r="U12" s="52" t="s">
        <v>234</v>
      </c>
      <c r="V12" s="59">
        <v>40</v>
      </c>
      <c r="X12" s="56">
        <v>0</v>
      </c>
      <c r="Y12" s="20">
        <v>86</v>
      </c>
      <c r="Z12" s="70">
        <v>2</v>
      </c>
      <c r="AA12" s="70"/>
      <c r="AB12" s="70"/>
      <c r="AC12" s="71"/>
      <c r="AD12" s="71"/>
      <c r="AE12" s="71"/>
    </row>
    <row r="13" spans="1:31" x14ac:dyDescent="0.25">
      <c r="A13">
        <v>11</v>
      </c>
      <c r="B13" s="47" t="s">
        <v>219</v>
      </c>
      <c r="C13" s="54" t="s">
        <v>234</v>
      </c>
      <c r="D13" s="59" t="s">
        <v>229</v>
      </c>
      <c r="L13" s="20">
        <v>33</v>
      </c>
      <c r="M13" s="82">
        <v>0</v>
      </c>
      <c r="N13" s="55">
        <v>0</v>
      </c>
      <c r="O13" s="55">
        <v>1</v>
      </c>
      <c r="P13" s="68">
        <v>0</v>
      </c>
      <c r="Q13" s="82">
        <v>0</v>
      </c>
      <c r="R13" s="55">
        <v>0</v>
      </c>
      <c r="S13" s="55">
        <v>0</v>
      </c>
      <c r="T13" s="68">
        <v>1</v>
      </c>
      <c r="U13" s="52" t="s">
        <v>234</v>
      </c>
      <c r="V13" s="59">
        <v>21</v>
      </c>
      <c r="W13" s="66"/>
      <c r="X13" s="67"/>
      <c r="Y13" s="20">
        <v>0</v>
      </c>
      <c r="Z13" s="20">
        <v>43</v>
      </c>
      <c r="AA13" s="70">
        <v>2</v>
      </c>
      <c r="AB13" s="70"/>
      <c r="AC13" s="71"/>
      <c r="AD13" s="71"/>
      <c r="AE13" s="71"/>
    </row>
    <row r="14" spans="1:31" x14ac:dyDescent="0.25">
      <c r="A14">
        <v>12</v>
      </c>
      <c r="B14" s="47" t="s">
        <v>220</v>
      </c>
      <c r="C14" s="54" t="s">
        <v>234</v>
      </c>
      <c r="D14" s="59" t="s">
        <v>230</v>
      </c>
      <c r="L14" s="20">
        <v>38</v>
      </c>
      <c r="M14" s="82">
        <v>0</v>
      </c>
      <c r="N14" s="55">
        <v>0</v>
      </c>
      <c r="O14" s="55">
        <v>1</v>
      </c>
      <c r="P14" s="68">
        <v>0</v>
      </c>
      <c r="Q14" s="82">
        <v>0</v>
      </c>
      <c r="R14" s="55">
        <v>1</v>
      </c>
      <c r="S14" s="55">
        <v>1</v>
      </c>
      <c r="T14" s="68">
        <v>0</v>
      </c>
      <c r="U14" s="52" t="s">
        <v>234</v>
      </c>
      <c r="V14" s="59">
        <v>26</v>
      </c>
      <c r="Y14" s="65"/>
      <c r="Z14" s="20">
        <v>1</v>
      </c>
      <c r="AA14" s="20">
        <v>21</v>
      </c>
      <c r="AB14" s="70">
        <v>2</v>
      </c>
      <c r="AC14" s="71"/>
      <c r="AD14" s="71"/>
      <c r="AE14" s="71"/>
    </row>
    <row r="15" spans="1:31" x14ac:dyDescent="0.25">
      <c r="A15">
        <v>13</v>
      </c>
      <c r="B15" s="47" t="s">
        <v>221</v>
      </c>
      <c r="C15" s="54" t="s">
        <v>234</v>
      </c>
      <c r="D15" s="59" t="s">
        <v>231</v>
      </c>
      <c r="L15" s="20">
        <v>51</v>
      </c>
      <c r="M15" s="82">
        <v>0</v>
      </c>
      <c r="N15" s="55">
        <v>0</v>
      </c>
      <c r="O15" s="55">
        <v>1</v>
      </c>
      <c r="P15" s="68">
        <v>1</v>
      </c>
      <c r="Q15" s="82">
        <v>0</v>
      </c>
      <c r="R15" s="55">
        <v>0</v>
      </c>
      <c r="S15" s="55">
        <v>1</v>
      </c>
      <c r="T15" s="68">
        <v>1</v>
      </c>
      <c r="U15" s="52" t="s">
        <v>234</v>
      </c>
      <c r="V15" s="59">
        <v>33</v>
      </c>
      <c r="Z15" s="65"/>
      <c r="AA15" s="20">
        <v>1</v>
      </c>
      <c r="AB15" s="20">
        <v>10</v>
      </c>
      <c r="AC15" s="71">
        <v>2</v>
      </c>
      <c r="AD15" s="71"/>
      <c r="AE15" s="71"/>
    </row>
    <row r="16" spans="1:31" x14ac:dyDescent="0.25">
      <c r="A16">
        <v>14</v>
      </c>
      <c r="B16" s="47" t="s">
        <v>222</v>
      </c>
      <c r="C16" s="54" t="s">
        <v>234</v>
      </c>
      <c r="D16" s="59" t="s">
        <v>180</v>
      </c>
      <c r="L16" s="20">
        <v>197</v>
      </c>
      <c r="M16" s="82">
        <v>1</v>
      </c>
      <c r="N16" s="55">
        <v>1</v>
      </c>
      <c r="O16" s="55">
        <v>0</v>
      </c>
      <c r="P16" s="68">
        <v>0</v>
      </c>
      <c r="Q16" s="82">
        <v>0</v>
      </c>
      <c r="R16" s="55">
        <v>1</v>
      </c>
      <c r="S16" s="55">
        <v>0</v>
      </c>
      <c r="T16" s="68">
        <v>1</v>
      </c>
      <c r="U16" s="52" t="s">
        <v>234</v>
      </c>
      <c r="V16" s="59" t="s">
        <v>260</v>
      </c>
      <c r="AA16" s="65"/>
      <c r="AB16" s="20">
        <v>0</v>
      </c>
      <c r="AC16">
        <v>5</v>
      </c>
      <c r="AD16" s="71">
        <v>2</v>
      </c>
      <c r="AE16" s="71"/>
    </row>
    <row r="17" spans="1:36" x14ac:dyDescent="0.25">
      <c r="A17" s="50">
        <v>15</v>
      </c>
      <c r="B17" s="51" t="s">
        <v>223</v>
      </c>
      <c r="C17" s="60" t="s">
        <v>234</v>
      </c>
      <c r="D17" s="58" t="s">
        <v>232</v>
      </c>
      <c r="L17" s="20">
        <v>223</v>
      </c>
      <c r="M17" s="82">
        <v>1</v>
      </c>
      <c r="N17" s="55">
        <v>1</v>
      </c>
      <c r="O17" s="55">
        <v>0</v>
      </c>
      <c r="P17" s="68">
        <v>1</v>
      </c>
      <c r="Q17" s="82">
        <v>1</v>
      </c>
      <c r="R17" s="55">
        <v>1</v>
      </c>
      <c r="S17" s="55">
        <v>1</v>
      </c>
      <c r="T17" s="68">
        <v>1</v>
      </c>
      <c r="U17" s="52" t="s">
        <v>234</v>
      </c>
      <c r="V17" s="59" t="s">
        <v>261</v>
      </c>
      <c r="AB17" s="65"/>
      <c r="AC17">
        <v>1</v>
      </c>
      <c r="AD17">
        <v>2</v>
      </c>
      <c r="AE17" s="71">
        <v>2</v>
      </c>
    </row>
    <row r="18" spans="1:36" x14ac:dyDescent="0.25">
      <c r="A18">
        <v>16</v>
      </c>
      <c r="B18" s="47" t="s">
        <v>224</v>
      </c>
      <c r="C18" s="54" t="s">
        <v>234</v>
      </c>
      <c r="D18" s="59">
        <v>10</v>
      </c>
      <c r="L18" s="20">
        <v>127</v>
      </c>
      <c r="M18" s="82">
        <v>0</v>
      </c>
      <c r="N18" s="55">
        <v>1</v>
      </c>
      <c r="O18" s="55">
        <v>1</v>
      </c>
      <c r="P18" s="68">
        <v>1</v>
      </c>
      <c r="Q18" s="82">
        <v>1</v>
      </c>
      <c r="R18" s="55">
        <v>1</v>
      </c>
      <c r="S18" s="55">
        <v>1</v>
      </c>
      <c r="T18" s="68">
        <v>1</v>
      </c>
      <c r="U18" s="52" t="s">
        <v>234</v>
      </c>
      <c r="V18" s="59" t="s">
        <v>262</v>
      </c>
      <c r="AC18" s="74"/>
      <c r="AD18">
        <v>0</v>
      </c>
      <c r="AE18">
        <v>1</v>
      </c>
    </row>
    <row r="19" spans="1:36" x14ac:dyDescent="0.25">
      <c r="A19">
        <v>99</v>
      </c>
      <c r="B19" s="47" t="s">
        <v>225</v>
      </c>
      <c r="C19" s="54" t="s">
        <v>234</v>
      </c>
      <c r="D19" s="59">
        <v>63</v>
      </c>
      <c r="L19" s="20">
        <v>168</v>
      </c>
      <c r="M19" s="82">
        <v>1</v>
      </c>
      <c r="N19" s="55">
        <v>0</v>
      </c>
      <c r="O19" s="55">
        <v>1</v>
      </c>
      <c r="P19" s="68">
        <v>0</v>
      </c>
      <c r="Q19" s="82">
        <v>1</v>
      </c>
      <c r="R19" s="55">
        <v>0</v>
      </c>
      <c r="S19" s="55">
        <v>0</v>
      </c>
      <c r="T19" s="68">
        <v>0</v>
      </c>
      <c r="U19" s="52" t="s">
        <v>234</v>
      </c>
      <c r="V19" s="59" t="s">
        <v>263</v>
      </c>
      <c r="AD19" s="74"/>
      <c r="AE19" s="73"/>
    </row>
    <row r="20" spans="1:36" x14ac:dyDescent="0.25">
      <c r="A20">
        <v>100</v>
      </c>
      <c r="B20" s="47" t="s">
        <v>226</v>
      </c>
      <c r="C20" s="54" t="s">
        <v>234</v>
      </c>
      <c r="D20" s="59">
        <v>64</v>
      </c>
      <c r="L20" s="20">
        <v>191</v>
      </c>
      <c r="M20" s="82">
        <v>1</v>
      </c>
      <c r="N20" s="55">
        <v>0</v>
      </c>
      <c r="O20" s="55">
        <v>1</v>
      </c>
      <c r="P20" s="68">
        <v>1</v>
      </c>
      <c r="Q20" s="82">
        <v>1</v>
      </c>
      <c r="R20" s="55">
        <v>1</v>
      </c>
      <c r="S20" s="55">
        <v>1</v>
      </c>
      <c r="T20" s="68">
        <v>1</v>
      </c>
      <c r="U20" s="52" t="s">
        <v>234</v>
      </c>
      <c r="V20" s="59" t="s">
        <v>264</v>
      </c>
    </row>
    <row r="21" spans="1:36" x14ac:dyDescent="0.25">
      <c r="A21">
        <v>255</v>
      </c>
      <c r="B21" s="47" t="s">
        <v>227</v>
      </c>
      <c r="C21" s="54" t="s">
        <v>234</v>
      </c>
      <c r="D21" s="59" t="s">
        <v>233</v>
      </c>
      <c r="L21" s="20">
        <v>95</v>
      </c>
      <c r="M21" s="69">
        <v>0</v>
      </c>
      <c r="N21" s="56">
        <v>1</v>
      </c>
      <c r="O21" s="56">
        <v>0</v>
      </c>
      <c r="P21" s="83">
        <v>1</v>
      </c>
      <c r="Q21" s="69">
        <v>1</v>
      </c>
      <c r="R21" s="56">
        <v>1</v>
      </c>
      <c r="S21" s="56">
        <v>1</v>
      </c>
      <c r="T21" s="83">
        <v>1</v>
      </c>
      <c r="U21" s="52" t="s">
        <v>234</v>
      </c>
      <c r="V21" s="59" t="s">
        <v>265</v>
      </c>
      <c r="AG21" s="84">
        <v>8</v>
      </c>
      <c r="AH21" s="84" t="s">
        <v>180</v>
      </c>
      <c r="AI21" s="84">
        <v>7</v>
      </c>
      <c r="AJ21" s="84">
        <v>6</v>
      </c>
    </row>
    <row r="22" spans="1:36" x14ac:dyDescent="0.25">
      <c r="AG22" s="84" t="s">
        <v>269</v>
      </c>
      <c r="AH22" s="84" t="s">
        <v>268</v>
      </c>
      <c r="AI22" s="84" t="s">
        <v>266</v>
      </c>
      <c r="AJ22" s="84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116">
        <f>SUM(AG23:AJ23)</f>
        <v>36470</v>
      </c>
      <c r="AH24" s="116"/>
      <c r="AI24" s="116"/>
      <c r="AJ24" s="116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696-25E4-4C82-B0A8-3060412B4B2D}">
  <dimension ref="A1:M26"/>
  <sheetViews>
    <sheetView topLeftCell="A9" zoomScale="145" zoomScaleNormal="145" workbookViewId="0">
      <pane xSplit="1" topLeftCell="B1" activePane="topRight" state="frozen"/>
      <selection pane="topRight" activeCell="J27" sqref="J27"/>
    </sheetView>
  </sheetViews>
  <sheetFormatPr baseColWidth="10" defaultRowHeight="15" x14ac:dyDescent="0.25"/>
  <cols>
    <col min="3" max="3" width="9.5703125" bestFit="1" customWidth="1"/>
    <col min="4" max="4" width="15.42578125" bestFit="1" customWidth="1"/>
    <col min="5" max="5" width="9.5703125" bestFit="1" customWidth="1"/>
    <col min="6" max="6" width="14.28515625" bestFit="1" customWidth="1"/>
    <col min="7" max="7" width="10.140625" bestFit="1" customWidth="1"/>
    <col min="8" max="8" width="15.42578125" bestFit="1" customWidth="1"/>
    <col min="9" max="9" width="10.140625" bestFit="1" customWidth="1"/>
    <col min="10" max="10" width="9.5703125" bestFit="1" customWidth="1"/>
    <col min="11" max="11" width="14.28515625" bestFit="1" customWidth="1"/>
    <col min="12" max="12" width="8.85546875" bestFit="1" customWidth="1"/>
    <col min="13" max="13" width="11.7109375" bestFit="1" customWidth="1"/>
  </cols>
  <sheetData>
    <row r="1" spans="1:13" x14ac:dyDescent="0.25">
      <c r="A1" t="s">
        <v>273</v>
      </c>
      <c r="B1" s="116" t="s">
        <v>271</v>
      </c>
      <c r="C1" s="116"/>
      <c r="D1" s="116"/>
      <c r="E1" s="116"/>
      <c r="F1" s="116" t="s">
        <v>272</v>
      </c>
      <c r="G1" s="116"/>
      <c r="H1" s="116"/>
      <c r="I1" s="116"/>
      <c r="J1" s="116" t="s">
        <v>310</v>
      </c>
      <c r="K1" s="116"/>
      <c r="L1" s="116"/>
      <c r="M1" s="116"/>
    </row>
    <row r="2" spans="1:13" x14ac:dyDescent="0.25">
      <c r="A2" s="86" t="s">
        <v>274</v>
      </c>
      <c r="B2" s="86" t="s">
        <v>275</v>
      </c>
      <c r="C2" s="86" t="s">
        <v>276</v>
      </c>
      <c r="D2" s="86" t="s">
        <v>277</v>
      </c>
      <c r="E2" s="86" t="s">
        <v>278</v>
      </c>
      <c r="F2" s="86" t="s">
        <v>275</v>
      </c>
      <c r="G2" s="86" t="s">
        <v>276</v>
      </c>
      <c r="H2" s="86" t="s">
        <v>277</v>
      </c>
      <c r="I2" s="86" t="s">
        <v>278</v>
      </c>
      <c r="J2" s="86" t="s">
        <v>311</v>
      </c>
      <c r="K2" s="86" t="s">
        <v>312</v>
      </c>
      <c r="L2" s="86" t="s">
        <v>319</v>
      </c>
      <c r="M2" s="86" t="s">
        <v>320</v>
      </c>
    </row>
    <row r="3" spans="1:13" x14ac:dyDescent="0.25">
      <c r="A3" s="86" t="s">
        <v>228</v>
      </c>
      <c r="B3" s="86" t="s">
        <v>279</v>
      </c>
      <c r="C3" s="87" t="s">
        <v>285</v>
      </c>
      <c r="D3" s="88">
        <v>127255255255</v>
      </c>
      <c r="E3" s="87" t="s">
        <v>286</v>
      </c>
      <c r="F3" s="87" t="s">
        <v>299</v>
      </c>
      <c r="G3" s="87" t="s">
        <v>218</v>
      </c>
      <c r="H3" s="87" t="s">
        <v>300</v>
      </c>
      <c r="I3" s="87" t="s">
        <v>218</v>
      </c>
      <c r="J3" s="87" t="s">
        <v>313</v>
      </c>
      <c r="K3" s="90" t="s">
        <v>316</v>
      </c>
      <c r="L3" s="86">
        <v>1</v>
      </c>
      <c r="M3" s="92">
        <f>2^24-2</f>
        <v>16777214</v>
      </c>
    </row>
    <row r="4" spans="1:13" ht="30" x14ac:dyDescent="0.25">
      <c r="A4" s="86" t="s">
        <v>229</v>
      </c>
      <c r="B4" s="86" t="s">
        <v>281</v>
      </c>
      <c r="C4" s="87" t="s">
        <v>289</v>
      </c>
      <c r="D4" s="88">
        <v>191255255255</v>
      </c>
      <c r="E4" s="87" t="s">
        <v>288</v>
      </c>
      <c r="F4" s="87" t="s">
        <v>304</v>
      </c>
      <c r="G4" s="89" t="s">
        <v>302</v>
      </c>
      <c r="H4" s="87" t="s">
        <v>305</v>
      </c>
      <c r="I4" s="89" t="s">
        <v>303</v>
      </c>
      <c r="J4" s="87" t="s">
        <v>314</v>
      </c>
      <c r="K4" s="91" t="s">
        <v>317</v>
      </c>
      <c r="L4" s="86">
        <v>16</v>
      </c>
      <c r="M4" s="93">
        <f>2^16-2</f>
        <v>65534</v>
      </c>
    </row>
    <row r="5" spans="1:13" ht="45" x14ac:dyDescent="0.25">
      <c r="A5" s="86" t="s">
        <v>230</v>
      </c>
      <c r="B5" s="86" t="s">
        <v>282</v>
      </c>
      <c r="C5" s="87" t="s">
        <v>290</v>
      </c>
      <c r="D5" s="88">
        <v>223255255255</v>
      </c>
      <c r="E5" s="87" t="s">
        <v>291</v>
      </c>
      <c r="F5" s="87" t="s">
        <v>308</v>
      </c>
      <c r="G5" s="89" t="s">
        <v>306</v>
      </c>
      <c r="H5" s="87" t="s">
        <v>309</v>
      </c>
      <c r="I5" s="89" t="s">
        <v>307</v>
      </c>
      <c r="J5" s="87" t="s">
        <v>315</v>
      </c>
      <c r="K5" s="91" t="s">
        <v>318</v>
      </c>
      <c r="L5" s="86">
        <v>256</v>
      </c>
      <c r="M5" s="92">
        <f>2^8-2</f>
        <v>254</v>
      </c>
    </row>
    <row r="6" spans="1:13" x14ac:dyDescent="0.25">
      <c r="A6" s="86" t="s">
        <v>231</v>
      </c>
      <c r="B6" s="86" t="s">
        <v>283</v>
      </c>
      <c r="C6" s="87" t="s">
        <v>292</v>
      </c>
      <c r="D6" s="88">
        <v>239255255255</v>
      </c>
      <c r="E6" s="87" t="s">
        <v>293</v>
      </c>
      <c r="F6" s="120" t="s">
        <v>296</v>
      </c>
      <c r="G6" s="120"/>
      <c r="H6" s="120"/>
      <c r="I6" s="120"/>
      <c r="J6" s="120" t="s">
        <v>296</v>
      </c>
      <c r="K6" s="120"/>
      <c r="L6" s="120"/>
      <c r="M6" s="120"/>
    </row>
    <row r="7" spans="1:13" x14ac:dyDescent="0.25">
      <c r="A7" s="86" t="s">
        <v>180</v>
      </c>
      <c r="B7" s="86" t="s">
        <v>284</v>
      </c>
      <c r="C7" s="87" t="s">
        <v>294</v>
      </c>
      <c r="D7" s="88">
        <v>255255255255</v>
      </c>
      <c r="E7" s="87" t="s">
        <v>295</v>
      </c>
      <c r="F7" s="120" t="s">
        <v>297</v>
      </c>
      <c r="G7" s="120"/>
      <c r="H7" s="120"/>
      <c r="I7" s="120"/>
      <c r="J7" s="120" t="s">
        <v>297</v>
      </c>
      <c r="K7" s="120"/>
      <c r="L7" s="120"/>
      <c r="M7" s="120"/>
    </row>
    <row r="8" spans="1:13" x14ac:dyDescent="0.25">
      <c r="A8" s="86" t="s">
        <v>280</v>
      </c>
      <c r="B8" s="121">
        <f>2^32</f>
        <v>4294967296</v>
      </c>
      <c r="C8" s="121"/>
      <c r="D8" s="121"/>
      <c r="E8" s="121"/>
      <c r="F8" s="86"/>
      <c r="G8" s="86"/>
      <c r="H8" s="86"/>
      <c r="I8" s="86"/>
    </row>
    <row r="9" spans="1:13" ht="15.75" thickBot="1" x14ac:dyDescent="0.3"/>
    <row r="10" spans="1:13" ht="15.75" thickBot="1" x14ac:dyDescent="0.3">
      <c r="A10" s="96" t="s">
        <v>321</v>
      </c>
      <c r="B10" s="97" t="s">
        <v>325</v>
      </c>
      <c r="C10" s="97" t="s">
        <v>326</v>
      </c>
      <c r="D10" s="97" t="s">
        <v>327</v>
      </c>
      <c r="E10" s="97" t="s">
        <v>328</v>
      </c>
      <c r="F10" s="97" t="s">
        <v>329</v>
      </c>
      <c r="G10" s="97" t="s">
        <v>325</v>
      </c>
      <c r="H10" s="97" t="s">
        <v>326</v>
      </c>
      <c r="I10" s="97" t="s">
        <v>327</v>
      </c>
      <c r="J10" s="97" t="s">
        <v>328</v>
      </c>
      <c r="K10" s="97" t="s">
        <v>329</v>
      </c>
    </row>
    <row r="11" spans="1:13" x14ac:dyDescent="0.25">
      <c r="A11" s="98" t="s">
        <v>322</v>
      </c>
      <c r="B11" s="99" t="s">
        <v>218</v>
      </c>
      <c r="C11" s="99" t="s">
        <v>331</v>
      </c>
      <c r="D11" s="99" t="s">
        <v>332</v>
      </c>
      <c r="E11" s="99" t="s">
        <v>333</v>
      </c>
      <c r="F11" s="100" t="s">
        <v>330</v>
      </c>
      <c r="G11" s="99" t="s">
        <v>218</v>
      </c>
      <c r="H11" s="99" t="s">
        <v>349</v>
      </c>
      <c r="I11" s="99" t="s">
        <v>208</v>
      </c>
      <c r="J11" s="99" t="s">
        <v>208</v>
      </c>
      <c r="K11" s="100" t="s">
        <v>348</v>
      </c>
    </row>
    <row r="12" spans="1:13" x14ac:dyDescent="0.25">
      <c r="A12" s="101" t="s">
        <v>312</v>
      </c>
      <c r="B12" s="102" t="s">
        <v>227</v>
      </c>
      <c r="C12" s="102" t="s">
        <v>208</v>
      </c>
      <c r="D12" s="102" t="s">
        <v>208</v>
      </c>
      <c r="E12" s="102" t="s">
        <v>208</v>
      </c>
      <c r="F12" s="103" t="s">
        <v>316</v>
      </c>
      <c r="G12" s="102" t="s">
        <v>227</v>
      </c>
      <c r="H12" s="102" t="s">
        <v>208</v>
      </c>
      <c r="I12" s="102" t="s">
        <v>208</v>
      </c>
      <c r="J12" s="102" t="s">
        <v>208</v>
      </c>
      <c r="K12" s="103" t="s">
        <v>316</v>
      </c>
    </row>
    <row r="13" spans="1:13" x14ac:dyDescent="0.25">
      <c r="A13" s="104" t="s">
        <v>324</v>
      </c>
      <c r="B13" s="105" t="s">
        <v>218</v>
      </c>
      <c r="C13" s="105" t="s">
        <v>208</v>
      </c>
      <c r="D13" s="105" t="s">
        <v>208</v>
      </c>
      <c r="E13" s="105" t="s">
        <v>208</v>
      </c>
      <c r="F13" s="106" t="s">
        <v>298</v>
      </c>
      <c r="G13" s="105" t="s">
        <v>218</v>
      </c>
      <c r="H13" s="105" t="s">
        <v>208</v>
      </c>
      <c r="I13" s="105" t="s">
        <v>208</v>
      </c>
      <c r="J13" s="105" t="s">
        <v>208</v>
      </c>
      <c r="K13" s="106" t="s">
        <v>298</v>
      </c>
    </row>
    <row r="14" spans="1:13" ht="15.75" thickBot="1" x14ac:dyDescent="0.3">
      <c r="A14" s="107" t="s">
        <v>323</v>
      </c>
      <c r="B14" s="108" t="s">
        <v>218</v>
      </c>
      <c r="C14" s="108" t="s">
        <v>227</v>
      </c>
      <c r="D14" s="108" t="s">
        <v>227</v>
      </c>
      <c r="E14" s="108" t="s">
        <v>227</v>
      </c>
      <c r="F14" s="109">
        <v>10255255255</v>
      </c>
      <c r="G14" s="108" t="s">
        <v>218</v>
      </c>
      <c r="H14" s="108" t="s">
        <v>227</v>
      </c>
      <c r="I14" s="108" t="s">
        <v>227</v>
      </c>
      <c r="J14" s="108" t="s">
        <v>227</v>
      </c>
      <c r="K14" s="109">
        <v>10255255255</v>
      </c>
    </row>
    <row r="15" spans="1:13" ht="15.75" thickBot="1" x14ac:dyDescent="0.3"/>
    <row r="16" spans="1:13" ht="15.75" thickBot="1" x14ac:dyDescent="0.3">
      <c r="A16" s="94" t="s">
        <v>321</v>
      </c>
      <c r="B16" s="86" t="s">
        <v>325</v>
      </c>
      <c r="C16" s="86" t="s">
        <v>326</v>
      </c>
      <c r="D16" s="86" t="s">
        <v>327</v>
      </c>
      <c r="E16" s="86" t="s">
        <v>328</v>
      </c>
      <c r="F16" s="86" t="s">
        <v>329</v>
      </c>
      <c r="G16" s="97" t="s">
        <v>325</v>
      </c>
      <c r="H16" s="97" t="s">
        <v>326</v>
      </c>
      <c r="I16" s="97" t="s">
        <v>327</v>
      </c>
      <c r="J16" s="97" t="s">
        <v>328</v>
      </c>
      <c r="K16" s="97" t="s">
        <v>329</v>
      </c>
    </row>
    <row r="17" spans="1:11" x14ac:dyDescent="0.25">
      <c r="A17" s="94" t="s">
        <v>322</v>
      </c>
      <c r="B17" s="87" t="s">
        <v>336</v>
      </c>
      <c r="C17" s="87" t="s">
        <v>337</v>
      </c>
      <c r="D17" s="87" t="s">
        <v>338</v>
      </c>
      <c r="E17" s="87" t="s">
        <v>339</v>
      </c>
      <c r="F17" s="53" t="s">
        <v>334</v>
      </c>
      <c r="G17" s="99" t="s">
        <v>336</v>
      </c>
      <c r="H17" s="99" t="s">
        <v>332</v>
      </c>
      <c r="I17" s="99" t="s">
        <v>208</v>
      </c>
      <c r="J17" s="99" t="s">
        <v>227</v>
      </c>
      <c r="K17" s="100" t="s">
        <v>350</v>
      </c>
    </row>
    <row r="18" spans="1:11" x14ac:dyDescent="0.25">
      <c r="A18" s="94" t="s">
        <v>312</v>
      </c>
      <c r="B18" s="87" t="s">
        <v>336</v>
      </c>
      <c r="C18" s="87" t="s">
        <v>337</v>
      </c>
      <c r="D18" s="87" t="s">
        <v>208</v>
      </c>
      <c r="E18" s="87" t="s">
        <v>208</v>
      </c>
      <c r="F18" s="53" t="s">
        <v>317</v>
      </c>
      <c r="G18" s="102" t="s">
        <v>227</v>
      </c>
      <c r="H18" s="102" t="s">
        <v>227</v>
      </c>
      <c r="I18" s="102" t="s">
        <v>208</v>
      </c>
      <c r="J18" s="102" t="s">
        <v>208</v>
      </c>
      <c r="K18" s="103" t="s">
        <v>317</v>
      </c>
    </row>
    <row r="19" spans="1:11" x14ac:dyDescent="0.25">
      <c r="A19" s="94" t="s">
        <v>324</v>
      </c>
      <c r="B19" s="87" t="s">
        <v>336</v>
      </c>
      <c r="C19" s="87" t="s">
        <v>337</v>
      </c>
      <c r="D19" s="87" t="s">
        <v>208</v>
      </c>
      <c r="E19" s="87" t="s">
        <v>208</v>
      </c>
      <c r="F19" s="90" t="s">
        <v>340</v>
      </c>
      <c r="G19" s="105" t="s">
        <v>336</v>
      </c>
      <c r="H19" s="105" t="s">
        <v>332</v>
      </c>
      <c r="I19" s="105" t="s">
        <v>208</v>
      </c>
      <c r="J19" s="105" t="s">
        <v>208</v>
      </c>
      <c r="K19" s="106" t="s">
        <v>351</v>
      </c>
    </row>
    <row r="20" spans="1:11" ht="15.75" thickBot="1" x14ac:dyDescent="0.3">
      <c r="A20" s="94" t="s">
        <v>323</v>
      </c>
      <c r="B20" s="87" t="s">
        <v>336</v>
      </c>
      <c r="C20" s="87" t="s">
        <v>337</v>
      </c>
      <c r="D20" s="87" t="s">
        <v>336</v>
      </c>
      <c r="E20" s="87" t="s">
        <v>337</v>
      </c>
      <c r="F20" s="95" t="s">
        <v>341</v>
      </c>
      <c r="G20" s="108" t="s">
        <v>336</v>
      </c>
      <c r="H20" s="108" t="s">
        <v>332</v>
      </c>
      <c r="I20" s="108" t="s">
        <v>227</v>
      </c>
      <c r="J20" s="108" t="s">
        <v>227</v>
      </c>
      <c r="K20" s="109" t="s">
        <v>301</v>
      </c>
    </row>
    <row r="21" spans="1:11" ht="15.75" thickBot="1" x14ac:dyDescent="0.3"/>
    <row r="22" spans="1:11" ht="15.75" thickBot="1" x14ac:dyDescent="0.3">
      <c r="A22" s="94" t="s">
        <v>321</v>
      </c>
      <c r="B22" s="86" t="s">
        <v>325</v>
      </c>
      <c r="C22" s="86" t="s">
        <v>326</v>
      </c>
      <c r="D22" s="86" t="s">
        <v>327</v>
      </c>
      <c r="E22" s="86" t="s">
        <v>328</v>
      </c>
      <c r="F22" s="86" t="s">
        <v>329</v>
      </c>
      <c r="G22" s="97" t="s">
        <v>325</v>
      </c>
      <c r="H22" s="97" t="s">
        <v>326</v>
      </c>
      <c r="I22" s="97" t="s">
        <v>327</v>
      </c>
      <c r="J22" s="97" t="s">
        <v>328</v>
      </c>
      <c r="K22" s="97" t="s">
        <v>329</v>
      </c>
    </row>
    <row r="23" spans="1:11" x14ac:dyDescent="0.25">
      <c r="A23" s="94" t="s">
        <v>322</v>
      </c>
      <c r="B23" s="87" t="s">
        <v>342</v>
      </c>
      <c r="C23" s="87" t="s">
        <v>343</v>
      </c>
      <c r="D23" s="87" t="s">
        <v>344</v>
      </c>
      <c r="E23" s="87" t="s">
        <v>345</v>
      </c>
      <c r="F23" s="53" t="s">
        <v>335</v>
      </c>
      <c r="G23" s="99" t="s">
        <v>342</v>
      </c>
      <c r="H23" s="99" t="s">
        <v>343</v>
      </c>
      <c r="I23" s="99" t="s">
        <v>222</v>
      </c>
      <c r="J23" s="99" t="s">
        <v>287</v>
      </c>
      <c r="K23" s="100" t="s">
        <v>354</v>
      </c>
    </row>
    <row r="24" spans="1:11" x14ac:dyDescent="0.25">
      <c r="A24" s="94" t="s">
        <v>312</v>
      </c>
      <c r="B24" s="87" t="s">
        <v>227</v>
      </c>
      <c r="C24" s="87" t="s">
        <v>227</v>
      </c>
      <c r="D24" s="87" t="s">
        <v>227</v>
      </c>
      <c r="E24" s="87" t="s">
        <v>208</v>
      </c>
      <c r="F24" s="53" t="s">
        <v>318</v>
      </c>
      <c r="G24" s="102" t="s">
        <v>227</v>
      </c>
      <c r="H24" s="102" t="s">
        <v>227</v>
      </c>
      <c r="I24" s="102" t="s">
        <v>227</v>
      </c>
      <c r="J24" s="102" t="s">
        <v>227</v>
      </c>
      <c r="K24" s="103" t="s">
        <v>318</v>
      </c>
    </row>
    <row r="25" spans="1:11" x14ac:dyDescent="0.25">
      <c r="A25" s="94" t="s">
        <v>324</v>
      </c>
      <c r="B25" s="87" t="s">
        <v>342</v>
      </c>
      <c r="C25" s="87" t="s">
        <v>343</v>
      </c>
      <c r="D25" s="87" t="s">
        <v>344</v>
      </c>
      <c r="E25" s="87" t="s">
        <v>208</v>
      </c>
      <c r="F25" s="90" t="s">
        <v>346</v>
      </c>
      <c r="G25" s="105" t="s">
        <v>342</v>
      </c>
      <c r="H25" s="105" t="s">
        <v>343</v>
      </c>
      <c r="I25" s="105" t="s">
        <v>222</v>
      </c>
      <c r="J25" s="105" t="s">
        <v>208</v>
      </c>
      <c r="K25" s="106" t="s">
        <v>352</v>
      </c>
    </row>
    <row r="26" spans="1:11" ht="15.75" thickBot="1" x14ac:dyDescent="0.3">
      <c r="A26" s="94" t="s">
        <v>323</v>
      </c>
      <c r="B26" s="87" t="s">
        <v>342</v>
      </c>
      <c r="C26" s="87" t="s">
        <v>343</v>
      </c>
      <c r="D26" s="87" t="s">
        <v>344</v>
      </c>
      <c r="E26" s="87" t="s">
        <v>227</v>
      </c>
      <c r="F26" s="95" t="s">
        <v>347</v>
      </c>
      <c r="G26" s="108" t="s">
        <v>342</v>
      </c>
      <c r="H26" s="108" t="s">
        <v>343</v>
      </c>
      <c r="I26" s="108" t="s">
        <v>222</v>
      </c>
      <c r="J26" s="108" t="s">
        <v>227</v>
      </c>
      <c r="K26" s="109" t="s">
        <v>353</v>
      </c>
    </row>
  </sheetData>
  <mergeCells count="8">
    <mergeCell ref="J1:M1"/>
    <mergeCell ref="J6:M6"/>
    <mergeCell ref="J7:M7"/>
    <mergeCell ref="B1:E1"/>
    <mergeCell ref="B8:E8"/>
    <mergeCell ref="F6:I6"/>
    <mergeCell ref="F7:I7"/>
    <mergeCell ref="F1:I1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401-3CA0-4575-921E-8F0E3938F58D}">
  <dimension ref="A1:H42"/>
  <sheetViews>
    <sheetView zoomScale="160" zoomScaleNormal="160" workbookViewId="0">
      <pane ySplit="3" topLeftCell="A4" activePane="bottomLeft" state="frozen"/>
      <selection pane="bottomLeft" activeCell="F3" sqref="F3"/>
    </sheetView>
  </sheetViews>
  <sheetFormatPr baseColWidth="10" defaultRowHeight="15" x14ac:dyDescent="0.25"/>
  <cols>
    <col min="1" max="1" width="11.7109375" bestFit="1" customWidth="1"/>
    <col min="2" max="2" width="13.5703125" bestFit="1" customWidth="1"/>
    <col min="3" max="3" width="12.140625" bestFit="1" customWidth="1"/>
    <col min="4" max="5" width="14.28515625" bestFit="1" customWidth="1"/>
    <col min="6" max="6" width="15.28515625" bestFit="1" customWidth="1"/>
    <col min="7" max="7" width="10.7109375" bestFit="1" customWidth="1"/>
  </cols>
  <sheetData>
    <row r="1" spans="1:8" ht="28.5" customHeight="1" thickBot="1" x14ac:dyDescent="0.3">
      <c r="A1" t="s">
        <v>355</v>
      </c>
      <c r="B1" s="138" t="s">
        <v>356</v>
      </c>
      <c r="C1" s="138"/>
      <c r="D1" s="138"/>
      <c r="E1" s="138"/>
      <c r="F1" s="138"/>
      <c r="G1" s="138"/>
    </row>
    <row r="2" spans="1:8" ht="15.75" thickBot="1" x14ac:dyDescent="0.3">
      <c r="A2" s="61" t="s">
        <v>357</v>
      </c>
      <c r="B2" s="61" t="s">
        <v>431</v>
      </c>
      <c r="C2" s="61" t="s">
        <v>21</v>
      </c>
      <c r="D2" s="61" t="s">
        <v>359</v>
      </c>
      <c r="E2" s="61" t="s">
        <v>311</v>
      </c>
      <c r="F2" s="61" t="s">
        <v>382</v>
      </c>
      <c r="G2" s="61" t="s">
        <v>383</v>
      </c>
    </row>
    <row r="3" spans="1:8" x14ac:dyDescent="0.25">
      <c r="A3" s="62" t="s">
        <v>429</v>
      </c>
      <c r="B3" s="62" t="s">
        <v>432</v>
      </c>
      <c r="C3" s="62" t="s">
        <v>360</v>
      </c>
      <c r="D3" s="62" t="s">
        <v>358</v>
      </c>
      <c r="E3" s="62" t="s">
        <v>361</v>
      </c>
      <c r="F3" s="62" t="s">
        <v>384</v>
      </c>
      <c r="G3" s="62" t="s">
        <v>387</v>
      </c>
    </row>
    <row r="4" spans="1:8" ht="15.75" thickBot="1" x14ac:dyDescent="0.3">
      <c r="A4" s="63" t="s">
        <v>385</v>
      </c>
      <c r="B4" s="63">
        <v>4</v>
      </c>
      <c r="C4" s="63">
        <v>2</v>
      </c>
      <c r="D4" s="63">
        <v>64</v>
      </c>
      <c r="E4" s="63">
        <v>10</v>
      </c>
      <c r="F4" s="63">
        <v>22</v>
      </c>
      <c r="G4" s="122">
        <f>2^22-2</f>
        <v>4194302</v>
      </c>
    </row>
    <row r="5" spans="1:8" ht="15.75" thickBot="1" x14ac:dyDescent="0.3"/>
    <row r="6" spans="1:8" ht="15.75" thickBot="1" x14ac:dyDescent="0.3">
      <c r="A6" s="124" t="s">
        <v>377</v>
      </c>
      <c r="B6" s="124" t="s">
        <v>362</v>
      </c>
      <c r="C6" s="124" t="s">
        <v>363</v>
      </c>
      <c r="D6" s="124" t="s">
        <v>364</v>
      </c>
      <c r="E6" s="124" t="s">
        <v>366</v>
      </c>
      <c r="F6" s="125" t="s">
        <v>430</v>
      </c>
    </row>
    <row r="7" spans="1:8" x14ac:dyDescent="0.25">
      <c r="A7" s="126" t="s">
        <v>378</v>
      </c>
      <c r="B7" s="127" t="s">
        <v>373</v>
      </c>
      <c r="C7" s="127" t="s">
        <v>365</v>
      </c>
      <c r="D7" s="127" t="s">
        <v>369</v>
      </c>
      <c r="E7" s="127" t="s">
        <v>368</v>
      </c>
      <c r="F7" s="127" t="s">
        <v>367</v>
      </c>
    </row>
    <row r="8" spans="1:8" x14ac:dyDescent="0.25">
      <c r="A8" s="128" t="s">
        <v>379</v>
      </c>
      <c r="B8" s="23" t="s">
        <v>374</v>
      </c>
      <c r="C8" s="23" t="s">
        <v>370</v>
      </c>
      <c r="D8" s="129">
        <v>10127255254</v>
      </c>
      <c r="E8" s="129">
        <v>10127255255</v>
      </c>
      <c r="F8" s="23" t="s">
        <v>367</v>
      </c>
    </row>
    <row r="9" spans="1:8" x14ac:dyDescent="0.25">
      <c r="A9" s="130" t="s">
        <v>380</v>
      </c>
      <c r="B9" s="22" t="s">
        <v>375</v>
      </c>
      <c r="C9" s="22" t="s">
        <v>371</v>
      </c>
      <c r="D9" s="131">
        <v>10191255254</v>
      </c>
      <c r="E9" s="131">
        <v>10191255255</v>
      </c>
      <c r="F9" s="22" t="s">
        <v>367</v>
      </c>
    </row>
    <row r="10" spans="1:8" ht="15.75" thickBot="1" x14ac:dyDescent="0.3">
      <c r="A10" s="132" t="s">
        <v>381</v>
      </c>
      <c r="B10" s="123" t="s">
        <v>376</v>
      </c>
      <c r="C10" s="123" t="s">
        <v>372</v>
      </c>
      <c r="D10" s="133">
        <v>10255255254</v>
      </c>
      <c r="E10" s="133">
        <v>10255255255</v>
      </c>
      <c r="F10" s="123" t="s">
        <v>367</v>
      </c>
    </row>
    <row r="12" spans="1:8" s="85" customFormat="1" ht="15.75" thickBot="1" x14ac:dyDescent="0.3">
      <c r="A12" s="63" t="s">
        <v>386</v>
      </c>
      <c r="B12" s="63">
        <v>8</v>
      </c>
      <c r="C12" s="63">
        <v>3</v>
      </c>
      <c r="D12" s="63">
        <v>32</v>
      </c>
      <c r="E12" s="63">
        <v>19</v>
      </c>
      <c r="F12" s="63">
        <v>13</v>
      </c>
      <c r="G12" s="122">
        <f>2^13-2</f>
        <v>8190</v>
      </c>
    </row>
    <row r="13" spans="1:8" ht="15.75" thickBot="1" x14ac:dyDescent="0.3"/>
    <row r="14" spans="1:8" ht="15.75" thickBot="1" x14ac:dyDescent="0.3">
      <c r="A14" s="134" t="s">
        <v>377</v>
      </c>
      <c r="B14" s="124" t="s">
        <v>362</v>
      </c>
      <c r="C14" s="124" t="s">
        <v>363</v>
      </c>
      <c r="D14" s="124" t="s">
        <v>364</v>
      </c>
      <c r="E14" s="124" t="s">
        <v>366</v>
      </c>
      <c r="F14" s="125" t="s">
        <v>430</v>
      </c>
    </row>
    <row r="15" spans="1:8" s="85" customFormat="1" x14ac:dyDescent="0.25">
      <c r="A15" s="126" t="s">
        <v>398</v>
      </c>
      <c r="B15" s="62" t="s">
        <v>390</v>
      </c>
      <c r="C15" s="62" t="s">
        <v>406</v>
      </c>
      <c r="D15" s="62" t="s">
        <v>421</v>
      </c>
      <c r="E15" s="62" t="s">
        <v>414</v>
      </c>
      <c r="F15" s="62" t="s">
        <v>389</v>
      </c>
    </row>
    <row r="16" spans="1:8" x14ac:dyDescent="0.25">
      <c r="A16" s="128" t="s">
        <v>399</v>
      </c>
      <c r="B16" s="135" t="s">
        <v>391</v>
      </c>
      <c r="C16" s="135" t="s">
        <v>407</v>
      </c>
      <c r="D16" s="135" t="s">
        <v>422</v>
      </c>
      <c r="E16" s="135" t="s">
        <v>415</v>
      </c>
      <c r="F16" s="135" t="s">
        <v>389</v>
      </c>
      <c r="G16" s="85"/>
      <c r="H16" s="84"/>
    </row>
    <row r="17" spans="1:7" x14ac:dyDescent="0.25">
      <c r="A17" s="130" t="s">
        <v>400</v>
      </c>
      <c r="B17" s="136" t="s">
        <v>392</v>
      </c>
      <c r="C17" s="136" t="s">
        <v>408</v>
      </c>
      <c r="D17" s="136" t="s">
        <v>423</v>
      </c>
      <c r="E17" s="136" t="s">
        <v>416</v>
      </c>
      <c r="F17" s="136" t="s">
        <v>389</v>
      </c>
    </row>
    <row r="18" spans="1:7" x14ac:dyDescent="0.25">
      <c r="A18" s="128" t="s">
        <v>401</v>
      </c>
      <c r="B18" s="135" t="s">
        <v>393</v>
      </c>
      <c r="C18" s="135" t="s">
        <v>409</v>
      </c>
      <c r="D18" s="135" t="s">
        <v>424</v>
      </c>
      <c r="E18" s="135" t="s">
        <v>417</v>
      </c>
      <c r="F18" s="135" t="s">
        <v>389</v>
      </c>
    </row>
    <row r="19" spans="1:7" x14ac:dyDescent="0.25">
      <c r="A19" s="130" t="s">
        <v>402</v>
      </c>
      <c r="B19" s="136" t="s">
        <v>394</v>
      </c>
      <c r="C19" s="136" t="s">
        <v>410</v>
      </c>
      <c r="D19" s="136" t="s">
        <v>425</v>
      </c>
      <c r="E19" s="136" t="s">
        <v>418</v>
      </c>
      <c r="F19" s="136" t="s">
        <v>389</v>
      </c>
    </row>
    <row r="20" spans="1:7" x14ac:dyDescent="0.25">
      <c r="A20" s="128" t="s">
        <v>403</v>
      </c>
      <c r="B20" s="135" t="s">
        <v>395</v>
      </c>
      <c r="C20" s="135" t="s">
        <v>411</v>
      </c>
      <c r="D20" s="135" t="s">
        <v>426</v>
      </c>
      <c r="E20" s="135" t="s">
        <v>419</v>
      </c>
      <c r="F20" s="135" t="s">
        <v>389</v>
      </c>
    </row>
    <row r="21" spans="1:7" x14ac:dyDescent="0.25">
      <c r="A21" s="130" t="s">
        <v>404</v>
      </c>
      <c r="B21" s="136" t="s">
        <v>396</v>
      </c>
      <c r="C21" s="136" t="s">
        <v>412</v>
      </c>
      <c r="D21" s="136" t="s">
        <v>427</v>
      </c>
      <c r="E21" s="136" t="s">
        <v>420</v>
      </c>
      <c r="F21" s="136" t="s">
        <v>389</v>
      </c>
    </row>
    <row r="22" spans="1:7" ht="15.75" thickBot="1" x14ac:dyDescent="0.3">
      <c r="A22" s="132" t="s">
        <v>405</v>
      </c>
      <c r="B22" s="63" t="s">
        <v>397</v>
      </c>
      <c r="C22" s="63" t="s">
        <v>413</v>
      </c>
      <c r="D22" s="63" t="s">
        <v>428</v>
      </c>
      <c r="E22" s="63" t="s">
        <v>341</v>
      </c>
      <c r="F22" s="63" t="s">
        <v>389</v>
      </c>
    </row>
    <row r="24" spans="1:7" x14ac:dyDescent="0.25">
      <c r="A24" t="s">
        <v>433</v>
      </c>
      <c r="B24">
        <v>16</v>
      </c>
      <c r="C24">
        <v>4</v>
      </c>
      <c r="D24">
        <v>16</v>
      </c>
      <c r="E24">
        <v>28</v>
      </c>
      <c r="F24">
        <v>4</v>
      </c>
      <c r="G24">
        <v>14</v>
      </c>
    </row>
    <row r="25" spans="1:7" ht="15.75" thickBot="1" x14ac:dyDescent="0.3">
      <c r="B25" t="s">
        <v>441</v>
      </c>
      <c r="C25" t="s">
        <v>442</v>
      </c>
      <c r="D25" t="s">
        <v>441</v>
      </c>
      <c r="E25" t="s">
        <v>442</v>
      </c>
    </row>
    <row r="26" spans="1:7" ht="15.75" thickBot="1" x14ac:dyDescent="0.3">
      <c r="A26" s="134" t="s">
        <v>377</v>
      </c>
      <c r="B26" s="124" t="s">
        <v>362</v>
      </c>
      <c r="C26" s="124" t="s">
        <v>363</v>
      </c>
      <c r="D26" s="124" t="s">
        <v>364</v>
      </c>
      <c r="E26" s="124" t="s">
        <v>366</v>
      </c>
      <c r="F26" s="125" t="s">
        <v>430</v>
      </c>
    </row>
    <row r="27" spans="1:7" ht="15.75" thickBot="1" x14ac:dyDescent="0.3">
      <c r="A27" s="126" t="s">
        <v>436</v>
      </c>
      <c r="B27" s="62" t="s">
        <v>434</v>
      </c>
      <c r="C27" s="62" t="s">
        <v>435</v>
      </c>
      <c r="D27" s="62" t="s">
        <v>440</v>
      </c>
      <c r="E27" s="140" t="s">
        <v>439</v>
      </c>
      <c r="F27" s="139">
        <v>255255255240</v>
      </c>
    </row>
    <row r="28" spans="1:7" ht="15.75" thickBot="1" x14ac:dyDescent="0.3">
      <c r="A28" s="128" t="s">
        <v>437</v>
      </c>
      <c r="B28" s="110" t="s">
        <v>438</v>
      </c>
      <c r="C28" s="110" t="s">
        <v>487</v>
      </c>
      <c r="D28" s="111" t="s">
        <v>472</v>
      </c>
      <c r="E28" s="111" t="s">
        <v>457</v>
      </c>
      <c r="F28" s="139">
        <v>255255255240</v>
      </c>
    </row>
    <row r="29" spans="1:7" ht="15.75" thickBot="1" x14ac:dyDescent="0.3">
      <c r="B29" s="62" t="s">
        <v>443</v>
      </c>
      <c r="C29" s="62" t="s">
        <v>488</v>
      </c>
      <c r="D29" s="62" t="s">
        <v>473</v>
      </c>
      <c r="E29" s="140" t="s">
        <v>458</v>
      </c>
      <c r="F29" s="139">
        <v>255255255240</v>
      </c>
    </row>
    <row r="30" spans="1:7" ht="15.75" thickBot="1" x14ac:dyDescent="0.3">
      <c r="B30" s="110" t="s">
        <v>444</v>
      </c>
      <c r="C30" s="110" t="s">
        <v>489</v>
      </c>
      <c r="D30" s="111" t="s">
        <v>474</v>
      </c>
      <c r="E30" s="111" t="s">
        <v>459</v>
      </c>
      <c r="F30" s="139">
        <v>255255255240</v>
      </c>
    </row>
    <row r="31" spans="1:7" ht="15.75" thickBot="1" x14ac:dyDescent="0.3">
      <c r="B31" s="62" t="s">
        <v>445</v>
      </c>
      <c r="C31" s="62" t="s">
        <v>490</v>
      </c>
      <c r="D31" s="62" t="s">
        <v>475</v>
      </c>
      <c r="E31" s="140" t="s">
        <v>460</v>
      </c>
      <c r="F31" s="139">
        <v>255255255240</v>
      </c>
    </row>
    <row r="32" spans="1:7" ht="15.75" thickBot="1" x14ac:dyDescent="0.3">
      <c r="B32" s="110" t="s">
        <v>446</v>
      </c>
      <c r="C32" s="110" t="s">
        <v>491</v>
      </c>
      <c r="D32" s="111" t="s">
        <v>476</v>
      </c>
      <c r="E32" s="111" t="s">
        <v>461</v>
      </c>
      <c r="F32" s="139">
        <v>255255255240</v>
      </c>
    </row>
    <row r="33" spans="2:6" ht="15.75" thickBot="1" x14ac:dyDescent="0.3">
      <c r="B33" s="62" t="s">
        <v>447</v>
      </c>
      <c r="C33" s="62" t="s">
        <v>492</v>
      </c>
      <c r="D33" s="62" t="s">
        <v>477</v>
      </c>
      <c r="E33" s="140" t="s">
        <v>462</v>
      </c>
      <c r="F33" s="139">
        <v>255255255240</v>
      </c>
    </row>
    <row r="34" spans="2:6" ht="15.75" thickBot="1" x14ac:dyDescent="0.3">
      <c r="B34" s="110" t="s">
        <v>448</v>
      </c>
      <c r="C34" s="110" t="s">
        <v>493</v>
      </c>
      <c r="D34" s="111" t="s">
        <v>478</v>
      </c>
      <c r="E34" s="111" t="s">
        <v>463</v>
      </c>
      <c r="F34" s="139">
        <v>255255255240</v>
      </c>
    </row>
    <row r="35" spans="2:6" ht="15.75" thickBot="1" x14ac:dyDescent="0.3">
      <c r="B35" s="62" t="s">
        <v>449</v>
      </c>
      <c r="C35" s="62" t="s">
        <v>494</v>
      </c>
      <c r="D35" s="62" t="s">
        <v>479</v>
      </c>
      <c r="E35" s="140" t="s">
        <v>464</v>
      </c>
      <c r="F35" s="139">
        <v>255255255240</v>
      </c>
    </row>
    <row r="36" spans="2:6" ht="15.75" thickBot="1" x14ac:dyDescent="0.3">
      <c r="B36" s="110" t="s">
        <v>450</v>
      </c>
      <c r="C36" s="110" t="s">
        <v>495</v>
      </c>
      <c r="D36" s="111" t="s">
        <v>480</v>
      </c>
      <c r="E36" s="111" t="s">
        <v>465</v>
      </c>
      <c r="F36" s="139">
        <v>255255255240</v>
      </c>
    </row>
    <row r="37" spans="2:6" ht="15.75" thickBot="1" x14ac:dyDescent="0.3">
      <c r="B37" s="62" t="s">
        <v>451</v>
      </c>
      <c r="C37" s="62" t="s">
        <v>496</v>
      </c>
      <c r="D37" s="62" t="s">
        <v>481</v>
      </c>
      <c r="E37" s="140" t="s">
        <v>466</v>
      </c>
      <c r="F37" s="139">
        <v>255255255240</v>
      </c>
    </row>
    <row r="38" spans="2:6" ht="15.75" thickBot="1" x14ac:dyDescent="0.3">
      <c r="B38" s="110" t="s">
        <v>452</v>
      </c>
      <c r="C38" s="110" t="s">
        <v>497</v>
      </c>
      <c r="D38" s="111" t="s">
        <v>482</v>
      </c>
      <c r="E38" s="111" t="s">
        <v>467</v>
      </c>
      <c r="F38" s="139">
        <v>255255255240</v>
      </c>
    </row>
    <row r="39" spans="2:6" ht="15.75" thickBot="1" x14ac:dyDescent="0.3">
      <c r="B39" s="62" t="s">
        <v>453</v>
      </c>
      <c r="C39" s="62" t="s">
        <v>498</v>
      </c>
      <c r="D39" s="62" t="s">
        <v>483</v>
      </c>
      <c r="E39" s="140" t="s">
        <v>468</v>
      </c>
      <c r="F39" s="139">
        <v>255255255240</v>
      </c>
    </row>
    <row r="40" spans="2:6" ht="15.75" thickBot="1" x14ac:dyDescent="0.3">
      <c r="B40" s="110" t="s">
        <v>454</v>
      </c>
      <c r="C40" s="110" t="s">
        <v>499</v>
      </c>
      <c r="D40" s="111" t="s">
        <v>484</v>
      </c>
      <c r="E40" s="111" t="s">
        <v>469</v>
      </c>
      <c r="F40" s="139">
        <v>255255255240</v>
      </c>
    </row>
    <row r="41" spans="2:6" ht="15.75" thickBot="1" x14ac:dyDescent="0.3">
      <c r="B41" s="62" t="s">
        <v>455</v>
      </c>
      <c r="C41" s="62" t="s">
        <v>500</v>
      </c>
      <c r="D41" s="62" t="s">
        <v>485</v>
      </c>
      <c r="E41" s="140" t="s">
        <v>470</v>
      </c>
      <c r="F41" s="139">
        <v>255255255240</v>
      </c>
    </row>
    <row r="42" spans="2:6" x14ac:dyDescent="0.25">
      <c r="B42" s="110" t="s">
        <v>456</v>
      </c>
      <c r="C42" s="110" t="s">
        <v>501</v>
      </c>
      <c r="D42" s="111" t="s">
        <v>486</v>
      </c>
      <c r="E42" s="111" t="s">
        <v>471</v>
      </c>
      <c r="F42" s="139">
        <v>255255255240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B50-5C68-4F6E-AE89-991348C79A83}">
  <dimension ref="A1:Q31"/>
  <sheetViews>
    <sheetView tabSelected="1" topLeftCell="A14" zoomScale="190" zoomScaleNormal="190" workbookViewId="0">
      <selection activeCell="A15" sqref="A15:J15"/>
    </sheetView>
  </sheetViews>
  <sheetFormatPr baseColWidth="10" defaultRowHeight="15" x14ac:dyDescent="0.25"/>
  <cols>
    <col min="1" max="2" width="11" bestFit="1" customWidth="1"/>
    <col min="3" max="3" width="7.5703125" bestFit="1" customWidth="1"/>
    <col min="4" max="4" width="11.28515625" bestFit="1" customWidth="1"/>
    <col min="7" max="7" width="11.85546875" bestFit="1" customWidth="1"/>
    <col min="8" max="8" width="7.42578125" bestFit="1" customWidth="1"/>
    <col min="9" max="9" width="15.140625" bestFit="1" customWidth="1"/>
    <col min="10" max="10" width="11.42578125" style="47"/>
    <col min="17" max="17" width="15.140625" bestFit="1" customWidth="1"/>
  </cols>
  <sheetData>
    <row r="1" spans="1:17" ht="28.5" customHeight="1" thickBot="1" x14ac:dyDescent="0.3">
      <c r="A1" t="s">
        <v>502</v>
      </c>
      <c r="B1" s="138" t="s">
        <v>574</v>
      </c>
      <c r="C1" s="138"/>
      <c r="D1" s="138"/>
      <c r="E1" s="138"/>
      <c r="F1" s="138"/>
      <c r="G1" s="138"/>
    </row>
    <row r="2" spans="1:17" ht="15.75" thickBot="1" x14ac:dyDescent="0.3">
      <c r="A2" s="61" t="s">
        <v>383</v>
      </c>
      <c r="B2" s="61" t="s">
        <v>382</v>
      </c>
      <c r="C2" s="61" t="s">
        <v>21</v>
      </c>
      <c r="D2" s="61" t="s">
        <v>359</v>
      </c>
      <c r="E2" s="61" t="s">
        <v>311</v>
      </c>
      <c r="F2" s="61"/>
      <c r="G2" s="61"/>
    </row>
    <row r="3" spans="1:17" x14ac:dyDescent="0.25">
      <c r="A3" s="62" t="s">
        <v>503</v>
      </c>
      <c r="B3" s="62" t="s">
        <v>504</v>
      </c>
      <c r="C3" s="62" t="s">
        <v>505</v>
      </c>
      <c r="D3" s="62" t="s">
        <v>507</v>
      </c>
      <c r="E3" s="62" t="s">
        <v>506</v>
      </c>
      <c r="F3" s="62"/>
      <c r="G3" s="62"/>
    </row>
    <row r="4" spans="1:17" ht="15.75" thickBot="1" x14ac:dyDescent="0.3">
      <c r="A4" s="63">
        <v>50</v>
      </c>
      <c r="B4" s="63">
        <v>64</v>
      </c>
      <c r="C4" s="63">
        <v>6</v>
      </c>
      <c r="D4" s="63">
        <v>64</v>
      </c>
      <c r="E4" s="63">
        <v>26</v>
      </c>
      <c r="F4" s="63"/>
      <c r="G4" s="122"/>
    </row>
    <row r="5" spans="1:17" x14ac:dyDescent="0.25">
      <c r="A5" s="158"/>
      <c r="B5" s="158"/>
      <c r="C5" s="158"/>
      <c r="D5" s="158"/>
      <c r="E5" s="158"/>
      <c r="F5" s="158"/>
      <c r="G5" s="159"/>
    </row>
    <row r="6" spans="1:17" x14ac:dyDescent="0.25">
      <c r="A6" s="160" t="s">
        <v>575</v>
      </c>
      <c r="B6" s="160"/>
      <c r="C6" s="160"/>
      <c r="D6" s="160"/>
      <c r="E6" s="160"/>
      <c r="F6" s="160"/>
      <c r="G6" s="160"/>
      <c r="H6" s="160"/>
      <c r="I6" s="160"/>
      <c r="J6" s="160"/>
    </row>
    <row r="7" spans="1:17" x14ac:dyDescent="0.25">
      <c r="A7" s="110" t="s">
        <v>508</v>
      </c>
      <c r="B7" t="s">
        <v>383</v>
      </c>
      <c r="C7" t="s">
        <v>513</v>
      </c>
      <c r="D7" t="s">
        <v>362</v>
      </c>
      <c r="E7" t="s">
        <v>363</v>
      </c>
      <c r="F7" t="s">
        <v>364</v>
      </c>
      <c r="G7" t="s">
        <v>366</v>
      </c>
      <c r="H7" t="s">
        <v>311</v>
      </c>
      <c r="I7" t="s">
        <v>388</v>
      </c>
      <c r="J7" s="47" t="s">
        <v>251</v>
      </c>
    </row>
    <row r="8" spans="1:17" x14ac:dyDescent="0.25">
      <c r="A8" s="110" t="s">
        <v>229</v>
      </c>
      <c r="B8">
        <v>120</v>
      </c>
      <c r="C8">
        <v>126</v>
      </c>
      <c r="D8" t="s">
        <v>298</v>
      </c>
      <c r="E8" t="s">
        <v>365</v>
      </c>
      <c r="F8" t="s">
        <v>511</v>
      </c>
      <c r="G8" t="s">
        <v>510</v>
      </c>
      <c r="H8">
        <v>25</v>
      </c>
      <c r="I8" s="112">
        <v>255255255128</v>
      </c>
      <c r="J8" s="47" t="s">
        <v>285</v>
      </c>
    </row>
    <row r="9" spans="1:17" x14ac:dyDescent="0.25">
      <c r="A9" s="110" t="s">
        <v>231</v>
      </c>
      <c r="B9">
        <v>80</v>
      </c>
      <c r="C9">
        <v>126</v>
      </c>
      <c r="D9" t="s">
        <v>509</v>
      </c>
      <c r="E9" t="s">
        <v>512</v>
      </c>
      <c r="F9" t="s">
        <v>516</v>
      </c>
      <c r="G9" t="s">
        <v>515</v>
      </c>
      <c r="H9">
        <v>25</v>
      </c>
      <c r="I9" s="112">
        <v>255255255128</v>
      </c>
      <c r="J9" s="47" t="s">
        <v>518</v>
      </c>
    </row>
    <row r="10" spans="1:17" x14ac:dyDescent="0.25">
      <c r="A10" s="110" t="s">
        <v>230</v>
      </c>
      <c r="B10">
        <v>50</v>
      </c>
      <c r="C10">
        <v>62</v>
      </c>
      <c r="D10" t="s">
        <v>514</v>
      </c>
      <c r="E10" t="s">
        <v>517</v>
      </c>
      <c r="F10" t="s">
        <v>522</v>
      </c>
      <c r="G10" t="s">
        <v>521</v>
      </c>
      <c r="H10">
        <v>26</v>
      </c>
      <c r="I10" s="112">
        <v>255255255192</v>
      </c>
      <c r="J10" s="47" t="s">
        <v>519</v>
      </c>
    </row>
    <row r="11" spans="1:17" x14ac:dyDescent="0.25">
      <c r="A11" s="110" t="s">
        <v>228</v>
      </c>
      <c r="B11">
        <v>30</v>
      </c>
      <c r="C11">
        <v>30</v>
      </c>
      <c r="D11" t="s">
        <v>520</v>
      </c>
      <c r="E11" t="s">
        <v>524</v>
      </c>
      <c r="F11" t="s">
        <v>527</v>
      </c>
      <c r="G11" t="s">
        <v>526</v>
      </c>
      <c r="H11">
        <v>27</v>
      </c>
      <c r="I11" s="112">
        <v>255255255224</v>
      </c>
      <c r="J11" s="47" t="s">
        <v>523</v>
      </c>
    </row>
    <row r="12" spans="1:17" x14ac:dyDescent="0.25">
      <c r="A12" s="110" t="s">
        <v>180</v>
      </c>
      <c r="B12">
        <v>10</v>
      </c>
      <c r="C12">
        <v>14</v>
      </c>
      <c r="D12" t="s">
        <v>525</v>
      </c>
      <c r="E12" t="s">
        <v>529</v>
      </c>
      <c r="F12" t="s">
        <v>531</v>
      </c>
      <c r="G12" t="s">
        <v>530</v>
      </c>
      <c r="H12">
        <v>28</v>
      </c>
      <c r="I12" s="112">
        <v>255255255240</v>
      </c>
      <c r="J12" s="47" t="s">
        <v>532</v>
      </c>
    </row>
    <row r="13" spans="1:17" x14ac:dyDescent="0.25">
      <c r="A13" s="110" t="s">
        <v>533</v>
      </c>
      <c r="B13">
        <v>2</v>
      </c>
      <c r="C13">
        <v>2</v>
      </c>
      <c r="D13" t="s">
        <v>528</v>
      </c>
      <c r="E13" t="s">
        <v>534</v>
      </c>
      <c r="F13" t="s">
        <v>535</v>
      </c>
      <c r="G13" t="s">
        <v>536</v>
      </c>
      <c r="H13">
        <v>30</v>
      </c>
      <c r="I13" s="112">
        <v>255255255252</v>
      </c>
      <c r="J13" s="47" t="s">
        <v>537</v>
      </c>
    </row>
    <row r="14" spans="1:17" x14ac:dyDescent="0.25">
      <c r="A14" s="110"/>
      <c r="I14" s="112"/>
    </row>
    <row r="15" spans="1:17" ht="30.75" customHeight="1" x14ac:dyDescent="0.25">
      <c r="A15" s="137" t="s">
        <v>577</v>
      </c>
      <c r="B15" s="137"/>
      <c r="C15" s="137"/>
      <c r="D15" s="137"/>
      <c r="E15" s="137"/>
      <c r="F15" s="137"/>
      <c r="G15" s="137"/>
      <c r="H15" s="137"/>
      <c r="I15" s="137"/>
      <c r="J15" s="137"/>
    </row>
    <row r="16" spans="1:17" x14ac:dyDescent="0.25">
      <c r="A16" s="110" t="s">
        <v>508</v>
      </c>
      <c r="B16" t="s">
        <v>383</v>
      </c>
      <c r="C16" t="s">
        <v>513</v>
      </c>
      <c r="D16" t="s">
        <v>362</v>
      </c>
      <c r="E16" t="s">
        <v>363</v>
      </c>
      <c r="F16" t="s">
        <v>364</v>
      </c>
      <c r="G16" t="s">
        <v>366</v>
      </c>
      <c r="H16" t="s">
        <v>311</v>
      </c>
      <c r="I16" t="s">
        <v>388</v>
      </c>
      <c r="J16" s="47" t="s">
        <v>251</v>
      </c>
      <c r="L16" s="147" t="s">
        <v>321</v>
      </c>
      <c r="M16" s="147" t="s">
        <v>549</v>
      </c>
      <c r="N16" s="147" t="s">
        <v>550</v>
      </c>
      <c r="O16" s="147" t="s">
        <v>551</v>
      </c>
      <c r="P16" s="147" t="s">
        <v>552</v>
      </c>
      <c r="Q16" s="147" t="s">
        <v>205</v>
      </c>
    </row>
    <row r="17" spans="1:17" x14ac:dyDescent="0.25">
      <c r="A17" s="110" t="s">
        <v>228</v>
      </c>
      <c r="B17">
        <v>30</v>
      </c>
      <c r="C17">
        <v>30</v>
      </c>
      <c r="D17" s="110" t="s">
        <v>298</v>
      </c>
      <c r="E17" s="110" t="s">
        <v>365</v>
      </c>
      <c r="F17" s="110" t="s">
        <v>539</v>
      </c>
      <c r="G17" s="110" t="s">
        <v>538</v>
      </c>
      <c r="H17">
        <v>27</v>
      </c>
      <c r="I17" s="112">
        <v>255255255224</v>
      </c>
      <c r="J17" s="47" t="s">
        <v>523</v>
      </c>
      <c r="L17" s="145" t="s">
        <v>322</v>
      </c>
      <c r="M17" s="148" t="s">
        <v>218</v>
      </c>
      <c r="N17" s="148" t="s">
        <v>208</v>
      </c>
      <c r="O17" s="148" t="s">
        <v>208</v>
      </c>
      <c r="P17" s="148" t="s">
        <v>553</v>
      </c>
      <c r="Q17" s="145" t="s">
        <v>540</v>
      </c>
    </row>
    <row r="18" spans="1:17" s="142" customFormat="1" x14ac:dyDescent="0.25">
      <c r="A18" s="141" t="s">
        <v>229</v>
      </c>
      <c r="B18" s="142">
        <v>120</v>
      </c>
      <c r="C18" s="142">
        <v>126</v>
      </c>
      <c r="D18" s="149" t="s">
        <v>540</v>
      </c>
      <c r="E18" s="141" t="s">
        <v>554</v>
      </c>
      <c r="F18" s="141" t="s">
        <v>557</v>
      </c>
      <c r="G18" s="149" t="s">
        <v>545</v>
      </c>
      <c r="H18" s="142">
        <v>25</v>
      </c>
      <c r="I18" s="143">
        <v>255255255128</v>
      </c>
      <c r="J18" s="144" t="s">
        <v>208</v>
      </c>
      <c r="L18" s="145" t="s">
        <v>312</v>
      </c>
      <c r="M18" s="148" t="s">
        <v>227</v>
      </c>
      <c r="N18" s="148" t="s">
        <v>227</v>
      </c>
      <c r="O18" s="148" t="s">
        <v>227</v>
      </c>
      <c r="P18" s="148" t="s">
        <v>287</v>
      </c>
      <c r="Q18" s="146">
        <v>255255255128</v>
      </c>
    </row>
    <row r="19" spans="1:17" x14ac:dyDescent="0.25">
      <c r="A19" s="141" t="s">
        <v>230</v>
      </c>
      <c r="B19" s="142">
        <v>50</v>
      </c>
      <c r="C19" s="142">
        <v>62</v>
      </c>
      <c r="D19" s="149" t="s">
        <v>541</v>
      </c>
      <c r="E19" s="141" t="s">
        <v>555</v>
      </c>
      <c r="F19" s="141" t="s">
        <v>558</v>
      </c>
      <c r="G19" s="149" t="s">
        <v>546</v>
      </c>
      <c r="H19" s="142">
        <v>26</v>
      </c>
      <c r="I19" s="143">
        <v>255255255192</v>
      </c>
      <c r="J19" s="144" t="s">
        <v>208</v>
      </c>
      <c r="L19" s="145" t="s">
        <v>324</v>
      </c>
      <c r="M19" s="148" t="s">
        <v>218</v>
      </c>
      <c r="N19" s="148" t="s">
        <v>208</v>
      </c>
      <c r="O19" s="148" t="s">
        <v>208</v>
      </c>
      <c r="P19" s="148" t="s">
        <v>208</v>
      </c>
      <c r="Q19" s="145" t="s">
        <v>298</v>
      </c>
    </row>
    <row r="20" spans="1:17" s="142" customFormat="1" x14ac:dyDescent="0.25">
      <c r="A20" s="141" t="s">
        <v>231</v>
      </c>
      <c r="B20" s="142">
        <v>80</v>
      </c>
      <c r="C20" s="142">
        <v>126</v>
      </c>
      <c r="D20" s="149" t="s">
        <v>542</v>
      </c>
      <c r="E20" s="141" t="s">
        <v>556</v>
      </c>
      <c r="F20" s="141" t="s">
        <v>559</v>
      </c>
      <c r="G20" s="149" t="s">
        <v>547</v>
      </c>
      <c r="H20" s="142">
        <v>25</v>
      </c>
      <c r="I20" s="143">
        <v>255255255128</v>
      </c>
      <c r="J20" s="144" t="s">
        <v>287</v>
      </c>
      <c r="L20" s="145" t="s">
        <v>323</v>
      </c>
      <c r="M20" s="148" t="s">
        <v>218</v>
      </c>
      <c r="N20" s="148" t="s">
        <v>208</v>
      </c>
      <c r="O20" s="148" t="s">
        <v>208</v>
      </c>
      <c r="P20" s="148" t="s">
        <v>560</v>
      </c>
      <c r="Q20" s="145" t="s">
        <v>510</v>
      </c>
    </row>
    <row r="21" spans="1:17" x14ac:dyDescent="0.25">
      <c r="A21" s="110" t="s">
        <v>180</v>
      </c>
      <c r="B21">
        <v>10</v>
      </c>
      <c r="C21">
        <v>14</v>
      </c>
      <c r="D21" s="110" t="s">
        <v>525</v>
      </c>
      <c r="E21" s="110" t="s">
        <v>529</v>
      </c>
      <c r="F21" s="110" t="s">
        <v>561</v>
      </c>
      <c r="G21" s="110" t="s">
        <v>548</v>
      </c>
      <c r="H21">
        <v>28</v>
      </c>
      <c r="I21" s="112">
        <v>255255255240</v>
      </c>
      <c r="J21" s="47" t="s">
        <v>532</v>
      </c>
    </row>
    <row r="22" spans="1:17" x14ac:dyDescent="0.25">
      <c r="A22" s="110" t="s">
        <v>533</v>
      </c>
      <c r="B22">
        <v>2</v>
      </c>
      <c r="C22">
        <v>2</v>
      </c>
      <c r="D22" s="110" t="s">
        <v>543</v>
      </c>
      <c r="E22" s="110" t="s">
        <v>544</v>
      </c>
      <c r="F22" s="110" t="s">
        <v>535</v>
      </c>
      <c r="G22" s="110" t="s">
        <v>536</v>
      </c>
      <c r="H22">
        <v>30</v>
      </c>
      <c r="I22" s="112">
        <v>255255255252</v>
      </c>
      <c r="J22" s="47" t="s">
        <v>537</v>
      </c>
    </row>
    <row r="23" spans="1:17" x14ac:dyDescent="0.25">
      <c r="A23" s="110"/>
      <c r="D23" s="110"/>
      <c r="E23" s="110"/>
      <c r="F23" s="110"/>
      <c r="G23" s="110"/>
      <c r="I23" s="112"/>
    </row>
    <row r="24" spans="1:17" ht="30.75" customHeight="1" x14ac:dyDescent="0.25">
      <c r="A24" s="137" t="s">
        <v>576</v>
      </c>
      <c r="B24" s="137"/>
      <c r="C24" s="137"/>
      <c r="D24" s="137"/>
      <c r="E24" s="137"/>
      <c r="F24" s="137"/>
      <c r="G24" s="137"/>
      <c r="H24" s="137"/>
      <c r="I24" s="137"/>
    </row>
    <row r="25" spans="1:17" ht="15.75" thickBot="1" x14ac:dyDescent="0.3">
      <c r="A25" s="153" t="s">
        <v>508</v>
      </c>
      <c r="B25" s="154" t="s">
        <v>383</v>
      </c>
      <c r="C25" s="154" t="s">
        <v>513</v>
      </c>
      <c r="D25" s="154" t="s">
        <v>362</v>
      </c>
      <c r="E25" s="154" t="s">
        <v>363</v>
      </c>
      <c r="F25" s="154" t="s">
        <v>364</v>
      </c>
      <c r="G25" s="154" t="s">
        <v>366</v>
      </c>
      <c r="H25" s="154" t="s">
        <v>311</v>
      </c>
      <c r="I25" s="154" t="s">
        <v>388</v>
      </c>
    </row>
    <row r="26" spans="1:17" x14ac:dyDescent="0.25">
      <c r="A26" s="150" t="s">
        <v>228</v>
      </c>
      <c r="B26" s="151">
        <v>30</v>
      </c>
      <c r="C26" s="151">
        <v>30</v>
      </c>
      <c r="D26" s="151" t="s">
        <v>298</v>
      </c>
      <c r="E26" s="151" t="s">
        <v>365</v>
      </c>
      <c r="F26" s="151" t="s">
        <v>539</v>
      </c>
      <c r="G26" s="151" t="s">
        <v>538</v>
      </c>
      <c r="H26" s="151">
        <v>27</v>
      </c>
      <c r="I26" s="152">
        <v>255255255224</v>
      </c>
    </row>
    <row r="27" spans="1:17" x14ac:dyDescent="0.25">
      <c r="A27" s="150" t="s">
        <v>229</v>
      </c>
      <c r="B27" s="151">
        <v>120</v>
      </c>
      <c r="C27" s="151">
        <v>126</v>
      </c>
      <c r="D27" s="151" t="s">
        <v>509</v>
      </c>
      <c r="E27" s="151" t="s">
        <v>512</v>
      </c>
      <c r="F27" s="151" t="s">
        <v>516</v>
      </c>
      <c r="G27" s="151" t="s">
        <v>515</v>
      </c>
      <c r="H27" s="151">
        <v>25</v>
      </c>
      <c r="I27" s="152">
        <v>255255255128</v>
      </c>
    </row>
    <row r="28" spans="1:17" x14ac:dyDescent="0.25">
      <c r="A28" s="150" t="s">
        <v>230</v>
      </c>
      <c r="B28" s="151">
        <v>50</v>
      </c>
      <c r="C28" s="151">
        <v>62</v>
      </c>
      <c r="D28" s="151" t="s">
        <v>514</v>
      </c>
      <c r="E28" s="151" t="s">
        <v>517</v>
      </c>
      <c r="F28" s="151" t="s">
        <v>522</v>
      </c>
      <c r="G28" s="151" t="s">
        <v>521</v>
      </c>
      <c r="H28" s="151">
        <v>26</v>
      </c>
      <c r="I28" s="152">
        <v>255255255192</v>
      </c>
    </row>
    <row r="29" spans="1:17" x14ac:dyDescent="0.25">
      <c r="A29" s="150" t="s">
        <v>231</v>
      </c>
      <c r="B29" s="151">
        <v>80</v>
      </c>
      <c r="C29" s="151">
        <v>126</v>
      </c>
      <c r="D29" s="151" t="s">
        <v>562</v>
      </c>
      <c r="E29" s="151" t="s">
        <v>563</v>
      </c>
      <c r="F29" s="151" t="s">
        <v>564</v>
      </c>
      <c r="G29" s="151" t="s">
        <v>565</v>
      </c>
      <c r="H29" s="151">
        <v>25</v>
      </c>
      <c r="I29" s="152">
        <v>255255255128</v>
      </c>
    </row>
    <row r="30" spans="1:17" x14ac:dyDescent="0.25">
      <c r="A30" s="150" t="s">
        <v>180</v>
      </c>
      <c r="B30" s="151">
        <v>10</v>
      </c>
      <c r="C30" s="151">
        <v>14</v>
      </c>
      <c r="D30" s="151" t="s">
        <v>566</v>
      </c>
      <c r="E30" s="151" t="s">
        <v>567</v>
      </c>
      <c r="F30" s="151" t="s">
        <v>569</v>
      </c>
      <c r="G30" s="151" t="s">
        <v>570</v>
      </c>
      <c r="H30" s="151">
        <v>28</v>
      </c>
      <c r="I30" s="152">
        <v>255255255240</v>
      </c>
    </row>
    <row r="31" spans="1:17" x14ac:dyDescent="0.25">
      <c r="A31" s="155" t="s">
        <v>533</v>
      </c>
      <c r="B31" s="156">
        <v>2</v>
      </c>
      <c r="C31" s="156">
        <v>2</v>
      </c>
      <c r="D31" s="156" t="s">
        <v>568</v>
      </c>
      <c r="E31" s="156" t="s">
        <v>571</v>
      </c>
      <c r="F31" s="156" t="s">
        <v>572</v>
      </c>
      <c r="G31" s="156" t="s">
        <v>573</v>
      </c>
      <c r="H31" s="156">
        <v>30</v>
      </c>
      <c r="I31" s="157">
        <v>255255255252</v>
      </c>
    </row>
  </sheetData>
  <sortState xmlns:xlrd2="http://schemas.microsoft.com/office/spreadsheetml/2017/richdata2" ref="A26:I31">
    <sortCondition ref="A25:A31"/>
  </sortState>
  <mergeCells count="4">
    <mergeCell ref="B1:G1"/>
    <mergeCell ref="A6:J6"/>
    <mergeCell ref="A15:J15"/>
    <mergeCell ref="A24:I24"/>
  </mergeCells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suite</vt:lpstr>
      <vt:lpstr>unidades</vt:lpstr>
      <vt:lpstr>fisica</vt:lpstr>
      <vt:lpstr>E.Datos</vt:lpstr>
      <vt:lpstr>Sistemas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2023-08-29T02:19:20Z</dcterms:modified>
</cp:coreProperties>
</file>