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2-lx10\docs\"/>
    </mc:Choice>
  </mc:AlternateContent>
  <xr:revisionPtr revIDLastSave="0" documentId="13_ncr:1_{992A69D0-6343-4EB6-9A92-A616D91EAFE4}" xr6:coauthVersionLast="47" xr6:coauthVersionMax="47" xr10:uidLastSave="{00000000-0000-0000-0000-000000000000}"/>
  <bookViews>
    <workbookView xWindow="30" yWindow="30" windowWidth="20460" windowHeight="10770" activeTab="5" xr2:uid="{8E901FB4-342A-4602-AC7F-3C2A011F5568}"/>
  </bookViews>
  <sheets>
    <sheet name="AND" sheetId="1" r:id="rId1"/>
    <sheet name="switching" sheetId="2" r:id="rId2"/>
    <sheet name="cisco-model" sheetId="3" r:id="rId3"/>
    <sheet name="VLAN" sheetId="4" r:id="rId4"/>
    <sheet name="IPv4" sheetId="6" r:id="rId5"/>
    <sheet name="IPv6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5" l="1"/>
  <c r="J8" i="6"/>
  <c r="F8" i="6"/>
  <c r="M4" i="6"/>
  <c r="M5" i="6"/>
  <c r="M3" i="6"/>
  <c r="B8" i="6"/>
</calcChain>
</file>

<file path=xl/sharedStrings.xml><?xml version="1.0" encoding="utf-8"?>
<sst xmlns="http://schemas.openxmlformats.org/spreadsheetml/2006/main" count="246" uniqueCount="197">
  <si>
    <t>AND</t>
  </si>
  <si>
    <t>Byte 1</t>
  </si>
  <si>
    <t>Byte 2</t>
  </si>
  <si>
    <t>Byte 3</t>
  </si>
  <si>
    <t>Byte 4</t>
  </si>
  <si>
    <t>Decimal</t>
  </si>
  <si>
    <t>NETWORK</t>
  </si>
  <si>
    <t>BROADCAST</t>
  </si>
  <si>
    <t>SUBNET MASK</t>
  </si>
  <si>
    <t>IP ADDRESS</t>
  </si>
  <si>
    <t>10.0.0.0</t>
  </si>
  <si>
    <t>00001010</t>
  </si>
  <si>
    <t>00000000</t>
  </si>
  <si>
    <t>00000001</t>
  </si>
  <si>
    <t>11111111</t>
  </si>
  <si>
    <r>
      <t>0000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</si>
  <si>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10.0.15.255</t>
  </si>
  <si>
    <r>
      <t>0000</t>
    </r>
    <r>
      <rPr>
        <sz val="11"/>
        <color rgb="FFC00000"/>
        <rFont val="Calibri"/>
        <family val="2"/>
        <scheme val="minor"/>
      </rPr>
      <t>1111</t>
    </r>
  </si>
  <si>
    <r>
      <t>111111</t>
    </r>
    <r>
      <rPr>
        <sz val="11"/>
        <rFont val="Calibri"/>
        <family val="2"/>
        <scheme val="minor"/>
      </rPr>
      <t>00</t>
    </r>
  </si>
  <si>
    <t>10.0.1.1</t>
  </si>
  <si>
    <t>255.255.252.0</t>
  </si>
  <si>
    <t>CARACTERISTICA</t>
  </si>
  <si>
    <t>configuracion que permite utilizar varios como uno de mayor capacidad.</t>
  </si>
  <si>
    <t>CONFIG</t>
  </si>
  <si>
    <t>permiten agregar otras interfaces ademas de las predeterminadas.</t>
  </si>
  <si>
    <t>cantidad limitada de interfaces fisicas y no pueden modificarse.</t>
  </si>
  <si>
    <t>METODO</t>
  </si>
  <si>
    <t>DESCRIPCION</t>
  </si>
  <si>
    <t>Se reenvia la trama apenas identifica la direccion mac de destino.</t>
  </si>
  <si>
    <t>Almacena la trama completa, la verifica y luego realiza el envio.</t>
  </si>
  <si>
    <t>Carga los primeros 64B y luego realiza el reenvio de la trama.</t>
  </si>
  <si>
    <t>DETALLE</t>
  </si>
  <si>
    <t>TRAMAS</t>
  </si>
  <si>
    <t>Runt</t>
  </si>
  <si>
    <t>Giant</t>
  </si>
  <si>
    <t>Throttle</t>
  </si>
  <si>
    <t>CRC</t>
  </si>
  <si>
    <t>Tramas Mayores a 1,5KB (Tamaño Max)</t>
  </si>
  <si>
    <t>Tramas Menores a 64B (Tamaño Min)</t>
  </si>
  <si>
    <t>Desbordamiento de Buffer de Memoria</t>
  </si>
  <si>
    <t>Errores de Comprobacion (CheckSum)</t>
  </si>
  <si>
    <t>Jumbo</t>
  </si>
  <si>
    <t>Tramas de 9KB (Config. Particular)</t>
  </si>
  <si>
    <t>Escalabilidad</t>
  </si>
  <si>
    <t>Tolerancia</t>
  </si>
  <si>
    <t>Disponibilidad</t>
  </si>
  <si>
    <t>Costos</t>
  </si>
  <si>
    <t>Comandos</t>
  </si>
  <si>
    <t>DUPLEX</t>
  </si>
  <si>
    <t>MDIX</t>
  </si>
  <si>
    <t>SPEED</t>
  </si>
  <si>
    <t>Capacidad de Expansion de la topologia</t>
  </si>
  <si>
    <t>Capacidad para reponerse ante un fallo</t>
  </si>
  <si>
    <t>Calidad (QoS)</t>
  </si>
  <si>
    <t>Seguridad</t>
  </si>
  <si>
    <t>Capacidad de poder establecer comunicaciones</t>
  </si>
  <si>
    <t>Capacidad para identificar los mejores trayectos</t>
  </si>
  <si>
    <t>Capacidad para distribuir el ancho de banda</t>
  </si>
  <si>
    <t>Capacidad para prever posibles ataques</t>
  </si>
  <si>
    <t>Caracteristica</t>
  </si>
  <si>
    <t>Descripcion</t>
  </si>
  <si>
    <t>Parametros</t>
  </si>
  <si>
    <t>Fija</t>
  </si>
  <si>
    <t>Expandible</t>
  </si>
  <si>
    <t>Apilable</t>
  </si>
  <si>
    <t>Libre de Fragmentos
(Fragment-Free)</t>
  </si>
  <si>
    <t>Metodo de Corte
(cut-through)</t>
  </si>
  <si>
    <t>Almacen y Reenvio 
(Store N Forward)</t>
  </si>
  <si>
    <t>Ancho de banda (10/100/1000/AUTO)</t>
  </si>
  <si>
    <t>Deteccion de interfaz cruzada (AUTO)</t>
  </si>
  <si>
    <t>envio y recepcion (HALF/FULL/AUTO)</t>
  </si>
  <si>
    <t>LLDP</t>
  </si>
  <si>
    <t>CDP</t>
  </si>
  <si>
    <t>Descubrimiento (TRANSMIT/RECEIVE)</t>
  </si>
  <si>
    <t>Descubrimiento Vecino Cisco (ENABLE)</t>
  </si>
  <si>
    <t>TIPOS</t>
  </si>
  <si>
    <t>Datos</t>
  </si>
  <si>
    <t>Predeterminada</t>
  </si>
  <si>
    <t>Administracion</t>
  </si>
  <si>
    <t>Voz</t>
  </si>
  <si>
    <t>Aquella a la que se asocia el tráfico de control por defecto</t>
  </si>
  <si>
    <t>Nativa</t>
  </si>
  <si>
    <t>Configurada para transportar tráfico generado por usuarios</t>
  </si>
  <si>
    <t>Identificador común en los extremos de un enlace troncal</t>
  </si>
  <si>
    <t>SVI que posee una dirección IP y una máscara de subred</t>
  </si>
  <si>
    <t>Asegura la calidad del flujo de datos de voz</t>
  </si>
  <si>
    <t>TIPO</t>
  </si>
  <si>
    <t>Ipv4</t>
  </si>
  <si>
    <t>Total</t>
  </si>
  <si>
    <t>Clase</t>
  </si>
  <si>
    <t>Publico</t>
  </si>
  <si>
    <t>Privado</t>
  </si>
  <si>
    <t>INI DEC</t>
  </si>
  <si>
    <t>INI BIN</t>
  </si>
  <si>
    <t>FIN DEC</t>
  </si>
  <si>
    <t>FIN BIN</t>
  </si>
  <si>
    <t>A</t>
  </si>
  <si>
    <t>B</t>
  </si>
  <si>
    <t>C</t>
  </si>
  <si>
    <t>D</t>
  </si>
  <si>
    <t>E</t>
  </si>
  <si>
    <t>0.0.0.0</t>
  </si>
  <si>
    <t>128.0.0.0</t>
  </si>
  <si>
    <t>192.0.0.0</t>
  </si>
  <si>
    <t>224.0.0.0</t>
  </si>
  <si>
    <t>240.0.0.0</t>
  </si>
  <si>
    <t>Multicast</t>
  </si>
  <si>
    <t>Research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</si>
  <si>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</si>
  <si>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</si>
  <si>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</si>
  <si>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</si>
  <si>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</si>
  <si>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</si>
  <si>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</si>
  <si>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</si>
  <si>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</si>
  <si>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CIDR</t>
  </si>
  <si>
    <t>MASK</t>
  </si>
  <si>
    <t>SUBNETS</t>
  </si>
  <si>
    <t>HOSTS</t>
  </si>
  <si>
    <t>/8</t>
  </si>
  <si>
    <t>255.0.0.0</t>
  </si>
  <si>
    <t>/16</t>
  </si>
  <si>
    <t>/24</t>
  </si>
  <si>
    <t>255.255.0.0</t>
  </si>
  <si>
    <t>255.255.255.0</t>
  </si>
  <si>
    <r>
      <t xml:space="preserve">10101100.
</t>
    </r>
    <r>
      <rPr>
        <sz val="10"/>
        <color rgb="FFC00000"/>
        <rFont val="Calibri"/>
        <family val="2"/>
        <scheme val="minor"/>
      </rPr>
      <t>0001</t>
    </r>
    <r>
      <rPr>
        <sz val="10"/>
        <color theme="1"/>
        <rFont val="Calibri"/>
        <family val="2"/>
        <scheme val="minor"/>
      </rPr>
      <t>1111</t>
    </r>
  </si>
  <si>
    <r>
      <t xml:space="preserve">10101100.
</t>
    </r>
    <r>
      <rPr>
        <sz val="10"/>
        <color rgb="FFC00000"/>
        <rFont val="Calibri"/>
        <family val="2"/>
        <scheme val="minor"/>
      </rPr>
      <t>0001</t>
    </r>
    <r>
      <rPr>
        <sz val="10"/>
        <color theme="1"/>
        <rFont val="Calibri"/>
        <family val="2"/>
        <scheme val="minor"/>
      </rPr>
      <t>0000</t>
    </r>
  </si>
  <si>
    <t>11000000.
10101000.
00000000</t>
  </si>
  <si>
    <t>11000000.
10101000.
11111111</t>
  </si>
  <si>
    <r>
      <rPr>
        <sz val="9"/>
        <color rgb="FFC00000"/>
        <rFont val="Calibri"/>
        <family val="2"/>
        <scheme val="minor"/>
      </rPr>
      <t>192.168.255.</t>
    </r>
    <r>
      <rPr>
        <sz val="9"/>
        <color theme="1"/>
        <rFont val="Calibri"/>
        <family val="2"/>
        <scheme val="minor"/>
      </rPr>
      <t>255</t>
    </r>
  </si>
  <si>
    <r>
      <rPr>
        <sz val="9"/>
        <color rgb="FFC00000"/>
        <rFont val="Calibri"/>
        <family val="2"/>
        <scheme val="minor"/>
      </rPr>
      <t>172.31.</t>
    </r>
    <r>
      <rPr>
        <sz val="9"/>
        <color theme="1"/>
        <rFont val="Calibri"/>
        <family val="2"/>
        <scheme val="minor"/>
      </rPr>
      <t>255.255</t>
    </r>
  </si>
  <si>
    <r>
      <rPr>
        <sz val="9"/>
        <color rgb="FFC00000"/>
        <rFont val="Calibri"/>
        <family val="2"/>
        <scheme val="minor"/>
      </rPr>
      <t>172.16.</t>
    </r>
    <r>
      <rPr>
        <sz val="9"/>
        <color theme="1"/>
        <rFont val="Calibri"/>
        <family val="2"/>
        <scheme val="minor"/>
      </rPr>
      <t>0.0</t>
    </r>
  </si>
  <si>
    <r>
      <rPr>
        <sz val="9"/>
        <color rgb="FFC00000"/>
        <rFont val="Calibri"/>
        <family val="2"/>
        <scheme val="minor"/>
      </rPr>
      <t>192.168.0.</t>
    </r>
    <r>
      <rPr>
        <sz val="9"/>
        <color theme="1"/>
        <rFont val="Calibri"/>
        <family val="2"/>
        <scheme val="minor"/>
      </rPr>
      <t>0</t>
    </r>
  </si>
  <si>
    <r>
      <rPr>
        <sz val="9"/>
        <color rgb="FFC00000"/>
        <rFont val="Calibri"/>
        <family val="2"/>
        <scheme val="minor"/>
      </rPr>
      <t>10.</t>
    </r>
    <r>
      <rPr>
        <sz val="9"/>
        <color theme="1"/>
        <rFont val="Calibri"/>
        <family val="2"/>
        <scheme val="minor"/>
      </rPr>
      <t>0.0.0</t>
    </r>
  </si>
  <si>
    <r>
      <rPr>
        <sz val="9"/>
        <color rgb="FFC00000"/>
        <rFont val="Calibri"/>
        <family val="2"/>
        <scheme val="minor"/>
      </rPr>
      <t>10.</t>
    </r>
    <r>
      <rPr>
        <sz val="9"/>
        <color theme="1"/>
        <rFont val="Calibri"/>
        <family val="2"/>
        <scheme val="minor"/>
      </rPr>
      <t>255.255.255</t>
    </r>
  </si>
  <si>
    <t>Subnetting</t>
  </si>
  <si>
    <t>INI HEX</t>
  </si>
  <si>
    <t>FIN HEX</t>
  </si>
  <si>
    <t>bits</t>
  </si>
  <si>
    <t>Equivalencia</t>
  </si>
  <si>
    <t>GUA (Global)</t>
  </si>
  <si>
    <t>2000::</t>
  </si>
  <si>
    <t>3FFF::</t>
  </si>
  <si>
    <t>IPv4 Publico</t>
  </si>
  <si>
    <t>ULA (Unique)</t>
  </si>
  <si>
    <t>FC00::</t>
  </si>
  <si>
    <t>LLA (Link-Local)</t>
  </si>
  <si>
    <t>FE80::</t>
  </si>
  <si>
    <t>FDFF::</t>
  </si>
  <si>
    <t>FEBF::</t>
  </si>
  <si>
    <t>FF00::</t>
  </si>
  <si>
    <t>FFFF::</t>
  </si>
  <si>
    <t>IPv4 Privado</t>
  </si>
  <si>
    <t>IPv4 APIPA</t>
  </si>
  <si>
    <t>IPv4 Multicast</t>
  </si>
  <si>
    <r>
      <rPr>
        <sz val="10"/>
        <color rgb="FFC00000"/>
        <rFont val="Calibri"/>
        <family val="2"/>
        <scheme val="minor"/>
      </rPr>
      <t>001</t>
    </r>
    <r>
      <rPr>
        <sz val="10"/>
        <color theme="1"/>
        <rFont val="Calibri"/>
        <family val="2"/>
        <scheme val="minor"/>
      </rPr>
      <t>0.0000.0000.0000</t>
    </r>
  </si>
  <si>
    <r>
      <rPr>
        <sz val="10"/>
        <color rgb="FFC00000"/>
        <rFont val="Calibri"/>
        <family val="2"/>
        <scheme val="minor"/>
      </rPr>
      <t>1111.110</t>
    </r>
    <r>
      <rPr>
        <sz val="10"/>
        <color theme="1"/>
        <rFont val="Calibri"/>
        <family val="2"/>
        <scheme val="minor"/>
      </rPr>
      <t>0.0000.0000</t>
    </r>
  </si>
  <si>
    <r>
      <rPr>
        <sz val="10"/>
        <color rgb="FFC00000"/>
        <rFont val="Calibri"/>
        <family val="2"/>
        <scheme val="minor"/>
      </rPr>
      <t>1111.1110.10</t>
    </r>
    <r>
      <rPr>
        <sz val="10"/>
        <color theme="1"/>
        <rFont val="Calibri"/>
        <family val="2"/>
        <scheme val="minor"/>
      </rPr>
      <t>00.0000</t>
    </r>
  </si>
  <si>
    <r>
      <rPr>
        <sz val="10"/>
        <color rgb="FFC00000"/>
        <rFont val="Calibri"/>
        <family val="2"/>
        <scheme val="minor"/>
      </rPr>
      <t>1111.1111</t>
    </r>
    <r>
      <rPr>
        <sz val="10"/>
        <color theme="1"/>
        <rFont val="Calibri"/>
        <family val="2"/>
        <scheme val="minor"/>
      </rPr>
      <t>.0000.0000</t>
    </r>
  </si>
  <si>
    <t>IPv6</t>
  </si>
  <si>
    <t>Global Address</t>
  </si>
  <si>
    <t>SN id</t>
  </si>
  <si>
    <t>Interface id</t>
  </si>
  <si>
    <t>prefix</t>
  </si>
  <si>
    <t>0DB6</t>
  </si>
  <si>
    <t>ACAD</t>
  </si>
  <si>
    <t>0001</t>
  </si>
  <si>
    <t>0000</t>
  </si>
  <si>
    <t>Reglas</t>
  </si>
  <si>
    <t>2000</t>
  </si>
  <si>
    <t>DB6</t>
  </si>
  <si>
    <t>1</t>
  </si>
  <si>
    <t>0</t>
  </si>
  <si>
    <t>/64</t>
  </si>
  <si>
    <t>ceros izq.</t>
  </si>
  <si>
    <t>conjunto 0</t>
  </si>
  <si>
    <t>::</t>
  </si>
  <si>
    <t>direccion</t>
  </si>
  <si>
    <t>2000:db6:acad:1::1/64</t>
  </si>
  <si>
    <t>MAC</t>
  </si>
  <si>
    <t>00e0.b03e.7ccc</t>
  </si>
  <si>
    <t>EUI-64</t>
  </si>
  <si>
    <t>00</t>
  </si>
  <si>
    <t>E0</t>
  </si>
  <si>
    <t>B0</t>
  </si>
  <si>
    <t>3E</t>
  </si>
  <si>
    <t>7C</t>
  </si>
  <si>
    <t>CC</t>
  </si>
  <si>
    <t>16 bits</t>
  </si>
  <si>
    <t>FF</t>
  </si>
  <si>
    <t>FE</t>
  </si>
  <si>
    <t>!bit 7</t>
  </si>
  <si>
    <t>Link-local</t>
  </si>
  <si>
    <t>fe80::2e0:b0ff:fe3e:7ccc</t>
  </si>
  <si>
    <r>
      <t>0</t>
    </r>
    <r>
      <rPr>
        <sz val="11"/>
        <color rgb="FFC00000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</si>
</sst>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3" borderId="0" xfId="0" applyFont="1" applyFill="1"/>
    <xf numFmtId="0" fontId="0" fillId="0" borderId="0" xfId="0" applyFont="1"/>
    <xf numFmtId="0" fontId="0" fillId="3" borderId="1" xfId="0" applyFont="1" applyFill="1" applyBorder="1"/>
    <xf numFmtId="0" fontId="8" fillId="4" borderId="0" xfId="0" applyFont="1" applyFill="1" applyAlignment="1">
      <alignment horizontal="center"/>
    </xf>
    <xf numFmtId="0" fontId="8" fillId="5" borderId="0" xfId="0" applyFont="1" applyFill="1"/>
    <xf numFmtId="0" fontId="7" fillId="2" borderId="2" xfId="0" applyFont="1" applyFill="1" applyBorder="1"/>
    <xf numFmtId="0" fontId="0" fillId="3" borderId="2" xfId="0" applyFont="1" applyFill="1" applyBorder="1"/>
    <xf numFmtId="0" fontId="9" fillId="3" borderId="2" xfId="0" applyFont="1" applyFill="1" applyBorder="1" applyAlignment="1">
      <alignment horizontal="right"/>
    </xf>
    <xf numFmtId="3" fontId="9" fillId="3" borderId="2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3" fontId="9" fillId="3" borderId="1" xfId="0" applyNumberFormat="1" applyFont="1" applyFill="1" applyBorder="1" applyAlignment="1">
      <alignment horizontal="right"/>
    </xf>
    <xf numFmtId="49" fontId="0" fillId="3" borderId="2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10" fillId="3" borderId="2" xfId="0" applyNumberFormat="1" applyFont="1" applyFill="1" applyBorder="1"/>
    <xf numFmtId="49" fontId="10" fillId="0" borderId="0" xfId="0" applyNumberFormat="1" applyFont="1"/>
    <xf numFmtId="49" fontId="10" fillId="3" borderId="0" xfId="0" applyNumberFormat="1" applyFont="1" applyFill="1"/>
    <xf numFmtId="49" fontId="10" fillId="3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2" borderId="3" xfId="0" applyFont="1" applyFill="1" applyBorder="1"/>
    <xf numFmtId="49" fontId="0" fillId="3" borderId="3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49" fontId="0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right"/>
    </xf>
    <xf numFmtId="49" fontId="0" fillId="0" borderId="4" xfId="0" applyNumberFormat="1" applyFont="1" applyBorder="1" applyAlignment="1">
      <alignment horizontal="center"/>
    </xf>
    <xf numFmtId="0" fontId="9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center"/>
    </xf>
    <xf numFmtId="3" fontId="9" fillId="3" borderId="0" xfId="0" applyNumberFormat="1" applyFont="1" applyFill="1" applyBorder="1" applyAlignment="1">
      <alignment horizontal="right"/>
    </xf>
    <xf numFmtId="49" fontId="0" fillId="3" borderId="4" xfId="0" applyNumberFormat="1" applyFont="1" applyFill="1" applyBorder="1" applyAlignment="1">
      <alignment horizontal="center"/>
    </xf>
    <xf numFmtId="49" fontId="0" fillId="3" borderId="5" xfId="0" applyNumberFormat="1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7" fillId="2" borderId="6" xfId="0" applyFont="1" applyFill="1" applyBorder="1"/>
    <xf numFmtId="0" fontId="9" fillId="3" borderId="6" xfId="0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49" fontId="10" fillId="3" borderId="0" xfId="0" applyNumberFormat="1" applyFont="1" applyFill="1" applyBorder="1" applyAlignment="1">
      <alignment horizontal="center" vertical="center" wrapText="1"/>
    </xf>
    <xf numFmtId="49" fontId="9" fillId="3" borderId="0" xfId="0" applyNumberFormat="1" applyFont="1" applyFill="1" applyBorder="1" applyAlignment="1">
      <alignment horizontal="center" vertical="center"/>
    </xf>
    <xf numFmtId="49" fontId="10" fillId="3" borderId="4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3" fillId="2" borderId="2" xfId="0" applyNumberFormat="1" applyFont="1" applyFill="1" applyBorder="1"/>
    <xf numFmtId="165" fontId="0" fillId="3" borderId="1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</cellXfs>
  <cellStyles count="2">
    <cellStyle name="Millares" xfId="1" builtinId="3"/>
    <cellStyle name="Normal" xfId="0" builtinId="0"/>
  </cellStyles>
  <dxfs count="1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8B4CB6-EB2D-462F-9900-90A3C07E2A8F}" name="Tabla7" displayName="Tabla7" ref="A1:F5" totalsRowShown="0" headerRowDxfId="14" dataDxfId="13">
  <autoFilter ref="A1:F5" xr:uid="{898B4CB6-EB2D-462F-9900-90A3C07E2A8F}"/>
  <tableColumns count="6">
    <tableColumn id="1" xr3:uid="{8D9A98C6-4133-45C7-9A4A-6BE41C1D238F}" name="AND" dataDxfId="12"/>
    <tableColumn id="2" xr3:uid="{E3907926-1000-4252-916A-F65F6C963A4C}" name="Byte 1" dataDxfId="11"/>
    <tableColumn id="3" xr3:uid="{B59F048A-76C6-491E-9D78-38D439F3A8F9}" name="Byte 2" dataDxfId="10"/>
    <tableColumn id="4" xr3:uid="{8918CC1F-D59C-453C-9A73-31267F526449}" name="Byte 3" dataDxfId="9"/>
    <tableColumn id="5" xr3:uid="{5AC0AE9E-F036-4A66-BA01-F07FF59049AD}" name="Byte 4" dataDxfId="8"/>
    <tableColumn id="6" xr3:uid="{2A1BE96E-E03B-4800-9823-B378AD9C98CC}" name="Decimal" dataDxfId="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BE75A-1BDA-4907-8C07-62AD4D016AF1}" name="Tabla1" displayName="Tabla1" ref="A1:B4" totalsRowShown="0">
  <autoFilter ref="A1:B4" xr:uid="{66BBE75A-1BDA-4907-8C07-62AD4D016AF1}"/>
  <tableColumns count="2">
    <tableColumn id="1" xr3:uid="{BA0041CE-357C-4781-9733-9D2AE5E19858}" name="CONFIG" dataDxfId="6"/>
    <tableColumn id="2" xr3:uid="{45E59AE5-2DF9-483B-9F52-B0154FD02B73}" name="CARACTERISTICA" dataDxfId="5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E3CC7-E24B-4B74-88AD-06FDE4769CC8}" name="Tabla2" displayName="Tabla2" ref="D1:E4" totalsRowShown="0">
  <autoFilter ref="D1:E4" xr:uid="{BD2E3CC7-E24B-4B74-88AD-06FDE4769CC8}"/>
  <tableColumns count="2">
    <tableColumn id="1" xr3:uid="{1ACE26CA-C054-44E2-82A7-08E2782161CB}" name="METODO" dataDxfId="4"/>
    <tableColumn id="2" xr3:uid="{EE849693-3EDE-43B6-B147-D833E4293943}" name="DESCRIP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CBBFA6-7E54-426D-AD28-637A948C05B0}" name="Tabla3" displayName="Tabla3" ref="D6:E11" totalsRowShown="0">
  <autoFilter ref="D6:E11" xr:uid="{37CBBFA6-7E54-426D-AD28-637A948C05B0}"/>
  <tableColumns count="2">
    <tableColumn id="1" xr3:uid="{0680452A-F053-4D2D-9AC2-69AB86F49F7F}" name="TRAMAS"/>
    <tableColumn id="2" xr3:uid="{34352FC3-047F-4605-82D6-8293EF406314}" name="DETALLE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B67B44-B6A2-46D9-9C88-0F3E37D97769}" name="Tabla5" displayName="Tabla5" ref="A6:B11" totalsRowShown="0">
  <autoFilter ref="A6:B11" xr:uid="{87B67B44-B6A2-46D9-9C88-0F3E37D97769}"/>
  <tableColumns count="2">
    <tableColumn id="1" xr3:uid="{3EA9EBB3-4414-48F2-B64D-A73B874D4434}" name="Comandos"/>
    <tableColumn id="2" xr3:uid="{16BB82D3-A1B6-4C72-A6CF-B2FEBF4DD5A8}" name="Parametro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34FFAF-34B0-4EEB-8BC4-045D9F5DA1D8}" name="Tabla4" displayName="Tabla4" ref="A1:B7" totalsRowShown="0">
  <autoFilter ref="A1:B7" xr:uid="{7734FFAF-34B0-4EEB-8BC4-045D9F5DA1D8}"/>
  <tableColumns count="2">
    <tableColumn id="1" xr3:uid="{A7B7EED1-968C-4B3E-BF54-AC6597CE9C21}" name="Caracteristica"/>
    <tableColumn id="2" xr3:uid="{30EF59A4-2FC6-48F0-90A0-B032F812243F}" name="Descripcion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C74535-1EC8-40BD-B23C-BB5CBB2DBD36}" name="Tabla6" displayName="Tabla6" ref="A1:B6" totalsRowShown="0" headerRowDxfId="3" dataDxfId="2">
  <autoFilter ref="A1:B6" xr:uid="{95C74535-1EC8-40BD-B23C-BB5CBB2DBD36}"/>
  <tableColumns count="2">
    <tableColumn id="1" xr3:uid="{22C194CD-8E79-4077-A0A1-498219B0AC44}" name="TIPOS" dataDxfId="1"/>
    <tableColumn id="2" xr3:uid="{5E1B5D58-7BF0-4169-B98B-A83EC52EA46C}" name="Descripcio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7F71-B3DE-434E-82DA-2F144F83FAFB}">
  <dimension ref="A1:F8"/>
  <sheetViews>
    <sheetView zoomScale="130" zoomScaleNormal="130" workbookViewId="0">
      <selection activeCell="F5" sqref="F5"/>
    </sheetView>
  </sheetViews>
  <sheetFormatPr baseColWidth="10" defaultRowHeight="15" x14ac:dyDescent="0.25"/>
  <cols>
    <col min="1" max="1" width="11.42578125" bestFit="1" customWidth="1"/>
    <col min="2" max="5" width="11.42578125" style="3"/>
    <col min="6" max="6" width="13.28515625" style="1" bestFit="1" customWidth="1"/>
  </cols>
  <sheetData>
    <row r="1" spans="1:6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spans="1:6" x14ac:dyDescent="0.25">
      <c r="A2" s="4" t="s">
        <v>9</v>
      </c>
      <c r="B2" s="3" t="s">
        <v>11</v>
      </c>
      <c r="C2" s="3" t="s">
        <v>12</v>
      </c>
      <c r="D2" s="3" t="s">
        <v>13</v>
      </c>
      <c r="E2" s="3" t="s">
        <v>13</v>
      </c>
      <c r="F2" s="1" t="s">
        <v>19</v>
      </c>
    </row>
    <row r="3" spans="1:6" x14ac:dyDescent="0.25">
      <c r="A3" s="4" t="s">
        <v>8</v>
      </c>
      <c r="B3" s="5" t="s">
        <v>14</v>
      </c>
      <c r="C3" s="5" t="s">
        <v>14</v>
      </c>
      <c r="D3" s="5" t="s">
        <v>18</v>
      </c>
      <c r="E3" s="3" t="s">
        <v>12</v>
      </c>
      <c r="F3" s="1" t="s">
        <v>20</v>
      </c>
    </row>
    <row r="4" spans="1:6" x14ac:dyDescent="0.25">
      <c r="A4" s="4" t="s">
        <v>6</v>
      </c>
      <c r="B4" s="3" t="s">
        <v>15</v>
      </c>
      <c r="C4" s="3" t="s">
        <v>12</v>
      </c>
      <c r="D4" s="3" t="s">
        <v>12</v>
      </c>
      <c r="E4" s="3" t="s">
        <v>12</v>
      </c>
      <c r="F4" s="1" t="s">
        <v>10</v>
      </c>
    </row>
    <row r="5" spans="1:6" x14ac:dyDescent="0.25">
      <c r="A5" s="4" t="s">
        <v>7</v>
      </c>
      <c r="B5" s="3" t="s">
        <v>15</v>
      </c>
      <c r="C5" s="3" t="s">
        <v>12</v>
      </c>
      <c r="D5" s="3" t="s">
        <v>17</v>
      </c>
      <c r="E5" s="5" t="s">
        <v>14</v>
      </c>
      <c r="F5" s="1" t="s">
        <v>16</v>
      </c>
    </row>
    <row r="8" spans="1:6" x14ac:dyDescent="0.25">
      <c r="B8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8C8A-E7B8-4205-91FD-5B11DF54B867}">
  <dimension ref="A1:E11"/>
  <sheetViews>
    <sheetView zoomScale="130" zoomScaleNormal="130" workbookViewId="0">
      <selection activeCell="D7" sqref="D7:E11"/>
    </sheetView>
  </sheetViews>
  <sheetFormatPr baseColWidth="10" defaultRowHeight="15" x14ac:dyDescent="0.25"/>
  <cols>
    <col min="1" max="1" width="17.85546875" customWidth="1"/>
    <col min="2" max="2" width="33.140625" customWidth="1"/>
    <col min="3" max="3" width="2.5703125" customWidth="1"/>
    <col min="4" max="4" width="18.28515625" customWidth="1"/>
    <col min="5" max="5" width="35" customWidth="1"/>
  </cols>
  <sheetData>
    <row r="1" spans="1:5" x14ac:dyDescent="0.25">
      <c r="A1" t="s">
        <v>23</v>
      </c>
      <c r="B1" t="s">
        <v>21</v>
      </c>
      <c r="D1" t="s">
        <v>26</v>
      </c>
      <c r="E1" t="s">
        <v>27</v>
      </c>
    </row>
    <row r="2" spans="1:5" s="7" customFormat="1" ht="30" customHeight="1" x14ac:dyDescent="0.25">
      <c r="A2" s="7" t="s">
        <v>62</v>
      </c>
      <c r="B2" s="8" t="s">
        <v>25</v>
      </c>
      <c r="D2" s="8" t="s">
        <v>66</v>
      </c>
      <c r="E2" s="8" t="s">
        <v>28</v>
      </c>
    </row>
    <row r="3" spans="1:5" s="7" customFormat="1" ht="30" x14ac:dyDescent="0.25">
      <c r="A3" s="7" t="s">
        <v>63</v>
      </c>
      <c r="B3" s="8" t="s">
        <v>24</v>
      </c>
      <c r="D3" s="8" t="s">
        <v>67</v>
      </c>
      <c r="E3" s="8" t="s">
        <v>29</v>
      </c>
    </row>
    <row r="4" spans="1:5" s="7" customFormat="1" ht="30" customHeight="1" x14ac:dyDescent="0.25">
      <c r="A4" s="7" t="s">
        <v>64</v>
      </c>
      <c r="B4" s="8" t="s">
        <v>22</v>
      </c>
      <c r="D4" s="8" t="s">
        <v>65</v>
      </c>
      <c r="E4" s="8" t="s">
        <v>30</v>
      </c>
    </row>
    <row r="6" spans="1:5" x14ac:dyDescent="0.25">
      <c r="A6" t="s">
        <v>47</v>
      </c>
      <c r="B6" t="s">
        <v>61</v>
      </c>
      <c r="D6" t="s">
        <v>32</v>
      </c>
      <c r="E6" t="s">
        <v>31</v>
      </c>
    </row>
    <row r="7" spans="1:5" x14ac:dyDescent="0.25">
      <c r="A7" t="s">
        <v>49</v>
      </c>
      <c r="B7" t="s">
        <v>69</v>
      </c>
      <c r="D7" t="s">
        <v>33</v>
      </c>
      <c r="E7" t="s">
        <v>38</v>
      </c>
    </row>
    <row r="8" spans="1:5" x14ac:dyDescent="0.25">
      <c r="A8" t="s">
        <v>48</v>
      </c>
      <c r="B8" t="s">
        <v>70</v>
      </c>
      <c r="D8" t="s">
        <v>34</v>
      </c>
      <c r="E8" t="s">
        <v>37</v>
      </c>
    </row>
    <row r="9" spans="1:5" x14ac:dyDescent="0.25">
      <c r="A9" t="s">
        <v>50</v>
      </c>
      <c r="B9" t="s">
        <v>68</v>
      </c>
      <c r="D9" t="s">
        <v>35</v>
      </c>
      <c r="E9" t="s">
        <v>39</v>
      </c>
    </row>
    <row r="10" spans="1:5" x14ac:dyDescent="0.25">
      <c r="A10" t="s">
        <v>72</v>
      </c>
      <c r="B10" t="s">
        <v>74</v>
      </c>
      <c r="D10" t="s">
        <v>36</v>
      </c>
      <c r="E10" t="s">
        <v>40</v>
      </c>
    </row>
    <row r="11" spans="1:5" x14ac:dyDescent="0.25">
      <c r="A11" t="s">
        <v>71</v>
      </c>
      <c r="B11" t="s">
        <v>73</v>
      </c>
      <c r="D11" t="s">
        <v>41</v>
      </c>
      <c r="E11" t="s">
        <v>42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0435-9BC1-4BDD-A6D4-892202C4F888}">
  <dimension ref="A1:B7"/>
  <sheetViews>
    <sheetView zoomScale="130" zoomScaleNormal="130" workbookViewId="0">
      <selection activeCell="B2" sqref="B2"/>
    </sheetView>
  </sheetViews>
  <sheetFormatPr baseColWidth="10" defaultRowHeight="15" x14ac:dyDescent="0.25"/>
  <cols>
    <col min="1" max="1" width="16.42578125" customWidth="1"/>
    <col min="2" max="2" width="44" bestFit="1" customWidth="1"/>
  </cols>
  <sheetData>
    <row r="1" spans="1:2" x14ac:dyDescent="0.25">
      <c r="A1" t="s">
        <v>59</v>
      </c>
      <c r="B1" t="s">
        <v>60</v>
      </c>
    </row>
    <row r="2" spans="1:2" x14ac:dyDescent="0.25">
      <c r="A2" t="s">
        <v>43</v>
      </c>
      <c r="B2" t="s">
        <v>51</v>
      </c>
    </row>
    <row r="3" spans="1:2" x14ac:dyDescent="0.25">
      <c r="A3" t="s">
        <v>44</v>
      </c>
      <c r="B3" t="s">
        <v>52</v>
      </c>
    </row>
    <row r="4" spans="1:2" x14ac:dyDescent="0.25">
      <c r="A4" t="s">
        <v>45</v>
      </c>
      <c r="B4" t="s">
        <v>55</v>
      </c>
    </row>
    <row r="5" spans="1:2" x14ac:dyDescent="0.25">
      <c r="A5" t="s">
        <v>46</v>
      </c>
      <c r="B5" t="s">
        <v>56</v>
      </c>
    </row>
    <row r="6" spans="1:2" x14ac:dyDescent="0.25">
      <c r="A6" t="s">
        <v>53</v>
      </c>
      <c r="B6" t="s">
        <v>57</v>
      </c>
    </row>
    <row r="7" spans="1:2" x14ac:dyDescent="0.25">
      <c r="A7" t="s">
        <v>54</v>
      </c>
      <c r="B7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6138-7E8A-4EEE-B2C1-31CE892488B6}">
  <dimension ref="A1:I13"/>
  <sheetViews>
    <sheetView zoomScale="130" zoomScaleNormal="130" workbookViewId="0">
      <selection activeCell="B9" sqref="B9"/>
    </sheetView>
  </sheetViews>
  <sheetFormatPr baseColWidth="10" defaultRowHeight="15" x14ac:dyDescent="0.25"/>
  <cols>
    <col min="1" max="1" width="15.42578125" style="9" bestFit="1" customWidth="1"/>
    <col min="2" max="2" width="53.42578125" style="9" bestFit="1" customWidth="1"/>
    <col min="3" max="8" width="11.42578125" style="9"/>
  </cols>
  <sheetData>
    <row r="1" spans="1:9" x14ac:dyDescent="0.25">
      <c r="A1" s="9" t="s">
        <v>75</v>
      </c>
      <c r="B1" s="9" t="s">
        <v>60</v>
      </c>
      <c r="H1"/>
    </row>
    <row r="2" spans="1:9" x14ac:dyDescent="0.25">
      <c r="A2" s="9" t="s">
        <v>77</v>
      </c>
      <c r="B2" s="9" t="s">
        <v>80</v>
      </c>
    </row>
    <row r="3" spans="1:9" x14ac:dyDescent="0.25">
      <c r="A3" s="9" t="s">
        <v>76</v>
      </c>
      <c r="B3" s="9" t="s">
        <v>82</v>
      </c>
    </row>
    <row r="4" spans="1:9" x14ac:dyDescent="0.25">
      <c r="A4" s="9" t="s">
        <v>81</v>
      </c>
      <c r="B4" s="9" t="s">
        <v>83</v>
      </c>
    </row>
    <row r="5" spans="1:9" x14ac:dyDescent="0.25">
      <c r="A5" s="9" t="s">
        <v>78</v>
      </c>
      <c r="B5" s="9" t="s">
        <v>84</v>
      </c>
    </row>
    <row r="6" spans="1:9" x14ac:dyDescent="0.25">
      <c r="A6" s="9" t="s">
        <v>79</v>
      </c>
      <c r="B6" s="9" t="s">
        <v>85</v>
      </c>
    </row>
    <row r="11" spans="1:9" x14ac:dyDescent="0.25">
      <c r="C11" s="10"/>
      <c r="H11" s="10"/>
      <c r="I11" s="9"/>
    </row>
    <row r="12" spans="1:9" x14ac:dyDescent="0.25">
      <c r="C12" s="10"/>
      <c r="H12" s="10"/>
      <c r="I12" s="9"/>
    </row>
    <row r="13" spans="1:9" x14ac:dyDescent="0.25">
      <c r="C13" s="10"/>
      <c r="H13" s="10"/>
      <c r="I13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C8E2-AF2A-4FFA-B250-6D8131C338C6}">
  <dimension ref="A1:M8"/>
  <sheetViews>
    <sheetView zoomScale="145" zoomScaleNormal="14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P8" sqref="P8"/>
    </sheetView>
  </sheetViews>
  <sheetFormatPr baseColWidth="10" defaultRowHeight="15" x14ac:dyDescent="0.25"/>
  <cols>
    <col min="2" max="5" width="12.7109375" customWidth="1"/>
    <col min="8" max="8" width="14.28515625" bestFit="1" customWidth="1"/>
    <col min="10" max="10" width="11" bestFit="1" customWidth="1"/>
    <col min="11" max="11" width="5.140625" bestFit="1" customWidth="1"/>
    <col min="12" max="12" width="9" bestFit="1" customWidth="1"/>
    <col min="13" max="13" width="13" bestFit="1" customWidth="1"/>
  </cols>
  <sheetData>
    <row r="1" spans="1:13" ht="15.75" thickBot="1" x14ac:dyDescent="0.3">
      <c r="A1" s="16" t="s">
        <v>87</v>
      </c>
      <c r="B1" s="15" t="s">
        <v>90</v>
      </c>
      <c r="C1" s="15"/>
      <c r="D1" s="15"/>
      <c r="E1" s="15"/>
      <c r="F1" s="15" t="s">
        <v>91</v>
      </c>
      <c r="G1" s="15"/>
      <c r="H1" s="15"/>
      <c r="I1" s="15"/>
      <c r="J1" s="15" t="s">
        <v>137</v>
      </c>
      <c r="K1" s="15"/>
      <c r="L1" s="15"/>
      <c r="M1" s="15"/>
    </row>
    <row r="2" spans="1:13" ht="15.75" thickBot="1" x14ac:dyDescent="0.3">
      <c r="A2" s="17" t="s">
        <v>89</v>
      </c>
      <c r="B2" s="17" t="s">
        <v>92</v>
      </c>
      <c r="C2" s="17" t="s">
        <v>93</v>
      </c>
      <c r="D2" s="17" t="s">
        <v>94</v>
      </c>
      <c r="E2" s="38" t="s">
        <v>95</v>
      </c>
      <c r="F2" s="51" t="s">
        <v>92</v>
      </c>
      <c r="G2" s="17" t="s">
        <v>93</v>
      </c>
      <c r="H2" s="17" t="s">
        <v>94</v>
      </c>
      <c r="I2" s="38" t="s">
        <v>95</v>
      </c>
      <c r="J2" s="17" t="s">
        <v>118</v>
      </c>
      <c r="K2" s="17" t="s">
        <v>117</v>
      </c>
      <c r="L2" s="17" t="s">
        <v>119</v>
      </c>
      <c r="M2" s="17" t="s">
        <v>120</v>
      </c>
    </row>
    <row r="3" spans="1:13" x14ac:dyDescent="0.25">
      <c r="A3" s="18" t="s">
        <v>96</v>
      </c>
      <c r="B3" s="19" t="s">
        <v>101</v>
      </c>
      <c r="C3" s="23" t="s">
        <v>108</v>
      </c>
      <c r="D3" s="20">
        <v>127255255255</v>
      </c>
      <c r="E3" s="39" t="s">
        <v>113</v>
      </c>
      <c r="F3" s="52" t="s">
        <v>135</v>
      </c>
      <c r="G3" s="29" t="s">
        <v>11</v>
      </c>
      <c r="H3" s="36" t="s">
        <v>136</v>
      </c>
      <c r="I3" s="53" t="s">
        <v>11</v>
      </c>
      <c r="J3" s="36" t="s">
        <v>122</v>
      </c>
      <c r="K3" s="29" t="s">
        <v>121</v>
      </c>
      <c r="L3" s="29">
        <v>1</v>
      </c>
      <c r="M3" s="53">
        <f>2^24-2</f>
        <v>16777214</v>
      </c>
    </row>
    <row r="4" spans="1:13" ht="25.5" x14ac:dyDescent="0.25">
      <c r="A4" s="13" t="s">
        <v>97</v>
      </c>
      <c r="B4" s="40" t="s">
        <v>102</v>
      </c>
      <c r="C4" s="41" t="s">
        <v>109</v>
      </c>
      <c r="D4" s="42">
        <v>191255255255</v>
      </c>
      <c r="E4" s="43" t="s">
        <v>114</v>
      </c>
      <c r="F4" s="54" t="s">
        <v>133</v>
      </c>
      <c r="G4" s="55" t="s">
        <v>128</v>
      </c>
      <c r="H4" s="56" t="s">
        <v>132</v>
      </c>
      <c r="I4" s="57" t="s">
        <v>127</v>
      </c>
      <c r="J4" s="30" t="s">
        <v>125</v>
      </c>
      <c r="K4" s="32" t="s">
        <v>123</v>
      </c>
      <c r="L4" s="37">
        <v>16</v>
      </c>
      <c r="M4" s="57">
        <f>2^16-2</f>
        <v>65534</v>
      </c>
    </row>
    <row r="5" spans="1:13" ht="38.25" x14ac:dyDescent="0.25">
      <c r="A5" s="12" t="s">
        <v>98</v>
      </c>
      <c r="B5" s="44" t="s">
        <v>103</v>
      </c>
      <c r="C5" s="45" t="s">
        <v>110</v>
      </c>
      <c r="D5" s="46">
        <v>223255255255</v>
      </c>
      <c r="E5" s="47" t="s">
        <v>115</v>
      </c>
      <c r="F5" s="58" t="s">
        <v>134</v>
      </c>
      <c r="G5" s="59" t="s">
        <v>129</v>
      </c>
      <c r="H5" s="60" t="s">
        <v>131</v>
      </c>
      <c r="I5" s="61" t="s">
        <v>130</v>
      </c>
      <c r="J5" s="35" t="s">
        <v>126</v>
      </c>
      <c r="K5" s="34" t="s">
        <v>124</v>
      </c>
      <c r="L5" s="33">
        <v>256</v>
      </c>
      <c r="M5" s="61">
        <f>2^8-2</f>
        <v>254</v>
      </c>
    </row>
    <row r="6" spans="1:13" x14ac:dyDescent="0.25">
      <c r="A6" s="13" t="s">
        <v>99</v>
      </c>
      <c r="B6" s="40" t="s">
        <v>104</v>
      </c>
      <c r="C6" s="41" t="s">
        <v>111</v>
      </c>
      <c r="D6" s="42">
        <v>239255255255</v>
      </c>
      <c r="E6" s="43" t="s">
        <v>111</v>
      </c>
      <c r="F6" s="62" t="s">
        <v>106</v>
      </c>
      <c r="G6" s="63"/>
      <c r="H6" s="63"/>
      <c r="I6" s="64"/>
      <c r="J6" s="62" t="s">
        <v>106</v>
      </c>
      <c r="K6" s="63"/>
      <c r="L6" s="63"/>
      <c r="M6" s="64"/>
    </row>
    <row r="7" spans="1:13" ht="15.75" thickBot="1" x14ac:dyDescent="0.3">
      <c r="A7" s="14" t="s">
        <v>100</v>
      </c>
      <c r="B7" s="21" t="s">
        <v>105</v>
      </c>
      <c r="C7" s="24" t="s">
        <v>112</v>
      </c>
      <c r="D7" s="22">
        <v>255255255255</v>
      </c>
      <c r="E7" s="48" t="s">
        <v>116</v>
      </c>
      <c r="F7" s="65" t="s">
        <v>107</v>
      </c>
      <c r="G7" s="25"/>
      <c r="H7" s="25"/>
      <c r="I7" s="66"/>
      <c r="J7" s="65" t="s">
        <v>107</v>
      </c>
      <c r="K7" s="25"/>
      <c r="L7" s="25"/>
      <c r="M7" s="66"/>
    </row>
    <row r="8" spans="1:13" x14ac:dyDescent="0.25">
      <c r="A8" s="16" t="s">
        <v>88</v>
      </c>
      <c r="B8" s="49">
        <f>2^32</f>
        <v>4294967296</v>
      </c>
      <c r="C8" s="49"/>
      <c r="D8" s="49"/>
      <c r="E8" s="50"/>
      <c r="F8" s="49">
        <f>2^32</f>
        <v>4294967296</v>
      </c>
      <c r="G8" s="49"/>
      <c r="H8" s="49"/>
      <c r="I8" s="50"/>
      <c r="J8" s="49">
        <f>2^32</f>
        <v>4294967296</v>
      </c>
      <c r="K8" s="49"/>
      <c r="L8" s="49"/>
      <c r="M8" s="50"/>
    </row>
  </sheetData>
  <mergeCells count="10">
    <mergeCell ref="J1:M1"/>
    <mergeCell ref="J6:M6"/>
    <mergeCell ref="J7:M7"/>
    <mergeCell ref="F8:I8"/>
    <mergeCell ref="J8:M8"/>
    <mergeCell ref="B8:E8"/>
    <mergeCell ref="B1:E1"/>
    <mergeCell ref="F1:I1"/>
    <mergeCell ref="F7:I7"/>
    <mergeCell ref="F6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448C-8745-41CE-B902-96C0C1D776FB}">
  <dimension ref="A1:Q12"/>
  <sheetViews>
    <sheetView tabSelected="1" zoomScale="145" zoomScaleNormal="145" workbookViewId="0">
      <selection activeCell="F8" sqref="F8:G8"/>
    </sheetView>
  </sheetViews>
  <sheetFormatPr baseColWidth="10" defaultRowHeight="15" x14ac:dyDescent="0.25"/>
  <cols>
    <col min="1" max="1" width="10.28515625" bestFit="1" customWidth="1"/>
    <col min="2" max="10" width="5.7109375" style="31" customWidth="1"/>
    <col min="11" max="11" width="3.28515625" customWidth="1"/>
    <col min="12" max="12" width="14.5703125" bestFit="1" customWidth="1"/>
    <col min="13" max="13" width="8.42578125" customWidth="1"/>
    <col min="14" max="14" width="8.85546875" customWidth="1"/>
    <col min="15" max="15" width="18.42578125" style="27" bestFit="1" customWidth="1"/>
    <col min="16" max="16" width="5.28515625" customWidth="1"/>
    <col min="17" max="17" width="13.28515625" bestFit="1" customWidth="1"/>
  </cols>
  <sheetData>
    <row r="1" spans="1:17" ht="15.75" thickBot="1" x14ac:dyDescent="0.3">
      <c r="A1" t="s">
        <v>170</v>
      </c>
      <c r="B1" s="74" t="s">
        <v>162</v>
      </c>
      <c r="C1" s="74"/>
      <c r="D1" s="74"/>
      <c r="E1" s="69" t="s">
        <v>163</v>
      </c>
      <c r="F1" s="71" t="s">
        <v>164</v>
      </c>
      <c r="G1" s="71"/>
      <c r="H1" s="71"/>
      <c r="I1" s="71"/>
      <c r="J1" s="31" t="s">
        <v>165</v>
      </c>
      <c r="L1" s="17" t="s">
        <v>86</v>
      </c>
      <c r="M1" s="17" t="s">
        <v>138</v>
      </c>
      <c r="N1" s="17" t="s">
        <v>139</v>
      </c>
      <c r="O1" s="76" t="s">
        <v>93</v>
      </c>
      <c r="P1" s="17" t="s">
        <v>140</v>
      </c>
      <c r="Q1" s="17" t="s">
        <v>141</v>
      </c>
    </row>
    <row r="2" spans="1:17" x14ac:dyDescent="0.25">
      <c r="A2" t="s">
        <v>179</v>
      </c>
      <c r="B2" s="75">
        <v>2000</v>
      </c>
      <c r="C2" s="75" t="s">
        <v>166</v>
      </c>
      <c r="D2" s="75" t="s">
        <v>167</v>
      </c>
      <c r="E2" s="70" t="s">
        <v>168</v>
      </c>
      <c r="F2" s="72" t="s">
        <v>169</v>
      </c>
      <c r="G2" s="72" t="s">
        <v>169</v>
      </c>
      <c r="H2" s="72" t="s">
        <v>169</v>
      </c>
      <c r="I2" s="72" t="s">
        <v>168</v>
      </c>
      <c r="J2" s="67" t="s">
        <v>175</v>
      </c>
      <c r="L2" s="18" t="s">
        <v>142</v>
      </c>
      <c r="M2" s="18" t="s">
        <v>143</v>
      </c>
      <c r="N2" s="18" t="s">
        <v>144</v>
      </c>
      <c r="O2" s="26" t="s">
        <v>157</v>
      </c>
      <c r="P2" s="18">
        <v>3</v>
      </c>
      <c r="Q2" s="18" t="s">
        <v>145</v>
      </c>
    </row>
    <row r="3" spans="1:17" x14ac:dyDescent="0.25">
      <c r="A3" t="s">
        <v>176</v>
      </c>
      <c r="B3" s="75" t="s">
        <v>171</v>
      </c>
      <c r="C3" s="75" t="s">
        <v>172</v>
      </c>
      <c r="D3" s="75" t="s">
        <v>167</v>
      </c>
      <c r="E3" s="70" t="s">
        <v>173</v>
      </c>
      <c r="F3" s="72" t="s">
        <v>174</v>
      </c>
      <c r="G3" s="72" t="s">
        <v>174</v>
      </c>
      <c r="H3" s="72" t="s">
        <v>174</v>
      </c>
      <c r="I3" s="72" t="s">
        <v>173</v>
      </c>
      <c r="J3" s="67" t="s">
        <v>175</v>
      </c>
      <c r="L3" s="13" t="s">
        <v>146</v>
      </c>
      <c r="M3" s="13" t="s">
        <v>147</v>
      </c>
      <c r="N3" s="13" t="s">
        <v>150</v>
      </c>
      <c r="O3" s="27" t="s">
        <v>158</v>
      </c>
      <c r="P3" s="13">
        <v>7</v>
      </c>
      <c r="Q3" s="13" t="s">
        <v>154</v>
      </c>
    </row>
    <row r="4" spans="1:17" x14ac:dyDescent="0.25">
      <c r="A4" t="s">
        <v>177</v>
      </c>
      <c r="B4" s="75" t="s">
        <v>171</v>
      </c>
      <c r="C4" s="75" t="s">
        <v>172</v>
      </c>
      <c r="D4" s="75" t="s">
        <v>167</v>
      </c>
      <c r="E4" s="70" t="s">
        <v>173</v>
      </c>
      <c r="F4" s="73" t="s">
        <v>178</v>
      </c>
      <c r="G4" s="73"/>
      <c r="H4" s="73"/>
      <c r="I4" s="72" t="s">
        <v>173</v>
      </c>
      <c r="J4" s="67" t="s">
        <v>175</v>
      </c>
      <c r="L4" s="12" t="s">
        <v>148</v>
      </c>
      <c r="M4" s="12" t="s">
        <v>149</v>
      </c>
      <c r="N4" s="12" t="s">
        <v>151</v>
      </c>
      <c r="O4" s="28" t="s">
        <v>159</v>
      </c>
      <c r="P4" s="12">
        <v>10</v>
      </c>
      <c r="Q4" s="12" t="s">
        <v>155</v>
      </c>
    </row>
    <row r="5" spans="1:17" x14ac:dyDescent="0.25">
      <c r="A5" t="s">
        <v>161</v>
      </c>
      <c r="B5" s="68" t="s">
        <v>180</v>
      </c>
      <c r="C5" s="68"/>
      <c r="D5" s="68"/>
      <c r="E5" s="68"/>
      <c r="F5" s="68"/>
      <c r="G5" s="68"/>
      <c r="H5" s="68"/>
      <c r="I5" s="68"/>
      <c r="J5" s="68"/>
      <c r="L5" s="13" t="s">
        <v>106</v>
      </c>
      <c r="M5" s="13" t="s">
        <v>152</v>
      </c>
      <c r="N5" s="13" t="s">
        <v>153</v>
      </c>
      <c r="O5" s="27" t="s">
        <v>160</v>
      </c>
      <c r="P5" s="13">
        <v>8</v>
      </c>
      <c r="Q5" s="13" t="s">
        <v>156</v>
      </c>
    </row>
    <row r="6" spans="1:17" ht="15.75" thickBot="1" x14ac:dyDescent="0.3">
      <c r="L6" s="14" t="s">
        <v>88</v>
      </c>
      <c r="M6" s="77">
        <f>2^128</f>
        <v>3.4028236692093846E+38</v>
      </c>
      <c r="N6" s="77"/>
      <c r="O6" s="77"/>
      <c r="P6" s="77"/>
      <c r="Q6" s="77"/>
    </row>
    <row r="7" spans="1:17" x14ac:dyDescent="0.25">
      <c r="A7" t="s">
        <v>183</v>
      </c>
      <c r="B7" s="11" t="s">
        <v>182</v>
      </c>
      <c r="C7" s="11"/>
      <c r="D7" s="11"/>
      <c r="E7" s="11"/>
      <c r="F7" s="11"/>
      <c r="G7" s="11"/>
      <c r="H7" s="11"/>
      <c r="I7" s="11"/>
    </row>
    <row r="8" spans="1:17" x14ac:dyDescent="0.25">
      <c r="A8" t="s">
        <v>181</v>
      </c>
      <c r="B8" s="67" t="s">
        <v>184</v>
      </c>
      <c r="C8" s="67" t="s">
        <v>185</v>
      </c>
      <c r="D8" s="79" t="s">
        <v>186</v>
      </c>
      <c r="E8" s="79"/>
      <c r="F8" s="78" t="s">
        <v>187</v>
      </c>
      <c r="G8" s="78"/>
      <c r="H8" s="67" t="s">
        <v>188</v>
      </c>
      <c r="I8" s="67" t="s">
        <v>189</v>
      </c>
    </row>
    <row r="9" spans="1:17" x14ac:dyDescent="0.25">
      <c r="A9" t="s">
        <v>190</v>
      </c>
      <c r="B9" s="67" t="s">
        <v>184</v>
      </c>
      <c r="C9" s="67" t="s">
        <v>185</v>
      </c>
      <c r="D9" s="67" t="s">
        <v>186</v>
      </c>
      <c r="E9" s="70" t="s">
        <v>191</v>
      </c>
      <c r="F9" s="70" t="s">
        <v>192</v>
      </c>
      <c r="G9" s="67" t="s">
        <v>187</v>
      </c>
      <c r="H9" s="67" t="s">
        <v>188</v>
      </c>
      <c r="I9" s="67" t="s">
        <v>189</v>
      </c>
    </row>
    <row r="10" spans="1:17" x14ac:dyDescent="0.25">
      <c r="A10" t="s">
        <v>193</v>
      </c>
      <c r="B10" s="67" t="s">
        <v>196</v>
      </c>
      <c r="C10" s="67" t="s">
        <v>185</v>
      </c>
      <c r="D10" s="67" t="s">
        <v>186</v>
      </c>
      <c r="E10" s="67" t="s">
        <v>191</v>
      </c>
      <c r="F10" s="67" t="s">
        <v>192</v>
      </c>
      <c r="G10" s="67" t="s">
        <v>187</v>
      </c>
      <c r="H10" s="67" t="s">
        <v>188</v>
      </c>
      <c r="I10" s="67" t="s">
        <v>189</v>
      </c>
    </row>
    <row r="11" spans="1:17" x14ac:dyDescent="0.25">
      <c r="A11" t="s">
        <v>194</v>
      </c>
      <c r="B11" s="68" t="s">
        <v>195</v>
      </c>
      <c r="C11" s="68"/>
      <c r="D11" s="68"/>
      <c r="E11" s="68"/>
      <c r="F11" s="68"/>
      <c r="G11" s="68"/>
      <c r="H11" s="68"/>
      <c r="I11" s="68"/>
    </row>
    <row r="12" spans="1:17" x14ac:dyDescent="0.25">
      <c r="B12" s="67"/>
      <c r="C12" s="67"/>
      <c r="D12" s="67"/>
      <c r="E12" s="67"/>
      <c r="F12" s="67"/>
      <c r="G12" s="67"/>
      <c r="H12" s="67"/>
      <c r="I12" s="67"/>
    </row>
  </sheetData>
  <mergeCells count="9">
    <mergeCell ref="B7:I7"/>
    <mergeCell ref="D8:E8"/>
    <mergeCell ref="F8:G8"/>
    <mergeCell ref="B11:I11"/>
    <mergeCell ref="B1:D1"/>
    <mergeCell ref="F1:I1"/>
    <mergeCell ref="F4:H4"/>
    <mergeCell ref="B5:J5"/>
    <mergeCell ref="M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AND</vt:lpstr>
      <vt:lpstr>switching</vt:lpstr>
      <vt:lpstr>cisco-model</vt:lpstr>
      <vt:lpstr>VLAN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dcterms:created xsi:type="dcterms:W3CDTF">2023-11-22T14:17:42Z</dcterms:created>
  <dcterms:modified xsi:type="dcterms:W3CDTF">2023-12-13T16:01:07Z</dcterms:modified>
</cp:coreProperties>
</file>