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20" windowWidth="20730" windowHeight="94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8" i="1" l="1"/>
  <c r="D18" i="1"/>
  <c r="C18" i="1"/>
  <c r="B18" i="1"/>
  <c r="B17" i="1"/>
  <c r="C17" i="1"/>
  <c r="K19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J18" i="1" s="1"/>
  <c r="I3" i="1"/>
  <c r="I4" i="1"/>
  <c r="I5" i="1"/>
  <c r="I6" i="1"/>
  <c r="I7" i="1"/>
  <c r="I8" i="1"/>
  <c r="I9" i="1"/>
  <c r="I10" i="1"/>
  <c r="I11" i="1"/>
  <c r="I12" i="1"/>
  <c r="I13" i="1"/>
  <c r="I2" i="1"/>
  <c r="I17" i="1" s="1"/>
  <c r="H3" i="1"/>
  <c r="H4" i="1"/>
  <c r="H5" i="1"/>
  <c r="H6" i="1"/>
  <c r="H7" i="1"/>
  <c r="H8" i="1"/>
  <c r="H9" i="1"/>
  <c r="H10" i="1"/>
  <c r="H11" i="1"/>
  <c r="H12" i="1"/>
  <c r="H13" i="1"/>
  <c r="H2" i="1"/>
  <c r="H16" i="1" s="1"/>
  <c r="G3" i="1"/>
  <c r="G4" i="1"/>
  <c r="G5" i="1"/>
  <c r="G6" i="1"/>
  <c r="G7" i="1"/>
  <c r="G8" i="1"/>
  <c r="G9" i="1"/>
  <c r="G10" i="1"/>
  <c r="G11" i="1"/>
  <c r="G12" i="1"/>
  <c r="G13" i="1"/>
  <c r="G2" i="1"/>
  <c r="C20" i="1"/>
  <c r="D20" i="1"/>
  <c r="E20" i="1"/>
  <c r="B20" i="1"/>
  <c r="C19" i="1"/>
  <c r="D19" i="1"/>
  <c r="E19" i="1"/>
  <c r="B19" i="1"/>
  <c r="D17" i="1"/>
  <c r="E17" i="1"/>
  <c r="C15" i="1"/>
  <c r="D15" i="1"/>
  <c r="E15" i="1"/>
  <c r="B15" i="1"/>
  <c r="G15" i="1" l="1"/>
  <c r="B16" i="1" l="1"/>
  <c r="C16" i="1"/>
  <c r="E16" i="1"/>
  <c r="D16" i="1"/>
</calcChain>
</file>

<file path=xl/sharedStrings.xml><?xml version="1.0" encoding="utf-8"?>
<sst xmlns="http://schemas.openxmlformats.org/spreadsheetml/2006/main" count="27" uniqueCount="22">
  <si>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</si>
  <si>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</si>
  <si>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</si>
  <si>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</si>
  <si>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</si>
  <si>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</si>
  <si>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</si>
  <si>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</si>
  <si>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</si>
  <si>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</si>
  <si>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</si>
  <si>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</si>
  <si>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Spéc.   1</t>
  </si>
  <si>
    <t>Spéc.   2</t>
  </si>
  <si>
    <t>Spéc.   3</t>
  </si>
  <si>
    <t>Spéc.   4</t>
  </si>
  <si>
    <t>Total</t>
  </si>
  <si>
    <t>Part(%)</t>
  </si>
  <si>
    <t>Minimum</t>
  </si>
  <si>
    <t>Maximum</t>
  </si>
  <si>
    <t>Moyenne</t>
  </si>
  <si>
    <t>Ecart-type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</si>
</sst>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ck">
        <color auto="1"/>
      </left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/>
    <xf numFmtId="2" fontId="0" fillId="0" borderId="0" xfId="0" applyNumberFormat="1" applyBorder="1"/>
    <xf numFmtId="0" fontId="1" fillId="2" borderId="23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591301087364E-2"/>
          <c:y val="0.11673461824159052"/>
          <c:w val="0.90722608156041218"/>
          <c:h val="0.66029075439410179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Spéc.   1</c:v>
                </c:pt>
              </c:strCache>
            </c:strRef>
          </c:tx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Feuil1!$B$2:$B$13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Spéc.   2</c:v>
                </c:pt>
              </c:strCache>
            </c:strRef>
          </c:tx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Feuil1!$C$2:$C$13</c:f>
              <c:numCache>
                <c:formatCode>General</c:formatCode>
                <c:ptCount val="12"/>
                <c:pt idx="0">
                  <c:v>164</c:v>
                </c:pt>
                <c:pt idx="1">
                  <c:v>154</c:v>
                </c:pt>
                <c:pt idx="2">
                  <c:v>153</c:v>
                </c:pt>
                <c:pt idx="3">
                  <c:v>143</c:v>
                </c:pt>
                <c:pt idx="4">
                  <c:v>157</c:v>
                </c:pt>
                <c:pt idx="5">
                  <c:v>169</c:v>
                </c:pt>
                <c:pt idx="6">
                  <c:v>153</c:v>
                </c:pt>
                <c:pt idx="7">
                  <c:v>119</c:v>
                </c:pt>
                <c:pt idx="8">
                  <c:v>157</c:v>
                </c:pt>
                <c:pt idx="9">
                  <c:v>174</c:v>
                </c:pt>
                <c:pt idx="10">
                  <c:v>161</c:v>
                </c:pt>
                <c:pt idx="11">
                  <c:v>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Spéc.   3</c:v>
                </c:pt>
              </c:strCache>
            </c:strRef>
          </c:tx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Feuil1!$D$2:$D$13</c:f>
              <c:numCache>
                <c:formatCode>General</c:formatCode>
                <c:ptCount val="12"/>
                <c:pt idx="0">
                  <c:v>226</c:v>
                </c:pt>
                <c:pt idx="1">
                  <c:v>161</c:v>
                </c:pt>
                <c:pt idx="2">
                  <c:v>180</c:v>
                </c:pt>
                <c:pt idx="3">
                  <c:v>168</c:v>
                </c:pt>
                <c:pt idx="4">
                  <c:v>173</c:v>
                </c:pt>
                <c:pt idx="5">
                  <c:v>175</c:v>
                </c:pt>
                <c:pt idx="6">
                  <c:v>173</c:v>
                </c:pt>
                <c:pt idx="7">
                  <c:v>136</c:v>
                </c:pt>
                <c:pt idx="8">
                  <c:v>179</c:v>
                </c:pt>
                <c:pt idx="9">
                  <c:v>220</c:v>
                </c:pt>
                <c:pt idx="10">
                  <c:v>191</c:v>
                </c:pt>
                <c:pt idx="11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Spéc.   4</c:v>
                </c:pt>
              </c:strCache>
            </c:strRef>
          </c:tx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Feuil1!$E$2:$E$13</c:f>
              <c:numCache>
                <c:formatCode>General</c:formatCode>
                <c:ptCount val="12"/>
                <c:pt idx="0">
                  <c:v>212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2896"/>
        <c:axId val="65166080"/>
      </c:lineChart>
      <c:catAx>
        <c:axId val="649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+mn-lt"/>
              </a:defRPr>
            </a:pPr>
            <a:endParaRPr lang="fr-FR"/>
          </a:p>
        </c:txPr>
        <c:crossAx val="65166080"/>
        <c:crosses val="autoZero"/>
        <c:auto val="1"/>
        <c:lblAlgn val="ctr"/>
        <c:lblOffset val="100"/>
        <c:noMultiLvlLbl val="0"/>
      </c:catAx>
      <c:valAx>
        <c:axId val="65166080"/>
        <c:scaling>
          <c:orientation val="minMax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6491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69504880657804"/>
          <c:y val="0.8959216070270547"/>
          <c:w val="0.45139938016222547"/>
          <c:h val="7.3779998008602229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86669401795718"/>
          <c:y val="0.17307250191459778"/>
          <c:w val="0.61034873671094148"/>
          <c:h val="0.68946141732283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Janvier</c:v>
                </c:pt>
              </c:strCache>
            </c:strRef>
          </c:tx>
          <c:invertIfNegative val="0"/>
          <c:cat>
            <c:strRef>
              <c:f>Feuil1!$B$1:$E$1</c:f>
              <c:strCache>
                <c:ptCount val="4"/>
                <c:pt idx="0">
                  <c:v>Spéc.   1</c:v>
                </c:pt>
                <c:pt idx="1">
                  <c:v>Spéc.   2</c:v>
                </c:pt>
                <c:pt idx="2">
                  <c:v>Spéc.   3</c:v>
                </c:pt>
                <c:pt idx="3">
                  <c:v>Spéc.   4</c:v>
                </c:pt>
              </c:strCache>
            </c:strRef>
          </c:cat>
          <c:val>
            <c:numRef>
              <c:f>Feuil1!$B$2:$E$2</c:f>
              <c:numCache>
                <c:formatCode>General</c:formatCode>
                <c:ptCount val="4"/>
                <c:pt idx="0">
                  <c:v>121</c:v>
                </c:pt>
                <c:pt idx="1">
                  <c:v>164</c:v>
                </c:pt>
                <c:pt idx="2">
                  <c:v>226</c:v>
                </c:pt>
                <c:pt idx="3">
                  <c:v>212</c:v>
                </c:pt>
              </c:numCache>
            </c:numRef>
          </c:val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Août</c:v>
                </c:pt>
              </c:strCache>
            </c:strRef>
          </c:tx>
          <c:invertIfNegative val="0"/>
          <c:cat>
            <c:strRef>
              <c:f>Feuil1!$B$1:$E$1</c:f>
              <c:strCache>
                <c:ptCount val="4"/>
                <c:pt idx="0">
                  <c:v>Spéc.   1</c:v>
                </c:pt>
                <c:pt idx="1">
                  <c:v>Spéc.   2</c:v>
                </c:pt>
                <c:pt idx="2">
                  <c:v>Spéc.   3</c:v>
                </c:pt>
                <c:pt idx="3">
                  <c:v>Spéc.   4</c:v>
                </c:pt>
              </c:strCache>
            </c:strRef>
          </c:cat>
          <c:val>
            <c:numRef>
              <c:f>Feuil1!$B$9:$E$9</c:f>
              <c:numCache>
                <c:formatCode>General</c:formatCode>
                <c:ptCount val="4"/>
                <c:pt idx="0">
                  <c:v>92</c:v>
                </c:pt>
                <c:pt idx="1">
                  <c:v>119</c:v>
                </c:pt>
                <c:pt idx="2">
                  <c:v>136</c:v>
                </c:pt>
                <c:pt idx="3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0144"/>
        <c:axId val="58197120"/>
      </c:barChart>
      <c:catAx>
        <c:axId val="874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197120"/>
        <c:crosses val="autoZero"/>
        <c:auto val="1"/>
        <c:lblAlgn val="ctr"/>
        <c:lblOffset val="100"/>
        <c:noMultiLvlLbl val="0"/>
      </c:catAx>
      <c:valAx>
        <c:axId val="58197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4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5279430251574"/>
          <c:y val="0.51587844720543086"/>
          <c:w val="0.14195740562489811"/>
          <c:h val="0.18023111111111109"/>
        </c:manualLayout>
      </c:layout>
      <c:overlay val="0"/>
      <c:spPr>
        <a:ln w="9525"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2813161868283"/>
          <c:y val="0.15322035832477462"/>
          <c:w val="0.72191413573303342"/>
          <c:h val="0.6706459925975099"/>
        </c:manualLayout>
      </c:layout>
      <c:lineChart>
        <c:grouping val="standard"/>
        <c:varyColors val="0"/>
        <c:ser>
          <c:idx val="0"/>
          <c:order val="0"/>
          <c:tx>
            <c:strRef>
              <c:f>Feuil1!$A$19</c:f>
              <c:strCache>
                <c:ptCount val="1"/>
                <c:pt idx="0">
                  <c:v>Moyenne</c:v>
                </c:pt>
              </c:strCache>
            </c:strRef>
          </c:tx>
          <c:errBars>
            <c:errDir val="y"/>
            <c:errBarType val="both"/>
            <c:errValType val="stdErr"/>
            <c:noEndCap val="0"/>
          </c:errBars>
          <c:cat>
            <c:strRef>
              <c:f>Feuil1!$B$1:$E$1</c:f>
              <c:strCache>
                <c:ptCount val="4"/>
                <c:pt idx="0">
                  <c:v>Spéc.   1</c:v>
                </c:pt>
                <c:pt idx="1">
                  <c:v>Spéc.   2</c:v>
                </c:pt>
                <c:pt idx="2">
                  <c:v>Spéc.   3</c:v>
                </c:pt>
                <c:pt idx="3">
                  <c:v>Spéc.   4</c:v>
                </c:pt>
              </c:strCache>
            </c:strRef>
          </c:cat>
          <c:val>
            <c:numRef>
              <c:f>Feuil1!$B$19:$E$19</c:f>
              <c:numCache>
                <c:formatCode>0.00</c:formatCode>
                <c:ptCount val="4"/>
                <c:pt idx="0">
                  <c:v>118.91666666666667</c:v>
                </c:pt>
                <c:pt idx="1">
                  <c:v>156.83333333333334</c:v>
                </c:pt>
                <c:pt idx="2">
                  <c:v>180.41666666666666</c:v>
                </c:pt>
                <c:pt idx="3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4688"/>
        <c:axId val="58199424"/>
      </c:lineChart>
      <c:catAx>
        <c:axId val="79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199424"/>
        <c:crosses val="autoZero"/>
        <c:auto val="1"/>
        <c:lblAlgn val="ctr"/>
        <c:lblOffset val="100"/>
        <c:noMultiLvlLbl val="0"/>
      </c:catAx>
      <c:valAx>
        <c:axId val="58199424"/>
        <c:scaling>
          <c:orientation val="minMax"/>
          <c:max val="240"/>
          <c:min val="80"/>
        </c:scaling>
        <c:delete val="0"/>
        <c:axPos val="l"/>
        <c:numFmt formatCode="0" sourceLinked="0"/>
        <c:majorTickMark val="out"/>
        <c:minorTickMark val="none"/>
        <c:tickLblPos val="nextTo"/>
        <c:crossAx val="7979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44661984819463"/>
          <c:y val="0.68624557799840247"/>
          <c:w val="0.18699986825971079"/>
          <c:h val="8.3717191601049873E-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67420356859063"/>
          <c:y val="0.25881925095680858"/>
          <c:w val="0.51777697512581566"/>
          <c:h val="0.61428752222221272"/>
        </c:manualLayout>
      </c:layout>
      <c:radarChart>
        <c:radarStyle val="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Feuil1!$H$2:$H$13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</c:ser>
        <c:ser>
          <c:idx val="1"/>
          <c:order val="1"/>
          <c:tx>
            <c:strRef>
              <c:f>Feuil1!$I$1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Feuil1!$I$2:$I$13</c:f>
              <c:numCache>
                <c:formatCode>General</c:formatCode>
                <c:ptCount val="12"/>
                <c:pt idx="0">
                  <c:v>226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Feuil1!$J$2:$J$13</c:f>
              <c:numCache>
                <c:formatCode>General</c:formatCode>
                <c:ptCount val="12"/>
                <c:pt idx="0">
                  <c:v>180.75</c:v>
                </c:pt>
                <c:pt idx="1">
                  <c:v>153.25</c:v>
                </c:pt>
                <c:pt idx="2">
                  <c:v>166.5</c:v>
                </c:pt>
                <c:pt idx="3">
                  <c:v>159</c:v>
                </c:pt>
                <c:pt idx="4">
                  <c:v>162.75</c:v>
                </c:pt>
                <c:pt idx="5">
                  <c:v>162.5</c:v>
                </c:pt>
                <c:pt idx="6">
                  <c:v>164.75</c:v>
                </c:pt>
                <c:pt idx="7">
                  <c:v>120.75</c:v>
                </c:pt>
                <c:pt idx="8">
                  <c:v>163.75</c:v>
                </c:pt>
                <c:pt idx="9">
                  <c:v>189.25</c:v>
                </c:pt>
                <c:pt idx="10">
                  <c:v>172</c:v>
                </c:pt>
                <c:pt idx="11">
                  <c:v>173.25</c:v>
                </c:pt>
              </c:numCache>
            </c:numRef>
          </c:val>
        </c:ser>
        <c:ser>
          <c:idx val="3"/>
          <c:order val="3"/>
          <c:tx>
            <c:strRef>
              <c:f>Feuil1!$A$2</c:f>
              <c:strCache>
                <c:ptCount val="1"/>
                <c:pt idx="0">
                  <c:v>Janvier</c:v>
                </c:pt>
              </c:strCache>
            </c:strRef>
          </c:tx>
          <c:marker>
            <c:symbol val="none"/>
          </c:marke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5200"/>
        <c:axId val="58201152"/>
      </c:radarChart>
      <c:catAx>
        <c:axId val="79795200"/>
        <c:scaling>
          <c:orientation val="minMax"/>
        </c:scaling>
        <c:delete val="0"/>
        <c:axPos val="b"/>
        <c:majorGridlines/>
        <c:numFmt formatCode="#,##0;\-#,##0" sourceLinked="0"/>
        <c:majorTickMark val="out"/>
        <c:minorTickMark val="none"/>
        <c:tickLblPos val="nextTo"/>
        <c:crossAx val="58201152"/>
        <c:crosses val="autoZero"/>
        <c:auto val="1"/>
        <c:lblAlgn val="ctr"/>
        <c:lblOffset val="100"/>
        <c:noMultiLvlLbl val="0"/>
      </c:catAx>
      <c:valAx>
        <c:axId val="582011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79795200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887331744082442"/>
          <c:y val="0.77398292042798056"/>
          <c:w val="0.21773724385369261"/>
          <c:h val="0.1968207416269788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50619572898006E-2"/>
          <c:y val="0.20492235234979539"/>
          <c:w val="0.79395702362138709"/>
          <c:h val="0.69461990494031856"/>
        </c:manualLayout>
      </c:layout>
      <c:lineChart>
        <c:grouping val="standard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Minimum</c:v>
                </c:pt>
              </c:strCache>
            </c:strRef>
          </c:tx>
          <c:spPr>
            <a:ln>
              <a:noFill/>
            </a:ln>
          </c:spP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Feuil1!$H$2:$H$13</c:f>
              <c:numCache>
                <c:formatCode>General</c:formatCode>
                <c:ptCount val="12"/>
                <c:pt idx="0">
                  <c:v>121</c:v>
                </c:pt>
                <c:pt idx="1">
                  <c:v>111</c:v>
                </c:pt>
                <c:pt idx="2">
                  <c:v>127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115</c:v>
                </c:pt>
                <c:pt idx="7">
                  <c:v>92</c:v>
                </c:pt>
                <c:pt idx="8">
                  <c:v>119</c:v>
                </c:pt>
                <c:pt idx="9">
                  <c:v>127</c:v>
                </c:pt>
                <c:pt idx="10">
                  <c:v>136</c:v>
                </c:pt>
                <c:pt idx="11">
                  <c:v>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Feuil1!$I$1</c:f>
              <c:strCache>
                <c:ptCount val="1"/>
                <c:pt idx="0">
                  <c:v>Maximum</c:v>
                </c:pt>
              </c:strCache>
            </c:strRef>
          </c:tx>
          <c:spPr>
            <a:ln>
              <a:noFill/>
            </a:ln>
          </c:spPr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Feuil1!$I$2:$I$13</c:f>
              <c:numCache>
                <c:formatCode>General</c:formatCode>
                <c:ptCount val="12"/>
                <c:pt idx="0">
                  <c:v>226</c:v>
                </c:pt>
                <c:pt idx="1">
                  <c:v>187</c:v>
                </c:pt>
                <c:pt idx="2">
                  <c:v>206</c:v>
                </c:pt>
                <c:pt idx="3">
                  <c:v>212</c:v>
                </c:pt>
                <c:pt idx="4">
                  <c:v>212</c:v>
                </c:pt>
                <c:pt idx="5">
                  <c:v>181</c:v>
                </c:pt>
                <c:pt idx="6">
                  <c:v>218</c:v>
                </c:pt>
                <c:pt idx="7">
                  <c:v>136</c:v>
                </c:pt>
                <c:pt idx="8">
                  <c:v>200</c:v>
                </c:pt>
                <c:pt idx="9">
                  <c:v>236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Moyenne</c:v>
                </c:pt>
              </c:strCache>
            </c:strRef>
          </c:tx>
          <c:cat>
            <c:strRef>
              <c:f>Feuil1!$A$2:$A$13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Feuil1!$J$2:$J$13</c:f>
              <c:numCache>
                <c:formatCode>General</c:formatCode>
                <c:ptCount val="12"/>
                <c:pt idx="0">
                  <c:v>180.75</c:v>
                </c:pt>
                <c:pt idx="1">
                  <c:v>153.25</c:v>
                </c:pt>
                <c:pt idx="2">
                  <c:v>166.5</c:v>
                </c:pt>
                <c:pt idx="3">
                  <c:v>159</c:v>
                </c:pt>
                <c:pt idx="4">
                  <c:v>162.75</c:v>
                </c:pt>
                <c:pt idx="5">
                  <c:v>162.5</c:v>
                </c:pt>
                <c:pt idx="6">
                  <c:v>164.75</c:v>
                </c:pt>
                <c:pt idx="7">
                  <c:v>120.75</c:v>
                </c:pt>
                <c:pt idx="8">
                  <c:v>163.75</c:v>
                </c:pt>
                <c:pt idx="9">
                  <c:v>189.25</c:v>
                </c:pt>
                <c:pt idx="10">
                  <c:v>172</c:v>
                </c:pt>
                <c:pt idx="11">
                  <c:v>173.25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9795712"/>
        <c:axId val="58203456"/>
      </c:lineChart>
      <c:catAx>
        <c:axId val="7979571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58203456"/>
        <c:crosses val="autoZero"/>
        <c:auto val="0"/>
        <c:lblAlgn val="ctr"/>
        <c:lblOffset val="100"/>
        <c:noMultiLvlLbl val="0"/>
      </c:catAx>
      <c:valAx>
        <c:axId val="58203456"/>
        <c:scaling>
          <c:orientation val="minMax"/>
          <c:max val="260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79795712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231445109993304E-2"/>
          <c:y val="0.21214185741022054"/>
          <c:w val="0.71708430351397945"/>
          <c:h val="0.58228640176724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Juillet</c:v>
                </c:pt>
              </c:strCache>
            </c:strRef>
          </c:tx>
          <c:invertIfNegative val="0"/>
          <c:cat>
            <c:strRef>
              <c:f>Feuil1!$B$1:$E$1</c:f>
              <c:strCache>
                <c:ptCount val="4"/>
                <c:pt idx="0">
                  <c:v>Spéc.   1</c:v>
                </c:pt>
                <c:pt idx="1">
                  <c:v>Spéc.   2</c:v>
                </c:pt>
                <c:pt idx="2">
                  <c:v>Spéc.   3</c:v>
                </c:pt>
                <c:pt idx="3">
                  <c:v>Spéc.   4</c:v>
                </c:pt>
              </c:strCache>
            </c:strRef>
          </c:cat>
          <c:val>
            <c:numRef>
              <c:f>Feuil1!$B$8:$E$8</c:f>
              <c:numCache>
                <c:formatCode>General</c:formatCode>
                <c:ptCount val="4"/>
                <c:pt idx="0">
                  <c:v>115</c:v>
                </c:pt>
                <c:pt idx="1">
                  <c:v>153</c:v>
                </c:pt>
                <c:pt idx="2">
                  <c:v>173</c:v>
                </c:pt>
                <c:pt idx="3">
                  <c:v>218</c:v>
                </c:pt>
              </c:numCache>
            </c:numRef>
          </c:val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Août</c:v>
                </c:pt>
              </c:strCache>
            </c:strRef>
          </c:tx>
          <c:invertIfNegative val="0"/>
          <c:cat>
            <c:strRef>
              <c:f>Feuil1!$B$1:$E$1</c:f>
              <c:strCache>
                <c:ptCount val="4"/>
                <c:pt idx="0">
                  <c:v>Spéc.   1</c:v>
                </c:pt>
                <c:pt idx="1">
                  <c:v>Spéc.   2</c:v>
                </c:pt>
                <c:pt idx="2">
                  <c:v>Spéc.   3</c:v>
                </c:pt>
                <c:pt idx="3">
                  <c:v>Spéc.   4</c:v>
                </c:pt>
              </c:strCache>
            </c:strRef>
          </c:cat>
          <c:val>
            <c:numRef>
              <c:f>Feuil1!$B$9:$E$9</c:f>
              <c:numCache>
                <c:formatCode>General</c:formatCode>
                <c:ptCount val="4"/>
                <c:pt idx="0">
                  <c:v>92</c:v>
                </c:pt>
                <c:pt idx="1">
                  <c:v>119</c:v>
                </c:pt>
                <c:pt idx="2">
                  <c:v>136</c:v>
                </c:pt>
                <c:pt idx="3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9"/>
        <c:shape val="box"/>
        <c:axId val="79796224"/>
        <c:axId val="89761472"/>
        <c:axId val="59531904"/>
      </c:bar3DChart>
      <c:catAx>
        <c:axId val="797962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2520000" vert="horz"/>
          <a:lstStyle/>
          <a:p>
            <a:pPr>
              <a:defRPr b="1"/>
            </a:pPr>
            <a:endParaRPr lang="fr-FR"/>
          </a:p>
        </c:txPr>
        <c:crossAx val="89761472"/>
        <c:crosses val="autoZero"/>
        <c:auto val="1"/>
        <c:lblAlgn val="ctr"/>
        <c:lblOffset val="100"/>
        <c:noMultiLvlLbl val="0"/>
      </c:catAx>
      <c:valAx>
        <c:axId val="89761472"/>
        <c:scaling>
          <c:orientation val="minMax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79796224"/>
        <c:crosses val="autoZero"/>
        <c:crossBetween val="between"/>
      </c:valAx>
      <c:serAx>
        <c:axId val="59531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080000"/>
          <a:lstStyle/>
          <a:p>
            <a:pPr>
              <a:defRPr b="1"/>
            </a:pPr>
            <a:endParaRPr lang="fr-FR"/>
          </a:p>
        </c:txPr>
        <c:crossAx val="89761472"/>
        <c:crosses val="autoZero"/>
      </c:serAx>
    </c:plotArea>
    <c:legend>
      <c:legendPos val="r"/>
      <c:layout>
        <c:manualLayout>
          <c:xMode val="edge"/>
          <c:yMode val="edge"/>
          <c:x val="0.85405852485143641"/>
          <c:y val="0.49242272638482604"/>
          <c:w val="0.13134592938862327"/>
          <c:h val="0.1561529468900890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34</xdr:row>
      <xdr:rowOff>76199</xdr:rowOff>
    </xdr:from>
    <xdr:to>
      <xdr:col>11</xdr:col>
      <xdr:colOff>57150</xdr:colOff>
      <xdr:row>51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51</xdr:row>
      <xdr:rowOff>38100</xdr:rowOff>
    </xdr:from>
    <xdr:to>
      <xdr:col>6</xdr:col>
      <xdr:colOff>314325</xdr:colOff>
      <xdr:row>68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51</xdr:row>
      <xdr:rowOff>57150</xdr:rowOff>
    </xdr:from>
    <xdr:to>
      <xdr:col>5</xdr:col>
      <xdr:colOff>9525</xdr:colOff>
      <xdr:row>53</xdr:row>
      <xdr:rowOff>161925</xdr:rowOff>
    </xdr:to>
    <xdr:sp macro="" textlink="">
      <xdr:nvSpPr>
        <xdr:cNvPr id="8" name="ZoneTexte 7"/>
        <xdr:cNvSpPr txBox="1"/>
      </xdr:nvSpPr>
      <xdr:spPr>
        <a:xfrm>
          <a:off x="742950" y="9925050"/>
          <a:ext cx="3076575" cy="4857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50800" dir="4080000" algn="ctr" rotWithShape="0">
            <a:srgbClr val="000000">
              <a:alpha val="43137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100" b="1"/>
            <a:t>Comparaison</a:t>
          </a:r>
          <a:r>
            <a:rPr lang="fr-FR" sz="1100" b="1" baseline="0"/>
            <a:t> des différentes spécialités pour les mois de Janvier et Août</a:t>
          </a:r>
          <a:endParaRPr lang="fr-FR" sz="1100" b="1"/>
        </a:p>
      </xdr:txBody>
    </xdr:sp>
    <xdr:clientData/>
  </xdr:twoCellAnchor>
  <xdr:twoCellAnchor>
    <xdr:from>
      <xdr:col>5</xdr:col>
      <xdr:colOff>647701</xdr:colOff>
      <xdr:row>39</xdr:row>
      <xdr:rowOff>171450</xdr:rowOff>
    </xdr:from>
    <xdr:to>
      <xdr:col>6</xdr:col>
      <xdr:colOff>590551</xdr:colOff>
      <xdr:row>41</xdr:row>
      <xdr:rowOff>28575</xdr:rowOff>
    </xdr:to>
    <xdr:sp macro="" textlink="">
      <xdr:nvSpPr>
        <xdr:cNvPr id="2" name="ZoneTexte 1"/>
        <xdr:cNvSpPr txBox="1"/>
      </xdr:nvSpPr>
      <xdr:spPr>
        <a:xfrm>
          <a:off x="4457701" y="5657850"/>
          <a:ext cx="7048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>
            <a:rot lat="5400000" lon="0" rev="0"/>
          </a:camera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Quantité</a:t>
          </a:r>
        </a:p>
      </xdr:txBody>
    </xdr:sp>
    <xdr:clientData/>
  </xdr:twoCellAnchor>
  <xdr:twoCellAnchor>
    <xdr:from>
      <xdr:col>0</xdr:col>
      <xdr:colOff>142875</xdr:colOff>
      <xdr:row>39</xdr:row>
      <xdr:rowOff>161924</xdr:rowOff>
    </xdr:from>
    <xdr:to>
      <xdr:col>0</xdr:col>
      <xdr:colOff>361951</xdr:colOff>
      <xdr:row>43</xdr:row>
      <xdr:rowOff>104775</xdr:rowOff>
    </xdr:to>
    <xdr:sp macro="" textlink="">
      <xdr:nvSpPr>
        <xdr:cNvPr id="3" name="ZoneTexte 2"/>
        <xdr:cNvSpPr txBox="1"/>
      </xdr:nvSpPr>
      <xdr:spPr>
        <a:xfrm rot="16200000">
          <a:off x="-100013" y="7986712"/>
          <a:ext cx="704851" cy="2190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Quantité</a:t>
          </a:r>
        </a:p>
      </xdr:txBody>
    </xdr:sp>
    <xdr:clientData/>
  </xdr:twoCellAnchor>
  <xdr:twoCellAnchor>
    <xdr:from>
      <xdr:col>9</xdr:col>
      <xdr:colOff>571500</xdr:colOff>
      <xdr:row>35</xdr:row>
      <xdr:rowOff>47625</xdr:rowOff>
    </xdr:from>
    <xdr:to>
      <xdr:col>11</xdr:col>
      <xdr:colOff>0</xdr:colOff>
      <xdr:row>37</xdr:row>
      <xdr:rowOff>9525</xdr:rowOff>
    </xdr:to>
    <xdr:sp macro="" textlink="">
      <xdr:nvSpPr>
        <xdr:cNvPr id="5" name="ZoneTexte 4"/>
        <xdr:cNvSpPr txBox="1"/>
      </xdr:nvSpPr>
      <xdr:spPr>
        <a:xfrm>
          <a:off x="7429500" y="6867525"/>
          <a:ext cx="952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Maximum</a:t>
          </a:r>
        </a:p>
      </xdr:txBody>
    </xdr:sp>
    <xdr:clientData/>
  </xdr:twoCellAnchor>
  <xdr:twoCellAnchor>
    <xdr:from>
      <xdr:col>9</xdr:col>
      <xdr:colOff>542925</xdr:colOff>
      <xdr:row>35</xdr:row>
      <xdr:rowOff>38100</xdr:rowOff>
    </xdr:from>
    <xdr:to>
      <xdr:col>10</xdr:col>
      <xdr:colOff>657225</xdr:colOff>
      <xdr:row>36</xdr:row>
      <xdr:rowOff>133350</xdr:rowOff>
    </xdr:to>
    <xdr:sp macro="" textlink="">
      <xdr:nvSpPr>
        <xdr:cNvPr id="6" name="Rectangle à coins arrondis 5"/>
        <xdr:cNvSpPr/>
      </xdr:nvSpPr>
      <xdr:spPr>
        <a:xfrm>
          <a:off x="7400925" y="6858000"/>
          <a:ext cx="876300" cy="285750"/>
        </a:xfrm>
        <a:prstGeom prst="roundRect">
          <a:avLst/>
        </a:prstGeom>
        <a:solidFill>
          <a:schemeClr val="lt1">
            <a:alpha val="0"/>
          </a:schemeClr>
        </a:solidFill>
        <a:ln w="12700">
          <a:solidFill>
            <a:schemeClr val="tx1"/>
          </a:solidFill>
        </a:ln>
        <a:effectLst>
          <a:outerShdw blurRad="50800" dist="38100" algn="l" rotWithShape="0">
            <a:prstClr val="black"/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676275</xdr:colOff>
      <xdr:row>36</xdr:row>
      <xdr:rowOff>19050</xdr:rowOff>
    </xdr:from>
    <xdr:to>
      <xdr:col>9</xdr:col>
      <xdr:colOff>504825</xdr:colOff>
      <xdr:row>37</xdr:row>
      <xdr:rowOff>47625</xdr:rowOff>
    </xdr:to>
    <xdr:cxnSp macro="">
      <xdr:nvCxnSpPr>
        <xdr:cNvPr id="10" name="Connecteur droit avec flèche 9"/>
        <xdr:cNvCxnSpPr/>
      </xdr:nvCxnSpPr>
      <xdr:spPr>
        <a:xfrm flipH="1">
          <a:off x="6772275" y="7029450"/>
          <a:ext cx="590550" cy="2190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58</xdr:row>
      <xdr:rowOff>38100</xdr:rowOff>
    </xdr:from>
    <xdr:to>
      <xdr:col>0</xdr:col>
      <xdr:colOff>590550</xdr:colOff>
      <xdr:row>62</xdr:row>
      <xdr:rowOff>0</xdr:rowOff>
    </xdr:to>
    <xdr:sp macro="" textlink="">
      <xdr:nvSpPr>
        <xdr:cNvPr id="12" name="ZoneTexte 11"/>
        <xdr:cNvSpPr txBox="1"/>
      </xdr:nvSpPr>
      <xdr:spPr>
        <a:xfrm rot="16200000">
          <a:off x="95250" y="11468100"/>
          <a:ext cx="723900" cy="26670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Quantité</a:t>
          </a:r>
        </a:p>
      </xdr:txBody>
    </xdr:sp>
    <xdr:clientData/>
  </xdr:twoCellAnchor>
  <xdr:twoCellAnchor>
    <xdr:from>
      <xdr:col>0</xdr:col>
      <xdr:colOff>0</xdr:colOff>
      <xdr:row>71</xdr:row>
      <xdr:rowOff>114300</xdr:rowOff>
    </xdr:from>
    <xdr:to>
      <xdr:col>6</xdr:col>
      <xdr:colOff>257175</xdr:colOff>
      <xdr:row>90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71</xdr:row>
      <xdr:rowOff>119061</xdr:rowOff>
    </xdr:from>
    <xdr:to>
      <xdr:col>11</xdr:col>
      <xdr:colOff>666750</xdr:colOff>
      <xdr:row>90</xdr:row>
      <xdr:rowOff>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90</xdr:row>
      <xdr:rowOff>100012</xdr:rowOff>
    </xdr:from>
    <xdr:to>
      <xdr:col>11</xdr:col>
      <xdr:colOff>647701</xdr:colOff>
      <xdr:row>103</xdr:row>
      <xdr:rowOff>161926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96</xdr:row>
      <xdr:rowOff>47625</xdr:rowOff>
    </xdr:from>
    <xdr:to>
      <xdr:col>0</xdr:col>
      <xdr:colOff>523875</xdr:colOff>
      <xdr:row>99</xdr:row>
      <xdr:rowOff>85725</xdr:rowOff>
    </xdr:to>
    <xdr:sp macro="" textlink="">
      <xdr:nvSpPr>
        <xdr:cNvPr id="24" name="ZoneTexte 23"/>
        <xdr:cNvSpPr txBox="1"/>
      </xdr:nvSpPr>
      <xdr:spPr>
        <a:xfrm rot="16200000">
          <a:off x="85725" y="18659475"/>
          <a:ext cx="609600" cy="266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Ventes</a:t>
          </a:r>
        </a:p>
      </xdr:txBody>
    </xdr:sp>
    <xdr:clientData/>
  </xdr:twoCellAnchor>
  <xdr:twoCellAnchor>
    <xdr:from>
      <xdr:col>0</xdr:col>
      <xdr:colOff>114300</xdr:colOff>
      <xdr:row>78</xdr:row>
      <xdr:rowOff>0</xdr:rowOff>
    </xdr:from>
    <xdr:to>
      <xdr:col>0</xdr:col>
      <xdr:colOff>381000</xdr:colOff>
      <xdr:row>81</xdr:row>
      <xdr:rowOff>152400</xdr:rowOff>
    </xdr:to>
    <xdr:sp macro="" textlink="">
      <xdr:nvSpPr>
        <xdr:cNvPr id="26" name="ZoneTexte 25"/>
        <xdr:cNvSpPr txBox="1"/>
      </xdr:nvSpPr>
      <xdr:spPr>
        <a:xfrm rot="16200000">
          <a:off x="-114300" y="15240000"/>
          <a:ext cx="723900" cy="266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Quantité</a:t>
          </a:r>
        </a:p>
      </xdr:txBody>
    </xdr:sp>
    <xdr:clientData/>
  </xdr:twoCellAnchor>
  <xdr:twoCellAnchor>
    <xdr:from>
      <xdr:col>3</xdr:col>
      <xdr:colOff>123825</xdr:colOff>
      <xdr:row>88</xdr:row>
      <xdr:rowOff>95250</xdr:rowOff>
    </xdr:from>
    <xdr:to>
      <xdr:col>4</xdr:col>
      <xdr:colOff>211084</xdr:colOff>
      <xdr:row>89</xdr:row>
      <xdr:rowOff>99255</xdr:rowOff>
    </xdr:to>
    <xdr:sp macro="" textlink="">
      <xdr:nvSpPr>
        <xdr:cNvPr id="28" name="ZoneTexte 1"/>
        <xdr:cNvSpPr txBox="1"/>
      </xdr:nvSpPr>
      <xdr:spPr>
        <a:xfrm>
          <a:off x="2409825" y="17011650"/>
          <a:ext cx="849259" cy="194505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100" b="1"/>
            <a:t>Produit</a:t>
          </a:r>
        </a:p>
      </xdr:txBody>
    </xdr:sp>
    <xdr:clientData/>
  </xdr:twoCellAnchor>
  <xdr:twoCellAnchor>
    <xdr:from>
      <xdr:col>1</xdr:col>
      <xdr:colOff>685800</xdr:colOff>
      <xdr:row>72</xdr:row>
      <xdr:rowOff>9525</xdr:rowOff>
    </xdr:from>
    <xdr:to>
      <xdr:col>4</xdr:col>
      <xdr:colOff>723900</xdr:colOff>
      <xdr:row>73</xdr:row>
      <xdr:rowOff>68567</xdr:rowOff>
    </xdr:to>
    <xdr:sp macro="" textlink="">
      <xdr:nvSpPr>
        <xdr:cNvPr id="30" name="ZoneTexte 1"/>
        <xdr:cNvSpPr txBox="1"/>
      </xdr:nvSpPr>
      <xdr:spPr>
        <a:xfrm>
          <a:off x="1447800" y="13877925"/>
          <a:ext cx="2324100" cy="2495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100" b="1"/>
            <a:t>Suivi des commandes (Bilan annuel)</a:t>
          </a:r>
        </a:p>
      </xdr:txBody>
    </xdr:sp>
    <xdr:clientData/>
  </xdr:twoCellAnchor>
  <xdr:twoCellAnchor>
    <xdr:from>
      <xdr:col>8</xdr:col>
      <xdr:colOff>400051</xdr:colOff>
      <xdr:row>72</xdr:row>
      <xdr:rowOff>19049</xdr:rowOff>
    </xdr:from>
    <xdr:to>
      <xdr:col>10</xdr:col>
      <xdr:colOff>371475</xdr:colOff>
      <xdr:row>74</xdr:row>
      <xdr:rowOff>123824</xdr:rowOff>
    </xdr:to>
    <xdr:sp macro="" textlink="">
      <xdr:nvSpPr>
        <xdr:cNvPr id="32" name="ZoneTexte 1"/>
        <xdr:cNvSpPr txBox="1"/>
      </xdr:nvSpPr>
      <xdr:spPr>
        <a:xfrm>
          <a:off x="6496051" y="13887449"/>
          <a:ext cx="1495424" cy="485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 b="1"/>
            <a:t>Suivi mensuel global des commandes</a:t>
          </a:r>
        </a:p>
      </xdr:txBody>
    </xdr:sp>
    <xdr:clientData/>
  </xdr:twoCellAnchor>
  <xdr:twoCellAnchor>
    <xdr:from>
      <xdr:col>6</xdr:col>
      <xdr:colOff>371475</xdr:colOff>
      <xdr:row>51</xdr:row>
      <xdr:rowOff>71437</xdr:rowOff>
    </xdr:from>
    <xdr:to>
      <xdr:col>12</xdr:col>
      <xdr:colOff>19050</xdr:colOff>
      <xdr:row>68</xdr:row>
      <xdr:rowOff>180975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56040</xdr:colOff>
      <xdr:row>56</xdr:row>
      <xdr:rowOff>38100</xdr:rowOff>
    </xdr:from>
    <xdr:to>
      <xdr:col>11</xdr:col>
      <xdr:colOff>305582</xdr:colOff>
      <xdr:row>60</xdr:row>
      <xdr:rowOff>38881</xdr:rowOff>
    </xdr:to>
    <xdr:sp macro="" textlink="">
      <xdr:nvSpPr>
        <xdr:cNvPr id="37" name="ZoneTexte 1"/>
        <xdr:cNvSpPr txBox="1"/>
      </xdr:nvSpPr>
      <xdr:spPr>
        <a:xfrm rot="16200000">
          <a:off x="8181420" y="11115120"/>
          <a:ext cx="762781" cy="249542"/>
        </a:xfrm>
        <a:prstGeom prst="rect">
          <a:avLst/>
        </a:prstGeom>
        <a:noFill/>
        <a:ln>
          <a:noFill/>
        </a:ln>
        <a:effectLst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100" b="1"/>
            <a:t>Quantité</a:t>
          </a:r>
        </a:p>
      </xdr:txBody>
    </xdr:sp>
    <xdr:clientData/>
  </xdr:twoCellAnchor>
  <xdr:twoCellAnchor>
    <xdr:from>
      <xdr:col>9</xdr:col>
      <xdr:colOff>691118</xdr:colOff>
      <xdr:row>65</xdr:row>
      <xdr:rowOff>137557</xdr:rowOff>
    </xdr:from>
    <xdr:to>
      <xdr:col>10</xdr:col>
      <xdr:colOff>606174</xdr:colOff>
      <xdr:row>67</xdr:row>
      <xdr:rowOff>6099</xdr:rowOff>
    </xdr:to>
    <xdr:sp macro="" textlink="">
      <xdr:nvSpPr>
        <xdr:cNvPr id="38" name="ZoneTexte 1"/>
        <xdr:cNvSpPr txBox="1"/>
      </xdr:nvSpPr>
      <xdr:spPr>
        <a:xfrm>
          <a:off x="7549118" y="12672457"/>
          <a:ext cx="677056" cy="249542"/>
        </a:xfrm>
        <a:prstGeom prst="rect">
          <a:avLst/>
        </a:prstGeom>
        <a:noFill/>
        <a:ln>
          <a:noFill/>
        </a:ln>
        <a:effectLst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100" b="1"/>
            <a:t>Produit</a:t>
          </a:r>
        </a:p>
      </xdr:txBody>
    </xdr:sp>
    <xdr:clientData/>
  </xdr:twoCellAnchor>
  <xdr:twoCellAnchor>
    <xdr:from>
      <xdr:col>1</xdr:col>
      <xdr:colOff>685800</xdr:colOff>
      <xdr:row>74</xdr:row>
      <xdr:rowOff>85725</xdr:rowOff>
    </xdr:from>
    <xdr:to>
      <xdr:col>3</xdr:col>
      <xdr:colOff>523875</xdr:colOff>
      <xdr:row>79</xdr:row>
      <xdr:rowOff>19050</xdr:rowOff>
    </xdr:to>
    <xdr:sp macro="" textlink="">
      <xdr:nvSpPr>
        <xdr:cNvPr id="39" name="Flèche à angle droit 38"/>
        <xdr:cNvSpPr/>
      </xdr:nvSpPr>
      <xdr:spPr>
        <a:xfrm flipV="1">
          <a:off x="1447800" y="14335125"/>
          <a:ext cx="1362075" cy="885825"/>
        </a:xfrm>
        <a:prstGeom prst="bentUpArrow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257175</xdr:colOff>
      <xdr:row>74</xdr:row>
      <xdr:rowOff>76199</xdr:rowOff>
    </xdr:from>
    <xdr:to>
      <xdr:col>3</xdr:col>
      <xdr:colOff>571500</xdr:colOff>
      <xdr:row>75</xdr:row>
      <xdr:rowOff>104774</xdr:rowOff>
    </xdr:to>
    <xdr:sp macro="" textlink="">
      <xdr:nvSpPr>
        <xdr:cNvPr id="40" name="ZoneTexte 39"/>
        <xdr:cNvSpPr txBox="1"/>
      </xdr:nvSpPr>
      <xdr:spPr>
        <a:xfrm>
          <a:off x="1781175" y="14325599"/>
          <a:ext cx="1076325" cy="2190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Ecart</a:t>
          </a:r>
          <a:r>
            <a:rPr lang="fr-FR" sz="1100" baseline="0"/>
            <a:t>-type</a:t>
          </a:r>
          <a:endParaRPr lang="fr-FR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0.48346</cdr:x>
      <cdr:y>0.08925</cdr:y>
    </cdr:from>
    <cdr:to>
      <cdr:x>0.67201</cdr:x>
      <cdr:y>0.15476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310239" y="285635"/>
          <a:ext cx="1680986" cy="20966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Suivi des commandes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0.41428</cdr:x>
      <cdr:y>0.92626</cdr:y>
    </cdr:from>
    <cdr:to>
      <cdr:x>0.58476</cdr:x>
      <cdr:y>0.97889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969044" y="3114387"/>
          <a:ext cx="810287" cy="17695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/>
            <a:t>Produit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0.43776</cdr:x>
      <cdr:y>0.05213</cdr:y>
    </cdr:from>
    <cdr:to>
      <cdr:x>0.61076</cdr:x>
      <cdr:y>0.15947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3952874" y="132328"/>
          <a:ext cx="1562099" cy="2724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20000"/>
            <a:lumOff val="80000"/>
          </a:schemeClr>
        </a:solidFill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/>
            <a:t>Suivi des commandes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0.17448</cdr:x>
      <cdr:y>0.03678</cdr:y>
    </cdr:from>
    <cdr:to>
      <cdr:x>0.84876</cdr:x>
      <cdr:y>0.12023</cdr:y>
    </cdr:to>
    <cdr:sp macro="" textlink="">
      <cdr:nvSpPr>
        <cdr:cNvPr id="3" name="ZoneTexte 7"/>
        <cdr:cNvSpPr txBox="1"/>
      </cdr:nvSpPr>
      <cdr:spPr>
        <a:xfrm xmlns:a="http://schemas.openxmlformats.org/drawingml/2006/main">
          <a:off x="736228" y="123125"/>
          <a:ext cx="2845172" cy="27939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 w="9525" cmpd="sng">
          <a:solidFill>
            <a:schemeClr val="tx1"/>
          </a:solidFill>
        </a:ln>
        <a:effectLst xmlns:a="http://schemas.openxmlformats.org/drawingml/2006/main">
          <a:outerShdw blurRad="50800" dist="50800" dir="4080000" algn="ctr" rotWithShape="0">
            <a:srgbClr val="000000">
              <a:alpha val="43137"/>
            </a:srgbClr>
          </a:outerShdw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100" b="1"/>
            <a:t>Comparaison</a:t>
          </a:r>
          <a:r>
            <a:rPr lang="fr-FR" sz="1100" b="1" baseline="0"/>
            <a:t> pour les mois de Juillet et Août</a:t>
          </a:r>
          <a:endParaRPr lang="fr-FR" sz="1100" b="1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82" workbookViewId="0">
      <selection activeCell="M95" sqref="M95"/>
    </sheetView>
  </sheetViews>
  <sheetFormatPr baseColWidth="10" defaultRowHeight="15" x14ac:dyDescent="0.25"/>
  <sheetData>
    <row r="1" spans="1:11" ht="15.75" thickBot="1" x14ac:dyDescent="0.3">
      <c r="B1" s="4" t="s">
        <v>12</v>
      </c>
      <c r="C1" s="5" t="s">
        <v>13</v>
      </c>
      <c r="D1" s="5" t="s">
        <v>14</v>
      </c>
      <c r="E1" s="5" t="s">
        <v>15</v>
      </c>
      <c r="G1" s="3" t="s">
        <v>16</v>
      </c>
      <c r="H1" s="3" t="s">
        <v>18</v>
      </c>
      <c r="I1" s="3" t="s">
        <v>19</v>
      </c>
      <c r="J1" s="3" t="s">
        <v>20</v>
      </c>
      <c r="K1" s="3" t="s">
        <v>21</v>
      </c>
    </row>
    <row r="2" spans="1:11" x14ac:dyDescent="0.25">
      <c r="A2" s="6" t="s">
        <v>0</v>
      </c>
      <c r="B2" s="10">
        <v>121</v>
      </c>
      <c r="C2" s="11">
        <v>164</v>
      </c>
      <c r="D2" s="11">
        <v>226</v>
      </c>
      <c r="E2" s="12">
        <v>212</v>
      </c>
      <c r="F2" s="13"/>
      <c r="G2" s="14">
        <f>SUM(B2:E2)</f>
        <v>723</v>
      </c>
      <c r="H2" s="15">
        <f>MIN(B2:E2)</f>
        <v>121</v>
      </c>
      <c r="I2" s="15">
        <f>MAX(B2:E2)</f>
        <v>226</v>
      </c>
      <c r="J2" s="15">
        <f>AVERAGE(B2:E2)</f>
        <v>180.75</v>
      </c>
      <c r="K2" s="16">
        <f>STDEVP(B2:E2)</f>
        <v>41.457056094228399</v>
      </c>
    </row>
    <row r="3" spans="1:11" x14ac:dyDescent="0.25">
      <c r="A3" s="7" t="s">
        <v>1</v>
      </c>
      <c r="B3" s="17">
        <v>111</v>
      </c>
      <c r="C3" s="18">
        <v>154</v>
      </c>
      <c r="D3" s="18">
        <v>161</v>
      </c>
      <c r="E3" s="19">
        <v>187</v>
      </c>
      <c r="F3" s="13"/>
      <c r="G3" s="14">
        <f t="shared" ref="G3:G13" si="0">SUM(B3:E3)</f>
        <v>613</v>
      </c>
      <c r="H3" s="15">
        <f t="shared" ref="H3:H13" si="1">MIN(B3:E3)</f>
        <v>111</v>
      </c>
      <c r="I3" s="15">
        <f t="shared" ref="I3:I13" si="2">MAX(B3:E3)</f>
        <v>187</v>
      </c>
      <c r="J3" s="15">
        <f t="shared" ref="J3:J13" si="3">AVERAGE(B3:E3)</f>
        <v>153.25</v>
      </c>
      <c r="K3" s="16">
        <f t="shared" ref="K3:K13" si="4">STDEVP(B3:E3)</f>
        <v>27.316432783216772</v>
      </c>
    </row>
    <row r="4" spans="1:11" x14ac:dyDescent="0.25">
      <c r="A4" s="7" t="s">
        <v>2</v>
      </c>
      <c r="B4" s="17">
        <v>127</v>
      </c>
      <c r="C4" s="18">
        <v>153</v>
      </c>
      <c r="D4" s="18">
        <v>180</v>
      </c>
      <c r="E4" s="19">
        <v>206</v>
      </c>
      <c r="F4" s="13"/>
      <c r="G4" s="14">
        <f t="shared" si="0"/>
        <v>666</v>
      </c>
      <c r="H4" s="15">
        <f t="shared" si="1"/>
        <v>127</v>
      </c>
      <c r="I4" s="15">
        <f t="shared" si="2"/>
        <v>206</v>
      </c>
      <c r="J4" s="15">
        <f t="shared" si="3"/>
        <v>166.5</v>
      </c>
      <c r="K4" s="16">
        <f t="shared" si="4"/>
        <v>29.516944286290883</v>
      </c>
    </row>
    <row r="5" spans="1:11" x14ac:dyDescent="0.25">
      <c r="A5" s="7" t="s">
        <v>3</v>
      </c>
      <c r="B5" s="17">
        <v>113</v>
      </c>
      <c r="C5" s="18">
        <v>143</v>
      </c>
      <c r="D5" s="18">
        <v>168</v>
      </c>
      <c r="E5" s="19">
        <v>212</v>
      </c>
      <c r="F5" s="13"/>
      <c r="G5" s="14">
        <f t="shared" si="0"/>
        <v>636</v>
      </c>
      <c r="H5" s="15">
        <f t="shared" si="1"/>
        <v>113</v>
      </c>
      <c r="I5" s="15">
        <f t="shared" si="2"/>
        <v>212</v>
      </c>
      <c r="J5" s="15">
        <f t="shared" si="3"/>
        <v>159</v>
      </c>
      <c r="K5" s="16">
        <f t="shared" si="4"/>
        <v>36.269822166644268</v>
      </c>
    </row>
    <row r="6" spans="1:11" x14ac:dyDescent="0.25">
      <c r="A6" s="7" t="s">
        <v>4</v>
      </c>
      <c r="B6" s="17">
        <v>109</v>
      </c>
      <c r="C6" s="18">
        <v>157</v>
      </c>
      <c r="D6" s="18">
        <v>173</v>
      </c>
      <c r="E6" s="19">
        <v>212</v>
      </c>
      <c r="F6" s="13"/>
      <c r="G6" s="14">
        <f t="shared" si="0"/>
        <v>651</v>
      </c>
      <c r="H6" s="15">
        <f t="shared" si="1"/>
        <v>109</v>
      </c>
      <c r="I6" s="15">
        <f t="shared" si="2"/>
        <v>212</v>
      </c>
      <c r="J6" s="15">
        <f t="shared" si="3"/>
        <v>162.75</v>
      </c>
      <c r="K6" s="16">
        <f t="shared" si="4"/>
        <v>36.921369151211067</v>
      </c>
    </row>
    <row r="7" spans="1:11" x14ac:dyDescent="0.25">
      <c r="A7" s="7" t="s">
        <v>5</v>
      </c>
      <c r="B7" s="17">
        <v>125</v>
      </c>
      <c r="C7" s="18">
        <v>169</v>
      </c>
      <c r="D7" s="18">
        <v>175</v>
      </c>
      <c r="E7" s="19">
        <v>181</v>
      </c>
      <c r="F7" s="13"/>
      <c r="G7" s="14">
        <f t="shared" si="0"/>
        <v>650</v>
      </c>
      <c r="H7" s="15">
        <f t="shared" si="1"/>
        <v>125</v>
      </c>
      <c r="I7" s="15">
        <f t="shared" si="2"/>
        <v>181</v>
      </c>
      <c r="J7" s="15">
        <f t="shared" si="3"/>
        <v>162.5</v>
      </c>
      <c r="K7" s="16">
        <f t="shared" si="4"/>
        <v>22.06241147291021</v>
      </c>
    </row>
    <row r="8" spans="1:11" x14ac:dyDescent="0.25">
      <c r="A8" s="7" t="s">
        <v>6</v>
      </c>
      <c r="B8" s="17">
        <v>115</v>
      </c>
      <c r="C8" s="18">
        <v>153</v>
      </c>
      <c r="D8" s="18">
        <v>173</v>
      </c>
      <c r="E8" s="19">
        <v>218</v>
      </c>
      <c r="F8" s="13"/>
      <c r="G8" s="14">
        <f t="shared" si="0"/>
        <v>659</v>
      </c>
      <c r="H8" s="15">
        <f t="shared" si="1"/>
        <v>115</v>
      </c>
      <c r="I8" s="15">
        <f t="shared" si="2"/>
        <v>218</v>
      </c>
      <c r="J8" s="15">
        <f t="shared" si="3"/>
        <v>164.75</v>
      </c>
      <c r="K8" s="16">
        <f t="shared" si="4"/>
        <v>37.137413749479109</v>
      </c>
    </row>
    <row r="9" spans="1:11" x14ac:dyDescent="0.25">
      <c r="A9" s="7" t="s">
        <v>7</v>
      </c>
      <c r="B9" s="17">
        <v>92</v>
      </c>
      <c r="C9" s="18">
        <v>119</v>
      </c>
      <c r="D9" s="18">
        <v>136</v>
      </c>
      <c r="E9" s="19">
        <v>136</v>
      </c>
      <c r="F9" s="13"/>
      <c r="G9" s="14">
        <f t="shared" si="0"/>
        <v>483</v>
      </c>
      <c r="H9" s="15">
        <f t="shared" si="1"/>
        <v>92</v>
      </c>
      <c r="I9" s="15">
        <f t="shared" si="2"/>
        <v>136</v>
      </c>
      <c r="J9" s="15">
        <f t="shared" si="3"/>
        <v>120.75</v>
      </c>
      <c r="K9" s="16">
        <f t="shared" si="4"/>
        <v>17.99131735032207</v>
      </c>
    </row>
    <row r="10" spans="1:11" x14ac:dyDescent="0.25">
      <c r="A10" s="7" t="s">
        <v>8</v>
      </c>
      <c r="B10" s="17">
        <v>119</v>
      </c>
      <c r="C10" s="18">
        <v>157</v>
      </c>
      <c r="D10" s="18">
        <v>179</v>
      </c>
      <c r="E10" s="19">
        <v>200</v>
      </c>
      <c r="F10" s="13"/>
      <c r="G10" s="14">
        <f t="shared" si="0"/>
        <v>655</v>
      </c>
      <c r="H10" s="15">
        <f t="shared" si="1"/>
        <v>119</v>
      </c>
      <c r="I10" s="15">
        <f t="shared" si="2"/>
        <v>200</v>
      </c>
      <c r="J10" s="15">
        <f t="shared" si="3"/>
        <v>163.75</v>
      </c>
      <c r="K10" s="16">
        <f t="shared" si="4"/>
        <v>29.978117018918983</v>
      </c>
    </row>
    <row r="11" spans="1:11" x14ac:dyDescent="0.25">
      <c r="A11" s="7" t="s">
        <v>9</v>
      </c>
      <c r="B11" s="17">
        <v>127</v>
      </c>
      <c r="C11" s="18">
        <v>174</v>
      </c>
      <c r="D11" s="18">
        <v>220</v>
      </c>
      <c r="E11" s="19">
        <v>236</v>
      </c>
      <c r="F11" s="13"/>
      <c r="G11" s="14">
        <f t="shared" si="0"/>
        <v>757</v>
      </c>
      <c r="H11" s="15">
        <f t="shared" si="1"/>
        <v>127</v>
      </c>
      <c r="I11" s="15">
        <f t="shared" si="2"/>
        <v>236</v>
      </c>
      <c r="J11" s="15">
        <f t="shared" si="3"/>
        <v>189.25</v>
      </c>
      <c r="K11" s="16">
        <f t="shared" si="4"/>
        <v>42.540421953713626</v>
      </c>
    </row>
    <row r="12" spans="1:11" x14ac:dyDescent="0.25">
      <c r="A12" s="7" t="s">
        <v>10</v>
      </c>
      <c r="B12" s="17">
        <v>136</v>
      </c>
      <c r="C12" s="18">
        <v>161</v>
      </c>
      <c r="D12" s="18">
        <v>191</v>
      </c>
      <c r="E12" s="19">
        <v>200</v>
      </c>
      <c r="F12" s="13"/>
      <c r="G12" s="14">
        <f t="shared" si="0"/>
        <v>688</v>
      </c>
      <c r="H12" s="15">
        <f t="shared" si="1"/>
        <v>136</v>
      </c>
      <c r="I12" s="15">
        <f t="shared" si="2"/>
        <v>200</v>
      </c>
      <c r="J12" s="15">
        <f t="shared" si="3"/>
        <v>172</v>
      </c>
      <c r="K12" s="16">
        <f t="shared" si="4"/>
        <v>25.308101469687529</v>
      </c>
    </row>
    <row r="13" spans="1:11" ht="15.75" thickBot="1" x14ac:dyDescent="0.3">
      <c r="A13" s="8" t="s">
        <v>11</v>
      </c>
      <c r="B13" s="20">
        <v>132</v>
      </c>
      <c r="C13" s="21">
        <v>178</v>
      </c>
      <c r="D13" s="21">
        <v>183</v>
      </c>
      <c r="E13" s="22">
        <v>200</v>
      </c>
      <c r="F13" s="13"/>
      <c r="G13" s="23">
        <f t="shared" si="0"/>
        <v>693</v>
      </c>
      <c r="H13" s="24">
        <f t="shared" si="1"/>
        <v>132</v>
      </c>
      <c r="I13" s="24">
        <f t="shared" si="2"/>
        <v>200</v>
      </c>
      <c r="J13" s="24">
        <f t="shared" si="3"/>
        <v>173.25</v>
      </c>
      <c r="K13" s="25">
        <f t="shared" si="4"/>
        <v>25.173150378925559</v>
      </c>
    </row>
    <row r="14" spans="1:11" ht="15.75" thickBot="1" x14ac:dyDescent="0.3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16.5" thickTop="1" thickBot="1" x14ac:dyDescent="0.3">
      <c r="A15" s="9" t="s">
        <v>16</v>
      </c>
      <c r="B15" s="26">
        <f>SUM(B2:B13)</f>
        <v>1427</v>
      </c>
      <c r="C15" s="27">
        <f t="shared" ref="C15:E15" si="5">SUM(C2:C13)</f>
        <v>1882</v>
      </c>
      <c r="D15" s="27">
        <f t="shared" si="5"/>
        <v>2165</v>
      </c>
      <c r="E15" s="28">
        <f t="shared" si="5"/>
        <v>2400</v>
      </c>
      <c r="F15" s="13"/>
      <c r="G15" s="29">
        <f>SUM(B15:E15)</f>
        <v>7874</v>
      </c>
      <c r="H15" s="13"/>
      <c r="I15" s="13"/>
      <c r="J15" s="13"/>
      <c r="K15" s="13"/>
    </row>
    <row r="16" spans="1:11" ht="16.5" thickTop="1" thickBot="1" x14ac:dyDescent="0.3">
      <c r="A16" s="9" t="s">
        <v>17</v>
      </c>
      <c r="B16" s="30">
        <f>B15/$G$15</f>
        <v>0.18122936245872492</v>
      </c>
      <c r="C16" s="31">
        <f t="shared" ref="C16:E16" si="6">C15/$G$15</f>
        <v>0.23901447802895606</v>
      </c>
      <c r="D16" s="31">
        <f t="shared" si="6"/>
        <v>0.27495554991109983</v>
      </c>
      <c r="E16" s="32">
        <f t="shared" si="6"/>
        <v>0.30480060960121919</v>
      </c>
      <c r="F16" s="13"/>
      <c r="G16" s="13"/>
      <c r="H16" s="29">
        <f>MIN(H2:H13)</f>
        <v>92</v>
      </c>
      <c r="I16" s="13"/>
      <c r="J16" s="13"/>
      <c r="K16" s="13"/>
    </row>
    <row r="17" spans="1:11" ht="16.5" thickTop="1" thickBot="1" x14ac:dyDescent="0.3">
      <c r="A17" s="9" t="s">
        <v>18</v>
      </c>
      <c r="B17" s="33">
        <f>MIN(B2:B13)</f>
        <v>92</v>
      </c>
      <c r="C17" s="34">
        <f>MIN(C2:C13)</f>
        <v>119</v>
      </c>
      <c r="D17" s="34">
        <f t="shared" ref="D17:E17" si="7">MIN(D2:D13)</f>
        <v>136</v>
      </c>
      <c r="E17" s="35">
        <f t="shared" si="7"/>
        <v>136</v>
      </c>
      <c r="F17" s="13"/>
      <c r="G17" s="13"/>
      <c r="H17" s="13"/>
      <c r="I17" s="29">
        <f>MAX(I2:I13)</f>
        <v>236</v>
      </c>
      <c r="J17" s="13"/>
      <c r="K17" s="13"/>
    </row>
    <row r="18" spans="1:11" ht="16.5" thickTop="1" thickBot="1" x14ac:dyDescent="0.3">
      <c r="A18" s="9" t="s">
        <v>19</v>
      </c>
      <c r="B18" s="33">
        <f>MAX(B2:B13)</f>
        <v>136</v>
      </c>
      <c r="C18" s="34">
        <f>MAX(C2:C13)</f>
        <v>178</v>
      </c>
      <c r="D18" s="34">
        <f>MAX(D2:D13)</f>
        <v>226</v>
      </c>
      <c r="E18" s="34">
        <f>MAX(E2:E13)</f>
        <v>236</v>
      </c>
      <c r="F18" s="13"/>
      <c r="G18" s="13"/>
      <c r="H18" s="13"/>
      <c r="I18" s="13"/>
      <c r="J18" s="36">
        <f>AVERAGE(J2:J13)</f>
        <v>164.04166666666666</v>
      </c>
      <c r="K18" s="13"/>
    </row>
    <row r="19" spans="1:11" ht="16.5" thickTop="1" thickBot="1" x14ac:dyDescent="0.3">
      <c r="A19" s="9" t="s">
        <v>20</v>
      </c>
      <c r="B19" s="37">
        <f>AVERAGE(B2:B13)</f>
        <v>118.91666666666667</v>
      </c>
      <c r="C19" s="38">
        <f t="shared" ref="C19:E19" si="8">AVERAGE(C2:C13)</f>
        <v>156.83333333333334</v>
      </c>
      <c r="D19" s="38">
        <f t="shared" si="8"/>
        <v>180.41666666666666</v>
      </c>
      <c r="E19" s="39">
        <f t="shared" si="8"/>
        <v>200</v>
      </c>
      <c r="F19" s="13"/>
      <c r="G19" s="13"/>
      <c r="H19" s="13"/>
      <c r="I19" s="13"/>
      <c r="J19" s="13"/>
      <c r="K19" s="36">
        <f>STDEVP(B2:E13)</f>
        <v>35.679685124108865</v>
      </c>
    </row>
    <row r="20" spans="1:11" ht="16.5" thickTop="1" thickBot="1" x14ac:dyDescent="0.3">
      <c r="A20" s="9" t="s">
        <v>21</v>
      </c>
      <c r="B20" s="40">
        <f>STDEVP(B2:B13)</f>
        <v>11.441578659530432</v>
      </c>
      <c r="C20" s="41">
        <f t="shared" ref="C20:E20" si="9">STDEVP(C2:C13)</f>
        <v>14.775166853729793</v>
      </c>
      <c r="D20" s="41">
        <f t="shared" si="9"/>
        <v>23.110092792736445</v>
      </c>
      <c r="E20" s="42">
        <f t="shared" si="9"/>
        <v>23.653752345029741</v>
      </c>
      <c r="F20" s="13"/>
      <c r="G20" s="13"/>
      <c r="H20" s="13"/>
      <c r="I20" s="13"/>
      <c r="J20" s="13"/>
      <c r="K20" s="13"/>
    </row>
    <row r="21" spans="1:11" ht="15.75" thickTop="1" x14ac:dyDescent="0.25">
      <c r="A21" s="1"/>
      <c r="B21" s="2"/>
      <c r="C21" s="2"/>
      <c r="D21" s="2"/>
      <c r="E21" s="2"/>
    </row>
    <row r="22" spans="1:11" x14ac:dyDescent="0.25">
      <c r="A22" s="1"/>
      <c r="B22" s="2"/>
      <c r="C22" s="2"/>
      <c r="D22" s="2"/>
      <c r="E22" s="2"/>
    </row>
    <row r="23" spans="1:11" x14ac:dyDescent="0.25">
      <c r="A23" s="1"/>
      <c r="B23" s="2"/>
      <c r="C23" s="2"/>
      <c r="D23" s="2"/>
      <c r="E23" s="2"/>
    </row>
    <row r="24" spans="1:11" x14ac:dyDescent="0.25">
      <c r="A24" s="1"/>
      <c r="B24" s="2"/>
      <c r="C24" s="2"/>
      <c r="D24" s="2"/>
      <c r="E24" s="2"/>
    </row>
    <row r="25" spans="1:11" x14ac:dyDescent="0.25">
      <c r="A25" s="1"/>
      <c r="B25" s="2"/>
      <c r="C25" s="2"/>
      <c r="D25" s="2"/>
      <c r="E25" s="2"/>
    </row>
    <row r="26" spans="1:11" x14ac:dyDescent="0.25">
      <c r="A26" s="1"/>
      <c r="B26" s="2"/>
      <c r="C26" s="2"/>
      <c r="D26" s="2"/>
      <c r="E26" s="2"/>
    </row>
    <row r="27" spans="1:11" x14ac:dyDescent="0.25">
      <c r="A27" s="1"/>
      <c r="B27" s="2"/>
      <c r="C27" s="2"/>
      <c r="D27" s="2"/>
      <c r="E27" s="2"/>
    </row>
  </sheetData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Montpellier 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etud-ptd7-13.Pharma</dc:creator>
  <cp:lastModifiedBy>template</cp:lastModifiedBy>
  <cp:lastPrinted>2016-03-09T21:43:33Z</cp:lastPrinted>
  <dcterms:created xsi:type="dcterms:W3CDTF">2016-03-02T16:14:28Z</dcterms:created>
  <dcterms:modified xsi:type="dcterms:W3CDTF">2016-04-20T17:26:50Z</dcterms:modified>
</cp:coreProperties>
</file>