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mhe\Desktop\3ºAno-S1\LFEA II\"/>
    </mc:Choice>
  </mc:AlternateContent>
  <xr:revisionPtr revIDLastSave="0" documentId="13_ncr:1_{118FEE82-4506-451E-A255-8A94B113E51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olha1" sheetId="1" r:id="rId1"/>
    <sheet name="Folha2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3" l="1"/>
  <c r="I49" i="3"/>
  <c r="I50" i="3"/>
  <c r="I51" i="3"/>
  <c r="I52" i="3"/>
  <c r="I53" i="3"/>
  <c r="I54" i="3"/>
  <c r="I66" i="3"/>
  <c r="I67" i="3"/>
  <c r="I68" i="3"/>
  <c r="I69" i="3"/>
  <c r="I70" i="3"/>
  <c r="I71" i="3"/>
  <c r="I72" i="3"/>
  <c r="H48" i="3"/>
  <c r="H49" i="3"/>
  <c r="H50" i="3"/>
  <c r="H51" i="3"/>
  <c r="H52" i="3"/>
  <c r="H53" i="3"/>
  <c r="H54" i="3"/>
  <c r="H66" i="3"/>
  <c r="H67" i="3"/>
  <c r="H68" i="3"/>
  <c r="H69" i="3"/>
  <c r="H70" i="3"/>
  <c r="H71" i="3"/>
  <c r="H72" i="3"/>
  <c r="F47" i="3"/>
  <c r="F48" i="3"/>
  <c r="F49" i="3"/>
  <c r="F50" i="3"/>
  <c r="F51" i="3"/>
  <c r="F52" i="3"/>
  <c r="F53" i="3"/>
  <c r="F54" i="3"/>
  <c r="F55" i="3"/>
  <c r="F65" i="3"/>
  <c r="F66" i="3"/>
  <c r="F67" i="3"/>
  <c r="F68" i="3"/>
  <c r="F69" i="3"/>
  <c r="F70" i="3"/>
  <c r="F71" i="3"/>
  <c r="F72" i="3"/>
  <c r="F73" i="3"/>
  <c r="F74" i="3"/>
  <c r="E47" i="3"/>
  <c r="E48" i="3"/>
  <c r="E49" i="3"/>
  <c r="E50" i="3"/>
  <c r="E51" i="3"/>
  <c r="E52" i="3"/>
  <c r="E53" i="3"/>
  <c r="E54" i="3"/>
  <c r="E55" i="3"/>
  <c r="E65" i="3"/>
  <c r="E66" i="3"/>
  <c r="E67" i="3"/>
  <c r="E68" i="3"/>
  <c r="E69" i="3"/>
  <c r="E70" i="3"/>
  <c r="E71" i="3"/>
  <c r="E72" i="3"/>
  <c r="E73" i="3"/>
  <c r="E74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42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42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" i="3"/>
  <c r="M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" i="3"/>
  <c r="L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G3" i="3"/>
  <c r="L6" i="3"/>
  <c r="L10" i="3"/>
  <c r="L11" i="3"/>
  <c r="L14" i="3"/>
  <c r="L18" i="3"/>
  <c r="L19" i="3"/>
  <c r="L22" i="3"/>
  <c r="L26" i="3"/>
  <c r="L27" i="3"/>
  <c r="L30" i="3"/>
  <c r="L34" i="3"/>
  <c r="L35" i="3"/>
  <c r="L38" i="3"/>
  <c r="F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F21" i="3"/>
  <c r="F26" i="3"/>
  <c r="F29" i="3"/>
  <c r="F37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" i="3"/>
  <c r="K4" i="3"/>
  <c r="L4" i="3" s="1"/>
  <c r="K5" i="3"/>
  <c r="L5" i="3" s="1"/>
  <c r="K6" i="3"/>
  <c r="K7" i="3"/>
  <c r="L7" i="3" s="1"/>
  <c r="K8" i="3"/>
  <c r="L8" i="3" s="1"/>
  <c r="K9" i="3"/>
  <c r="L9" i="3" s="1"/>
  <c r="K10" i="3"/>
  <c r="K11" i="3"/>
  <c r="K12" i="3"/>
  <c r="L12" i="3" s="1"/>
  <c r="K13" i="3"/>
  <c r="L13" i="3" s="1"/>
  <c r="K14" i="3"/>
  <c r="K15" i="3"/>
  <c r="L15" i="3" s="1"/>
  <c r="K16" i="3"/>
  <c r="L16" i="3" s="1"/>
  <c r="K17" i="3"/>
  <c r="L17" i="3" s="1"/>
  <c r="K18" i="3"/>
  <c r="K19" i="3"/>
  <c r="K20" i="3"/>
  <c r="L20" i="3" s="1"/>
  <c r="K21" i="3"/>
  <c r="L21" i="3" s="1"/>
  <c r="K22" i="3"/>
  <c r="K23" i="3"/>
  <c r="L23" i="3" s="1"/>
  <c r="K24" i="3"/>
  <c r="L24" i="3" s="1"/>
  <c r="K25" i="3"/>
  <c r="L25" i="3" s="1"/>
  <c r="K26" i="3"/>
  <c r="K27" i="3"/>
  <c r="K28" i="3"/>
  <c r="L28" i="3" s="1"/>
  <c r="K29" i="3"/>
  <c r="L29" i="3" s="1"/>
  <c r="K30" i="3"/>
  <c r="K31" i="3"/>
  <c r="L31" i="3" s="1"/>
  <c r="K32" i="3"/>
  <c r="L32" i="3" s="1"/>
  <c r="K33" i="3"/>
  <c r="L33" i="3" s="1"/>
  <c r="K34" i="3"/>
  <c r="K35" i="3"/>
  <c r="K36" i="3"/>
  <c r="L36" i="3" s="1"/>
  <c r="K37" i="3"/>
  <c r="L37" i="3" s="1"/>
  <c r="K38" i="3"/>
  <c r="K3" i="3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E22" i="3"/>
  <c r="F22" i="3" s="1"/>
  <c r="E23" i="3"/>
  <c r="F23" i="3" s="1"/>
  <c r="E24" i="3"/>
  <c r="F24" i="3" s="1"/>
  <c r="E25" i="3"/>
  <c r="F25" i="3" s="1"/>
  <c r="E26" i="3"/>
  <c r="E27" i="3"/>
  <c r="F27" i="3" s="1"/>
  <c r="E28" i="3"/>
  <c r="F28" i="3" s="1"/>
  <c r="E29" i="3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E38" i="3"/>
  <c r="F38" i="3" s="1"/>
  <c r="E3" i="3"/>
  <c r="S6" i="2" l="1" a="1"/>
  <c r="S6" i="2" s="1"/>
  <c r="Q6" i="2" a="1"/>
  <c r="Q6" i="2" s="1"/>
  <c r="R6" i="2" a="1"/>
  <c r="R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B6" i="2" a="1"/>
  <c r="B6" i="2" s="1"/>
  <c r="C6" i="2" a="1"/>
  <c r="C6" i="2" s="1"/>
  <c r="D41" i="1"/>
  <c r="C41" i="1"/>
  <c r="F13" i="1"/>
  <c r="I13" i="1" s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BB13" i="1" s="1"/>
  <c r="BE13" i="1" s="1"/>
  <c r="BH13" i="1" s="1"/>
  <c r="BK13" i="1" s="1"/>
  <c r="BN13" i="1" s="1"/>
  <c r="BQ13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<sst xmlns="http://schemas.openxmlformats.org/spreadsheetml/2006/main" count="175" uniqueCount="104">
  <si>
    <t>Δθ  [°]</t>
  </si>
  <si>
    <r>
      <t>Δ</t>
    </r>
    <r>
      <rPr>
        <b/>
        <sz val="14"/>
        <color theme="1"/>
        <rFont val="Calibri"/>
        <family val="2"/>
      </rPr>
      <t>φ</t>
    </r>
    <r>
      <rPr>
        <b/>
        <sz val="14"/>
        <color theme="1"/>
        <rFont val="Calibri"/>
        <family val="2"/>
        <scheme val="minor"/>
      </rPr>
      <t xml:space="preserve">  [°]</t>
    </r>
  </si>
  <si>
    <t>Fonte 1</t>
  </si>
  <si>
    <t>Fonte 2</t>
  </si>
  <si>
    <t>R [in]</t>
  </si>
  <si>
    <r>
      <rPr>
        <b/>
        <sz val="14"/>
        <color theme="1"/>
        <rFont val="Calibri"/>
        <family val="2"/>
      </rPr>
      <t>φ</t>
    </r>
    <r>
      <rPr>
        <b/>
        <sz val="14"/>
        <color theme="1"/>
        <rFont val="Calibri"/>
        <family val="2"/>
        <scheme val="minor"/>
      </rPr>
      <t xml:space="preserve">  [°]</t>
    </r>
  </si>
  <si>
    <t>Obstáculo</t>
  </si>
  <si>
    <t>CA</t>
  </si>
  <si>
    <t>CB</t>
  </si>
  <si>
    <t>Cc</t>
  </si>
  <si>
    <t>θ  [°]</t>
  </si>
  <si>
    <t>φ [°]</t>
  </si>
  <si>
    <t>Δt  [s]</t>
  </si>
  <si>
    <t>phi</t>
  </si>
  <si>
    <t>C1</t>
  </si>
  <si>
    <t>c2</t>
  </si>
  <si>
    <t>c3</t>
  </si>
  <si>
    <t>c1</t>
  </si>
  <si>
    <t>c3a</t>
  </si>
  <si>
    <t>c3b</t>
  </si>
  <si>
    <t>Rcc1</t>
  </si>
  <si>
    <t>Rcc2</t>
  </si>
  <si>
    <t>Rcc3</t>
  </si>
  <si>
    <t>RccCorrigido1</t>
  </si>
  <si>
    <t>ErroCorrigido1</t>
  </si>
  <si>
    <t>r=1</t>
  </si>
  <si>
    <t>RccCorrigido2</t>
  </si>
  <si>
    <t>ErroCorrigido2</t>
  </si>
  <si>
    <t>ErroCorrigido3</t>
  </si>
  <si>
    <t>r=0.5</t>
  </si>
  <si>
    <t>RccCorrigido3</t>
  </si>
  <si>
    <t>r=1.5</t>
  </si>
  <si>
    <t>x1</t>
  </si>
  <si>
    <t>y1</t>
  </si>
  <si>
    <t>x2</t>
  </si>
  <si>
    <t>y2</t>
  </si>
  <si>
    <t>x3</t>
  </si>
  <si>
    <t>y3</t>
  </si>
  <si>
    <t>Parâmetro</t>
  </si>
  <si>
    <t>Amplitude 1</t>
  </si>
  <si>
    <t xml:space="preserve">Erro </t>
  </si>
  <si>
    <t xml:space="preserve"> Média 1</t>
  </si>
  <si>
    <t xml:space="preserve">Desvio padrão 1 </t>
  </si>
  <si>
    <t>Erro</t>
  </si>
  <si>
    <t xml:space="preserve"> Amplitude 2 </t>
  </si>
  <si>
    <t xml:space="preserve"> Erro  </t>
  </si>
  <si>
    <t>Média 2</t>
  </si>
  <si>
    <t xml:space="preserve"> Desvio padrão 2</t>
  </si>
  <si>
    <t xml:space="preserve"> Erro   </t>
  </si>
  <si>
    <t>Termo de fundo (c)</t>
  </si>
  <si>
    <t xml:space="preserve"> Erro</t>
  </si>
  <si>
    <t xml:space="preserve"> X^2</t>
  </si>
  <si>
    <t>Ndf</t>
  </si>
  <si>
    <t xml:space="preserve"> R^2</t>
  </si>
  <si>
    <t xml:space="preserve">R=0.5 in </t>
  </si>
  <si>
    <t>R=1.0 in</t>
  </si>
  <si>
    <t xml:space="preserve"> R=1.5 in</t>
  </si>
  <si>
    <t>110.470</t>
  </si>
  <si>
    <t>178.548</t>
  </si>
  <si>
    <t>172.569</t>
  </si>
  <si>
    <t>4.899</t>
  </si>
  <si>
    <t>1.986</t>
  </si>
  <si>
    <t>2.524</t>
  </si>
  <si>
    <t xml:space="preserve">84.153 </t>
  </si>
  <si>
    <t xml:space="preserve">87.464 </t>
  </si>
  <si>
    <t>87.268</t>
  </si>
  <si>
    <t>1.239</t>
  </si>
  <si>
    <t>0.298</t>
  </si>
  <si>
    <t>0.263</t>
  </si>
  <si>
    <t>36.934</t>
  </si>
  <si>
    <t>24.911</t>
  </si>
  <si>
    <t>15.969</t>
  </si>
  <si>
    <t>2.297</t>
  </si>
  <si>
    <t>0.359</t>
  </si>
  <si>
    <t>0.282</t>
  </si>
  <si>
    <t xml:space="preserve"> 119.539</t>
  </si>
  <si>
    <t xml:space="preserve"> 181.941</t>
  </si>
  <si>
    <t>177.580</t>
  </si>
  <si>
    <t xml:space="preserve"> 5.041</t>
  </si>
  <si>
    <t xml:space="preserve"> 1.995</t>
  </si>
  <si>
    <t xml:space="preserve"> 2.479</t>
  </si>
  <si>
    <t>278.000</t>
  </si>
  <si>
    <t>273.467</t>
  </si>
  <si>
    <t>271.189</t>
  </si>
  <si>
    <t>1.099</t>
  </si>
  <si>
    <t>0.291</t>
  </si>
  <si>
    <t>0.260</t>
  </si>
  <si>
    <t>33.907</t>
  </si>
  <si>
    <t>24.713</t>
  </si>
  <si>
    <t xml:space="preserve"> 16.576</t>
  </si>
  <si>
    <t>1.943</t>
  </si>
  <si>
    <t>0.350</t>
  </si>
  <si>
    <t xml:space="preserve"> 0.280</t>
  </si>
  <si>
    <t>75.933</t>
  </si>
  <si>
    <t>1.226</t>
  </si>
  <si>
    <t>4.697</t>
  </si>
  <si>
    <t xml:space="preserve"> 1.017</t>
  </si>
  <si>
    <t>0.782</t>
  </si>
  <si>
    <t>12.328</t>
  </si>
  <si>
    <t>7.443</t>
  </si>
  <si>
    <t>67.693</t>
  </si>
  <si>
    <t xml:space="preserve"> 0.976</t>
  </si>
  <si>
    <t>0.998</t>
  </si>
  <si>
    <t xml:space="preserve"> 0.997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</si>
</sst>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7" borderId="0" xfId="0" applyFont="1" applyFill="1" applyAlignment="1">
      <alignment horizontal="right"/>
    </xf>
    <xf numFmtId="0" fontId="1" fillId="1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828"/>
      <color rgb="FFFFC5FF"/>
      <color rgb="FFFFA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5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0914260717410318E-2"/>
          <c:y val="0.17171296296296298"/>
          <c:w val="0.86210651793525805"/>
          <c:h val="0.61498432487605714"/>
        </c:manualLayout>
      </c:layout>
      <c:surface3DChart>
        <c:wireframe val="0"/>
        <c:ser>
          <c:idx val="0"/>
          <c:order val="0"/>
          <c:tx>
            <c:strRef>
              <c:f>Folha2!$C$5</c:f>
              <c:strCache>
                <c:ptCount val="1"/>
                <c:pt idx="0">
                  <c:v>-40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Folha2!$C$6:$C$29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B-4C6A-A41E-6E66C164D0D0}"/>
            </c:ext>
          </c:extLst>
        </c:ser>
        <c:ser>
          <c:idx val="1"/>
          <c:order val="1"/>
          <c:tx>
            <c:strRef>
              <c:f>Folha2!$D$5</c:f>
              <c:strCache>
                <c:ptCount val="1"/>
                <c:pt idx="0">
                  <c:v>-35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Folha2!$D$6:$D$29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B-4C6A-A41E-6E66C164D0D0}"/>
            </c:ext>
          </c:extLst>
        </c:ser>
        <c:ser>
          <c:idx val="2"/>
          <c:order val="2"/>
          <c:tx>
            <c:strRef>
              <c:f>Folha2!$E$5</c:f>
              <c:strCache>
                <c:ptCount val="1"/>
                <c:pt idx="0">
                  <c:v>-30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Folha2!$E$6:$E$29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B-4C6A-A41E-6E66C164D0D0}"/>
            </c:ext>
          </c:extLst>
        </c:ser>
        <c:ser>
          <c:idx val="3"/>
          <c:order val="3"/>
          <c:tx>
            <c:strRef>
              <c:f>Folha2!$F$5</c:f>
              <c:strCache>
                <c:ptCount val="1"/>
                <c:pt idx="0">
                  <c:v>-25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Folha2!$F$6:$F$29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B-4C6A-A41E-6E66C164D0D0}"/>
            </c:ext>
          </c:extLst>
        </c:ser>
        <c:ser>
          <c:idx val="4"/>
          <c:order val="4"/>
          <c:tx>
            <c:strRef>
              <c:f>Folha2!$G$5</c:f>
              <c:strCache>
                <c:ptCount val="1"/>
                <c:pt idx="0">
                  <c:v>-20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Folha2!$G$6:$G$29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CB-4C6A-A41E-6E66C164D0D0}"/>
            </c:ext>
          </c:extLst>
        </c:ser>
        <c:ser>
          <c:idx val="5"/>
          <c:order val="5"/>
          <c:tx>
            <c:strRef>
              <c:f>Folha2!$H$5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Folha2!$H$6:$H$29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CB-4C6A-A41E-6E66C164D0D0}"/>
            </c:ext>
          </c:extLst>
        </c:ser>
        <c:ser>
          <c:idx val="6"/>
          <c:order val="6"/>
          <c:tx>
            <c:strRef>
              <c:f>Folha2!$I$5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Folha2!$I$6:$I$29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CB-4C6A-A41E-6E66C164D0D0}"/>
            </c:ext>
          </c:extLst>
        </c:ser>
        <c:ser>
          <c:idx val="7"/>
          <c:order val="7"/>
          <c:tx>
            <c:strRef>
              <c:f>Folha2!$J$5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Folha2!$J$6:$J$29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CB-4C6A-A41E-6E66C164D0D0}"/>
            </c:ext>
          </c:extLst>
        </c:ser>
        <c:ser>
          <c:idx val="8"/>
          <c:order val="8"/>
          <c:tx>
            <c:strRef>
              <c:f>Folha2!$K$5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Folha2!$K$6:$K$29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CB-4C6A-A41E-6E66C164D0D0}"/>
            </c:ext>
          </c:extLst>
        </c:ser>
        <c:ser>
          <c:idx val="9"/>
          <c:order val="9"/>
          <c:tx>
            <c:strRef>
              <c:f>Folha2!$L$5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Folha2!$L$6:$L$29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CB-4C6A-A41E-6E66C164D0D0}"/>
            </c:ext>
          </c:extLst>
        </c:ser>
        <c:ser>
          <c:idx val="10"/>
          <c:order val="10"/>
          <c:tx>
            <c:strRef>
              <c:f>Folha2!$M$5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Folha2!$M$6:$M$29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CB-4C6A-A41E-6E66C164D0D0}"/>
            </c:ext>
          </c:extLst>
        </c:ser>
        <c:ser>
          <c:idx val="11"/>
          <c:order val="11"/>
          <c:tx>
            <c:strRef>
              <c:f>Folha2!$N$5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Folha2!$N$6:$N$29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CB-4C6A-A41E-6E66C164D0D0}"/>
            </c:ext>
          </c:extLst>
        </c:ser>
        <c:ser>
          <c:idx val="12"/>
          <c:order val="12"/>
          <c:tx>
            <c:strRef>
              <c:f>Folha2!$O$5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Folha2!$O$6:$O$29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CB-4C6A-A41E-6E66C164D0D0}"/>
            </c:ext>
          </c:extLst>
        </c:ser>
        <c:ser>
          <c:idx val="13"/>
          <c:order val="13"/>
          <c:tx>
            <c:strRef>
              <c:f>Folha2!$P$5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Folha2!$P$6:$P$29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CB-4C6A-A41E-6E66C164D0D0}"/>
            </c:ext>
          </c:extLst>
        </c:ser>
        <c:ser>
          <c:idx val="14"/>
          <c:order val="14"/>
          <c:tx>
            <c:strRef>
              <c:f>Folha2!$Q$5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Folha2!$Q$6:$Q$29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CB-4C6A-A41E-6E66C164D0D0}"/>
            </c:ext>
          </c:extLst>
        </c:ser>
        <c:ser>
          <c:idx val="15"/>
          <c:order val="15"/>
          <c:tx>
            <c:strRef>
              <c:f>Folha2!$R$5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Folha2!$R$6:$R$29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CB-4C6A-A41E-6E66C164D0D0}"/>
            </c:ext>
          </c:extLst>
        </c:ser>
        <c:ser>
          <c:idx val="16"/>
          <c:order val="16"/>
          <c:tx>
            <c:strRef>
              <c:f>Folha2!$S$5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Folha2!$S$6:$S$29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CB-4C6A-A41E-6E66C164D0D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779375247"/>
        <c:axId val="640660576"/>
        <c:axId val="1396203263"/>
      </c:surface3DChart>
      <c:catAx>
        <c:axId val="1779375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0660576"/>
        <c:crosses val="autoZero"/>
        <c:auto val="1"/>
        <c:lblAlgn val="ctr"/>
        <c:lblOffset val="100"/>
        <c:noMultiLvlLbl val="0"/>
      </c:catAx>
      <c:valAx>
        <c:axId val="6406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9375247"/>
        <c:crosses val="autoZero"/>
        <c:crossBetween val="midCat"/>
      </c:valAx>
      <c:serAx>
        <c:axId val="13962032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066057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663290634885692E-2"/>
          <c:y val="0.16856232328360021"/>
          <c:w val="0.89681233595800525"/>
          <c:h val="0.61498432487605714"/>
        </c:manualLayout>
      </c:layout>
      <c:surfaceChart>
        <c:wireframe val="0"/>
        <c:ser>
          <c:idx val="0"/>
          <c:order val="0"/>
          <c:tx>
            <c:strRef>
              <c:f>Folha2!$C$5</c:f>
              <c:strCache>
                <c:ptCount val="1"/>
                <c:pt idx="0">
                  <c:v>-40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Folha2!$C$6:$C$29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3-4AAD-BF37-99BBD0C1154A}"/>
            </c:ext>
          </c:extLst>
        </c:ser>
        <c:ser>
          <c:idx val="1"/>
          <c:order val="1"/>
          <c:tx>
            <c:strRef>
              <c:f>Folha2!$D$5</c:f>
              <c:strCache>
                <c:ptCount val="1"/>
                <c:pt idx="0">
                  <c:v>-35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Folha2!$D$6:$D$29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3-4AAD-BF37-99BBD0C1154A}"/>
            </c:ext>
          </c:extLst>
        </c:ser>
        <c:ser>
          <c:idx val="2"/>
          <c:order val="2"/>
          <c:tx>
            <c:strRef>
              <c:f>Folha2!$E$5</c:f>
              <c:strCache>
                <c:ptCount val="1"/>
                <c:pt idx="0">
                  <c:v>-30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Folha2!$E$6:$E$29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43-4AAD-BF37-99BBD0C1154A}"/>
            </c:ext>
          </c:extLst>
        </c:ser>
        <c:ser>
          <c:idx val="3"/>
          <c:order val="3"/>
          <c:tx>
            <c:strRef>
              <c:f>Folha2!$F$5</c:f>
              <c:strCache>
                <c:ptCount val="1"/>
                <c:pt idx="0">
                  <c:v>-25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Folha2!$F$6:$F$29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43-4AAD-BF37-99BBD0C1154A}"/>
            </c:ext>
          </c:extLst>
        </c:ser>
        <c:ser>
          <c:idx val="4"/>
          <c:order val="4"/>
          <c:tx>
            <c:strRef>
              <c:f>Folha2!$G$5</c:f>
              <c:strCache>
                <c:ptCount val="1"/>
                <c:pt idx="0">
                  <c:v>-20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Folha2!$G$6:$G$29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43-4AAD-BF37-99BBD0C1154A}"/>
            </c:ext>
          </c:extLst>
        </c:ser>
        <c:ser>
          <c:idx val="5"/>
          <c:order val="5"/>
          <c:tx>
            <c:strRef>
              <c:f>Folha2!$H$5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Folha2!$H$6:$H$29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43-4AAD-BF37-99BBD0C1154A}"/>
            </c:ext>
          </c:extLst>
        </c:ser>
        <c:ser>
          <c:idx val="6"/>
          <c:order val="6"/>
          <c:tx>
            <c:strRef>
              <c:f>Folha2!$I$5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Folha2!$I$6:$I$29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43-4AAD-BF37-99BBD0C1154A}"/>
            </c:ext>
          </c:extLst>
        </c:ser>
        <c:ser>
          <c:idx val="7"/>
          <c:order val="7"/>
          <c:tx>
            <c:strRef>
              <c:f>Folha2!$J$5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Folha2!$J$6:$J$29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43-4AAD-BF37-99BBD0C1154A}"/>
            </c:ext>
          </c:extLst>
        </c:ser>
        <c:ser>
          <c:idx val="8"/>
          <c:order val="8"/>
          <c:tx>
            <c:strRef>
              <c:f>Folha2!$K$5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Folha2!$K$6:$K$29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43-4AAD-BF37-99BBD0C1154A}"/>
            </c:ext>
          </c:extLst>
        </c:ser>
        <c:ser>
          <c:idx val="9"/>
          <c:order val="9"/>
          <c:tx>
            <c:strRef>
              <c:f>Folha2!$L$5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Folha2!$L$6:$L$29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43-4AAD-BF37-99BBD0C1154A}"/>
            </c:ext>
          </c:extLst>
        </c:ser>
        <c:ser>
          <c:idx val="10"/>
          <c:order val="10"/>
          <c:tx>
            <c:strRef>
              <c:f>Folha2!$M$5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Folha2!$M$6:$M$29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43-4AAD-BF37-99BBD0C1154A}"/>
            </c:ext>
          </c:extLst>
        </c:ser>
        <c:ser>
          <c:idx val="11"/>
          <c:order val="11"/>
          <c:tx>
            <c:strRef>
              <c:f>Folha2!$N$5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Folha2!$N$6:$N$29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43-4AAD-BF37-99BBD0C1154A}"/>
            </c:ext>
          </c:extLst>
        </c:ser>
        <c:ser>
          <c:idx val="12"/>
          <c:order val="12"/>
          <c:tx>
            <c:strRef>
              <c:f>Folha2!$O$5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Folha2!$O$6:$O$29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43-4AAD-BF37-99BBD0C1154A}"/>
            </c:ext>
          </c:extLst>
        </c:ser>
        <c:ser>
          <c:idx val="13"/>
          <c:order val="13"/>
          <c:tx>
            <c:strRef>
              <c:f>Folha2!$P$5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Folha2!$P$6:$P$29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43-4AAD-BF37-99BBD0C1154A}"/>
            </c:ext>
          </c:extLst>
        </c:ser>
        <c:ser>
          <c:idx val="14"/>
          <c:order val="14"/>
          <c:tx>
            <c:strRef>
              <c:f>Folha2!$Q$5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Folha2!$Q$6:$Q$29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43-4AAD-BF37-99BBD0C1154A}"/>
            </c:ext>
          </c:extLst>
        </c:ser>
        <c:ser>
          <c:idx val="15"/>
          <c:order val="15"/>
          <c:tx>
            <c:strRef>
              <c:f>Folha2!$R$5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Folha2!$R$6:$R$29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643-4AAD-BF37-99BBD0C1154A}"/>
            </c:ext>
          </c:extLst>
        </c:ser>
        <c:ser>
          <c:idx val="16"/>
          <c:order val="16"/>
          <c:tx>
            <c:strRef>
              <c:f>Folha2!$S$5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Folha2!$B$6:$B$29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cat>
          <c:val>
            <c:numRef>
              <c:f>Folha2!$S$6:$S$29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643-4AAD-BF37-99BBD0C1154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779361807"/>
        <c:axId val="1397781631"/>
        <c:axId val="1258364511"/>
      </c:surfaceChart>
      <c:catAx>
        <c:axId val="177936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φ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[°]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7781631"/>
        <c:crosses val="autoZero"/>
        <c:auto val="1"/>
        <c:lblAlgn val="ctr"/>
        <c:lblOffset val="100"/>
        <c:noMultiLvlLbl val="0"/>
      </c:catAx>
      <c:valAx>
        <c:axId val="13977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9361807"/>
        <c:crosses val="autoZero"/>
        <c:crossBetween val="midCat"/>
      </c:valAx>
      <c:serAx>
        <c:axId val="1258364511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pt-PT"/>
                  <a:t>[</a:t>
                </a:r>
                <a:r>
                  <a:rPr lang="pt-PT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°]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778163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Folha3!$A$3:$A$38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Folha3!$B$3:$B$38</c:f>
              <c:numCache>
                <c:formatCode>General</c:formatCode>
                <c:ptCount val="36"/>
                <c:pt idx="0">
                  <c:v>6487</c:v>
                </c:pt>
                <c:pt idx="1">
                  <c:v>6404</c:v>
                </c:pt>
                <c:pt idx="2">
                  <c:v>6211</c:v>
                </c:pt>
                <c:pt idx="3">
                  <c:v>5969</c:v>
                </c:pt>
                <c:pt idx="4">
                  <c:v>5976</c:v>
                </c:pt>
                <c:pt idx="5">
                  <c:v>5950</c:v>
                </c:pt>
                <c:pt idx="6">
                  <c:v>5711</c:v>
                </c:pt>
                <c:pt idx="7">
                  <c:v>5617</c:v>
                </c:pt>
                <c:pt idx="8">
                  <c:v>5527</c:v>
                </c:pt>
                <c:pt idx="9">
                  <c:v>5514</c:v>
                </c:pt>
                <c:pt idx="10">
                  <c:v>5542</c:v>
                </c:pt>
                <c:pt idx="11">
                  <c:v>5706</c:v>
                </c:pt>
                <c:pt idx="12">
                  <c:v>5708</c:v>
                </c:pt>
                <c:pt idx="13">
                  <c:v>5937</c:v>
                </c:pt>
                <c:pt idx="14">
                  <c:v>5816</c:v>
                </c:pt>
                <c:pt idx="15">
                  <c:v>6067</c:v>
                </c:pt>
                <c:pt idx="16">
                  <c:v>6064</c:v>
                </c:pt>
                <c:pt idx="17">
                  <c:v>6220</c:v>
                </c:pt>
                <c:pt idx="18">
                  <c:v>6489</c:v>
                </c:pt>
                <c:pt idx="19">
                  <c:v>6725</c:v>
                </c:pt>
                <c:pt idx="20">
                  <c:v>6874</c:v>
                </c:pt>
                <c:pt idx="21">
                  <c:v>6962</c:v>
                </c:pt>
                <c:pt idx="22">
                  <c:v>7145</c:v>
                </c:pt>
                <c:pt idx="23">
                  <c:v>7343</c:v>
                </c:pt>
                <c:pt idx="24">
                  <c:v>7551</c:v>
                </c:pt>
                <c:pt idx="25">
                  <c:v>7601</c:v>
                </c:pt>
                <c:pt idx="26">
                  <c:v>7687</c:v>
                </c:pt>
                <c:pt idx="27">
                  <c:v>7927</c:v>
                </c:pt>
                <c:pt idx="28">
                  <c:v>7827</c:v>
                </c:pt>
                <c:pt idx="29">
                  <c:v>7739</c:v>
                </c:pt>
                <c:pt idx="30">
                  <c:v>7518</c:v>
                </c:pt>
                <c:pt idx="31">
                  <c:v>7520</c:v>
                </c:pt>
                <c:pt idx="32">
                  <c:v>7261</c:v>
                </c:pt>
                <c:pt idx="33">
                  <c:v>7114</c:v>
                </c:pt>
                <c:pt idx="34">
                  <c:v>7071</c:v>
                </c:pt>
                <c:pt idx="35">
                  <c:v>6975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E5-4A52-8884-E58382D675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Folha3!$A$3:$A$38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Folha3!$C$3:$C$38</c:f>
              <c:numCache>
                <c:formatCode>General</c:formatCode>
                <c:ptCount val="36"/>
                <c:pt idx="0">
                  <c:v>6289</c:v>
                </c:pt>
                <c:pt idx="1">
                  <c:v>6525</c:v>
                </c:pt>
                <c:pt idx="2">
                  <c:v>6605</c:v>
                </c:pt>
                <c:pt idx="3">
                  <c:v>6533</c:v>
                </c:pt>
                <c:pt idx="4">
                  <c:v>6941</c:v>
                </c:pt>
                <c:pt idx="5">
                  <c:v>7077</c:v>
                </c:pt>
                <c:pt idx="6">
                  <c:v>7185</c:v>
                </c:pt>
                <c:pt idx="7">
                  <c:v>7190</c:v>
                </c:pt>
                <c:pt idx="8">
                  <c:v>7454</c:v>
                </c:pt>
                <c:pt idx="9">
                  <c:v>7196</c:v>
                </c:pt>
                <c:pt idx="10">
                  <c:v>7284</c:v>
                </c:pt>
                <c:pt idx="11">
                  <c:v>7245</c:v>
                </c:pt>
                <c:pt idx="12">
                  <c:v>7191</c:v>
                </c:pt>
                <c:pt idx="13">
                  <c:v>7143</c:v>
                </c:pt>
                <c:pt idx="14">
                  <c:v>6984</c:v>
                </c:pt>
                <c:pt idx="15">
                  <c:v>6865</c:v>
                </c:pt>
                <c:pt idx="16">
                  <c:v>6512</c:v>
                </c:pt>
                <c:pt idx="17">
                  <c:v>6425</c:v>
                </c:pt>
                <c:pt idx="18">
                  <c:v>6176</c:v>
                </c:pt>
                <c:pt idx="19">
                  <c:v>6198</c:v>
                </c:pt>
                <c:pt idx="20">
                  <c:v>5995</c:v>
                </c:pt>
                <c:pt idx="21">
                  <c:v>5981</c:v>
                </c:pt>
                <c:pt idx="22">
                  <c:v>5735</c:v>
                </c:pt>
                <c:pt idx="23">
                  <c:v>5642</c:v>
                </c:pt>
                <c:pt idx="24">
                  <c:v>5627</c:v>
                </c:pt>
                <c:pt idx="25">
                  <c:v>5582</c:v>
                </c:pt>
                <c:pt idx="26">
                  <c:v>5571</c:v>
                </c:pt>
                <c:pt idx="27">
                  <c:v>5400</c:v>
                </c:pt>
                <c:pt idx="28">
                  <c:v>5449</c:v>
                </c:pt>
                <c:pt idx="29">
                  <c:v>5391</c:v>
                </c:pt>
                <c:pt idx="30">
                  <c:v>5552</c:v>
                </c:pt>
                <c:pt idx="31">
                  <c:v>5502</c:v>
                </c:pt>
                <c:pt idx="32">
                  <c:v>5688</c:v>
                </c:pt>
                <c:pt idx="33">
                  <c:v>5909</c:v>
                </c:pt>
                <c:pt idx="34">
                  <c:v>5909</c:v>
                </c:pt>
                <c:pt idx="35">
                  <c:v>5981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E5-4A52-8884-E58382D6754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Folha3!$A$3:$A$38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Folha3!$D$3:$D$38</c:f>
              <c:numCache>
                <c:formatCode>General</c:formatCode>
                <c:ptCount val="36"/>
                <c:pt idx="0">
                  <c:v>1926</c:v>
                </c:pt>
                <c:pt idx="1">
                  <c:v>2020</c:v>
                </c:pt>
                <c:pt idx="2">
                  <c:v>2118</c:v>
                </c:pt>
                <c:pt idx="3">
                  <c:v>2278</c:v>
                </c:pt>
                <c:pt idx="4">
                  <c:v>2590</c:v>
                </c:pt>
                <c:pt idx="5">
                  <c:v>2808</c:v>
                </c:pt>
                <c:pt idx="6">
                  <c:v>3264</c:v>
                </c:pt>
                <c:pt idx="7">
                  <c:v>3498</c:v>
                </c:pt>
                <c:pt idx="8">
                  <c:v>3785</c:v>
                </c:pt>
                <c:pt idx="9">
                  <c:v>3640</c:v>
                </c:pt>
                <c:pt idx="10">
                  <c:v>3658</c:v>
                </c:pt>
                <c:pt idx="11">
                  <c:v>3372</c:v>
                </c:pt>
                <c:pt idx="12">
                  <c:v>2822</c:v>
                </c:pt>
                <c:pt idx="13">
                  <c:v>2626</c:v>
                </c:pt>
                <c:pt idx="14">
                  <c:v>2178</c:v>
                </c:pt>
                <c:pt idx="15">
                  <c:v>1978</c:v>
                </c:pt>
                <c:pt idx="16">
                  <c:v>1616</c:v>
                </c:pt>
                <c:pt idx="17">
                  <c:v>1578</c:v>
                </c:pt>
                <c:pt idx="18">
                  <c:v>1478</c:v>
                </c:pt>
                <c:pt idx="19">
                  <c:v>1536</c:v>
                </c:pt>
                <c:pt idx="20">
                  <c:v>1578</c:v>
                </c:pt>
                <c:pt idx="21">
                  <c:v>1720</c:v>
                </c:pt>
                <c:pt idx="22">
                  <c:v>1954</c:v>
                </c:pt>
                <c:pt idx="23">
                  <c:v>2364</c:v>
                </c:pt>
                <c:pt idx="24">
                  <c:v>2896</c:v>
                </c:pt>
                <c:pt idx="25">
                  <c:v>3210</c:v>
                </c:pt>
                <c:pt idx="26">
                  <c:v>3754</c:v>
                </c:pt>
                <c:pt idx="27">
                  <c:v>3948</c:v>
                </c:pt>
                <c:pt idx="28">
                  <c:v>3864</c:v>
                </c:pt>
                <c:pt idx="29">
                  <c:v>3682</c:v>
                </c:pt>
                <c:pt idx="30">
                  <c:v>3344</c:v>
                </c:pt>
                <c:pt idx="31">
                  <c:v>2916</c:v>
                </c:pt>
                <c:pt idx="32">
                  <c:v>2714</c:v>
                </c:pt>
                <c:pt idx="33">
                  <c:v>2278</c:v>
                </c:pt>
                <c:pt idx="34">
                  <c:v>2156</c:v>
                </c:pt>
                <c:pt idx="35">
                  <c:v>2032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E5-4A52-8884-E58382D67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172720"/>
        <c:axId val="1204443968"/>
      </c:scatterChart>
      <c:valAx>
        <c:axId val="133117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04443968"/>
        <c:crosses val="autoZero"/>
        <c:crossBetween val="midCat"/>
      </c:valAx>
      <c:valAx>
        <c:axId val="12044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117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Folha3!$E$3:$E$38</c:f>
              <c:numCache>
                <c:formatCode>General</c:formatCode>
                <c:ptCount val="36"/>
                <c:pt idx="0">
                  <c:v>96.3</c:v>
                </c:pt>
                <c:pt idx="1">
                  <c:v>101</c:v>
                </c:pt>
                <c:pt idx="2">
                  <c:v>105.9</c:v>
                </c:pt>
                <c:pt idx="3">
                  <c:v>113.9</c:v>
                </c:pt>
                <c:pt idx="4">
                  <c:v>129.5</c:v>
                </c:pt>
                <c:pt idx="5">
                  <c:v>140.4</c:v>
                </c:pt>
                <c:pt idx="6">
                  <c:v>163.19999999999999</c:v>
                </c:pt>
                <c:pt idx="7">
                  <c:v>174.9</c:v>
                </c:pt>
                <c:pt idx="8">
                  <c:v>189.25</c:v>
                </c:pt>
                <c:pt idx="9">
                  <c:v>182</c:v>
                </c:pt>
                <c:pt idx="10">
                  <c:v>182.9</c:v>
                </c:pt>
                <c:pt idx="11">
                  <c:v>168.6</c:v>
                </c:pt>
                <c:pt idx="12">
                  <c:v>141.1</c:v>
                </c:pt>
                <c:pt idx="13">
                  <c:v>131.30000000000001</c:v>
                </c:pt>
                <c:pt idx="14">
                  <c:v>108.9</c:v>
                </c:pt>
                <c:pt idx="15">
                  <c:v>98.9</c:v>
                </c:pt>
                <c:pt idx="16">
                  <c:v>80.8</c:v>
                </c:pt>
                <c:pt idx="17">
                  <c:v>78.900000000000006</c:v>
                </c:pt>
                <c:pt idx="18">
                  <c:v>73.900000000000006</c:v>
                </c:pt>
                <c:pt idx="19">
                  <c:v>76.8</c:v>
                </c:pt>
                <c:pt idx="20">
                  <c:v>78.900000000000006</c:v>
                </c:pt>
                <c:pt idx="21">
                  <c:v>86</c:v>
                </c:pt>
                <c:pt idx="22">
                  <c:v>97.7</c:v>
                </c:pt>
                <c:pt idx="23">
                  <c:v>118.2</c:v>
                </c:pt>
                <c:pt idx="24">
                  <c:v>144.80000000000001</c:v>
                </c:pt>
                <c:pt idx="25">
                  <c:v>160.5</c:v>
                </c:pt>
                <c:pt idx="26">
                  <c:v>187.7</c:v>
                </c:pt>
                <c:pt idx="27">
                  <c:v>197.4</c:v>
                </c:pt>
                <c:pt idx="28">
                  <c:v>193.2</c:v>
                </c:pt>
                <c:pt idx="29">
                  <c:v>184.1</c:v>
                </c:pt>
                <c:pt idx="30">
                  <c:v>167.2</c:v>
                </c:pt>
                <c:pt idx="31">
                  <c:v>145.80000000000001</c:v>
                </c:pt>
                <c:pt idx="32">
                  <c:v>135.69999999999999</c:v>
                </c:pt>
                <c:pt idx="33">
                  <c:v>113.9</c:v>
                </c:pt>
                <c:pt idx="34">
                  <c:v>107.8</c:v>
                </c:pt>
                <c:pt idx="35">
                  <c:v>101.6</c:v>
                </c:pt>
              </c:numCache>
            </c:numRef>
          </c:xVal>
          <c:yVal>
            <c:numRef>
              <c:f>Folha3!$H$3:$H$38</c:f>
              <c:numCache>
                <c:formatCode>General</c:formatCode>
                <c:ptCount val="36"/>
                <c:pt idx="0">
                  <c:v>6449</c:v>
                </c:pt>
                <c:pt idx="1">
                  <c:v>6064</c:v>
                </c:pt>
                <c:pt idx="2">
                  <c:v>5957</c:v>
                </c:pt>
                <c:pt idx="3">
                  <c:v>5665</c:v>
                </c:pt>
                <c:pt idx="4">
                  <c:v>5456</c:v>
                </c:pt>
                <c:pt idx="5">
                  <c:v>5139</c:v>
                </c:pt>
                <c:pt idx="6">
                  <c:v>5202</c:v>
                </c:pt>
                <c:pt idx="7">
                  <c:v>5100</c:v>
                </c:pt>
                <c:pt idx="8">
                  <c:v>5082</c:v>
                </c:pt>
                <c:pt idx="9">
                  <c:v>4960</c:v>
                </c:pt>
                <c:pt idx="10">
                  <c:v>4947</c:v>
                </c:pt>
                <c:pt idx="11">
                  <c:v>5037</c:v>
                </c:pt>
                <c:pt idx="12">
                  <c:v>5129</c:v>
                </c:pt>
                <c:pt idx="13">
                  <c:v>5054</c:v>
                </c:pt>
                <c:pt idx="14">
                  <c:v>5377</c:v>
                </c:pt>
                <c:pt idx="15">
                  <c:v>5728</c:v>
                </c:pt>
                <c:pt idx="16">
                  <c:v>5827</c:v>
                </c:pt>
                <c:pt idx="17">
                  <c:v>6093</c:v>
                </c:pt>
                <c:pt idx="18">
                  <c:v>6444</c:v>
                </c:pt>
                <c:pt idx="19">
                  <c:v>6792</c:v>
                </c:pt>
                <c:pt idx="20">
                  <c:v>7160</c:v>
                </c:pt>
                <c:pt idx="21">
                  <c:v>7588</c:v>
                </c:pt>
                <c:pt idx="22">
                  <c:v>7886</c:v>
                </c:pt>
                <c:pt idx="23">
                  <c:v>8410</c:v>
                </c:pt>
                <c:pt idx="24">
                  <c:v>8696</c:v>
                </c:pt>
                <c:pt idx="25">
                  <c:v>8947</c:v>
                </c:pt>
                <c:pt idx="26">
                  <c:v>9141</c:v>
                </c:pt>
                <c:pt idx="27">
                  <c:v>9231</c:v>
                </c:pt>
                <c:pt idx="28">
                  <c:v>9286</c:v>
                </c:pt>
                <c:pt idx="29">
                  <c:v>8946</c:v>
                </c:pt>
                <c:pt idx="30">
                  <c:v>8657</c:v>
                </c:pt>
                <c:pt idx="31">
                  <c:v>8620</c:v>
                </c:pt>
                <c:pt idx="32">
                  <c:v>8039</c:v>
                </c:pt>
                <c:pt idx="33">
                  <c:v>7633</c:v>
                </c:pt>
                <c:pt idx="34">
                  <c:v>7260</c:v>
                </c:pt>
                <c:pt idx="35">
                  <c:v>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2-454B-930B-05BCB2DD531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Folha3!$E$3:$E$38</c:f>
              <c:numCache>
                <c:formatCode>General</c:formatCode>
                <c:ptCount val="36"/>
                <c:pt idx="0">
                  <c:v>96.3</c:v>
                </c:pt>
                <c:pt idx="1">
                  <c:v>101</c:v>
                </c:pt>
                <c:pt idx="2">
                  <c:v>105.9</c:v>
                </c:pt>
                <c:pt idx="3">
                  <c:v>113.9</c:v>
                </c:pt>
                <c:pt idx="4">
                  <c:v>129.5</c:v>
                </c:pt>
                <c:pt idx="5">
                  <c:v>140.4</c:v>
                </c:pt>
                <c:pt idx="6">
                  <c:v>163.19999999999999</c:v>
                </c:pt>
                <c:pt idx="7">
                  <c:v>174.9</c:v>
                </c:pt>
                <c:pt idx="8">
                  <c:v>189.25</c:v>
                </c:pt>
                <c:pt idx="9">
                  <c:v>182</c:v>
                </c:pt>
                <c:pt idx="10">
                  <c:v>182.9</c:v>
                </c:pt>
                <c:pt idx="11">
                  <c:v>168.6</c:v>
                </c:pt>
                <c:pt idx="12">
                  <c:v>141.1</c:v>
                </c:pt>
                <c:pt idx="13">
                  <c:v>131.30000000000001</c:v>
                </c:pt>
                <c:pt idx="14">
                  <c:v>108.9</c:v>
                </c:pt>
                <c:pt idx="15">
                  <c:v>98.9</c:v>
                </c:pt>
                <c:pt idx="16">
                  <c:v>80.8</c:v>
                </c:pt>
                <c:pt idx="17">
                  <c:v>78.900000000000006</c:v>
                </c:pt>
                <c:pt idx="18">
                  <c:v>73.900000000000006</c:v>
                </c:pt>
                <c:pt idx="19">
                  <c:v>76.8</c:v>
                </c:pt>
                <c:pt idx="20">
                  <c:v>78.900000000000006</c:v>
                </c:pt>
                <c:pt idx="21">
                  <c:v>86</c:v>
                </c:pt>
                <c:pt idx="22">
                  <c:v>97.7</c:v>
                </c:pt>
                <c:pt idx="23">
                  <c:v>118.2</c:v>
                </c:pt>
                <c:pt idx="24">
                  <c:v>144.80000000000001</c:v>
                </c:pt>
                <c:pt idx="25">
                  <c:v>160.5</c:v>
                </c:pt>
                <c:pt idx="26">
                  <c:v>187.7</c:v>
                </c:pt>
                <c:pt idx="27">
                  <c:v>197.4</c:v>
                </c:pt>
                <c:pt idx="28">
                  <c:v>193.2</c:v>
                </c:pt>
                <c:pt idx="29">
                  <c:v>184.1</c:v>
                </c:pt>
                <c:pt idx="30">
                  <c:v>167.2</c:v>
                </c:pt>
                <c:pt idx="31">
                  <c:v>145.80000000000001</c:v>
                </c:pt>
                <c:pt idx="32">
                  <c:v>135.69999999999999</c:v>
                </c:pt>
                <c:pt idx="33">
                  <c:v>113.9</c:v>
                </c:pt>
                <c:pt idx="34">
                  <c:v>107.8</c:v>
                </c:pt>
                <c:pt idx="35">
                  <c:v>101.6</c:v>
                </c:pt>
              </c:numCache>
            </c:numRef>
          </c:xVal>
          <c:yVal>
            <c:numRef>
              <c:f>Folha3!$I$3:$I$38</c:f>
              <c:numCache>
                <c:formatCode>General</c:formatCode>
                <c:ptCount val="36"/>
                <c:pt idx="0">
                  <c:v>6148</c:v>
                </c:pt>
                <c:pt idx="1">
                  <c:v>6611</c:v>
                </c:pt>
                <c:pt idx="2">
                  <c:v>7013</c:v>
                </c:pt>
                <c:pt idx="3">
                  <c:v>7179</c:v>
                </c:pt>
                <c:pt idx="4">
                  <c:v>7728</c:v>
                </c:pt>
                <c:pt idx="5">
                  <c:v>7962</c:v>
                </c:pt>
                <c:pt idx="6">
                  <c:v>8318</c:v>
                </c:pt>
                <c:pt idx="7">
                  <c:v>8438</c:v>
                </c:pt>
                <c:pt idx="8">
                  <c:v>8645</c:v>
                </c:pt>
                <c:pt idx="9">
                  <c:v>8619</c:v>
                </c:pt>
                <c:pt idx="10">
                  <c:v>8696</c:v>
                </c:pt>
                <c:pt idx="11">
                  <c:v>8515</c:v>
                </c:pt>
                <c:pt idx="12">
                  <c:v>8385</c:v>
                </c:pt>
                <c:pt idx="13">
                  <c:v>7880</c:v>
                </c:pt>
                <c:pt idx="14">
                  <c:v>7769</c:v>
                </c:pt>
                <c:pt idx="15">
                  <c:v>7208</c:v>
                </c:pt>
                <c:pt idx="16">
                  <c:v>6886</c:v>
                </c:pt>
                <c:pt idx="17">
                  <c:v>6501</c:v>
                </c:pt>
                <c:pt idx="18">
                  <c:v>6087</c:v>
                </c:pt>
                <c:pt idx="19">
                  <c:v>5993</c:v>
                </c:pt>
                <c:pt idx="20">
                  <c:v>5736</c:v>
                </c:pt>
                <c:pt idx="21">
                  <c:v>5405</c:v>
                </c:pt>
                <c:pt idx="22">
                  <c:v>5215</c:v>
                </c:pt>
                <c:pt idx="23">
                  <c:v>5190</c:v>
                </c:pt>
                <c:pt idx="24">
                  <c:v>4919</c:v>
                </c:pt>
                <c:pt idx="25">
                  <c:v>4790</c:v>
                </c:pt>
                <c:pt idx="26">
                  <c:v>4778</c:v>
                </c:pt>
                <c:pt idx="27">
                  <c:v>4839</c:v>
                </c:pt>
                <c:pt idx="28">
                  <c:v>4944</c:v>
                </c:pt>
                <c:pt idx="29">
                  <c:v>4657</c:v>
                </c:pt>
                <c:pt idx="30">
                  <c:v>4938</c:v>
                </c:pt>
                <c:pt idx="31">
                  <c:v>5006</c:v>
                </c:pt>
                <c:pt idx="32">
                  <c:v>5320</c:v>
                </c:pt>
                <c:pt idx="33">
                  <c:v>5339</c:v>
                </c:pt>
                <c:pt idx="34">
                  <c:v>5522</c:v>
                </c:pt>
                <c:pt idx="35">
                  <c:v>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12-454B-930B-05BCB2DD5310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Folha3!$E$3:$E$38</c:f>
              <c:numCache>
                <c:formatCode>General</c:formatCode>
                <c:ptCount val="36"/>
                <c:pt idx="0">
                  <c:v>96.3</c:v>
                </c:pt>
                <c:pt idx="1">
                  <c:v>101</c:v>
                </c:pt>
                <c:pt idx="2">
                  <c:v>105.9</c:v>
                </c:pt>
                <c:pt idx="3">
                  <c:v>113.9</c:v>
                </c:pt>
                <c:pt idx="4">
                  <c:v>129.5</c:v>
                </c:pt>
                <c:pt idx="5">
                  <c:v>140.4</c:v>
                </c:pt>
                <c:pt idx="6">
                  <c:v>163.19999999999999</c:v>
                </c:pt>
                <c:pt idx="7">
                  <c:v>174.9</c:v>
                </c:pt>
                <c:pt idx="8">
                  <c:v>189.25</c:v>
                </c:pt>
                <c:pt idx="9">
                  <c:v>182</c:v>
                </c:pt>
                <c:pt idx="10">
                  <c:v>182.9</c:v>
                </c:pt>
                <c:pt idx="11">
                  <c:v>168.6</c:v>
                </c:pt>
                <c:pt idx="12">
                  <c:v>141.1</c:v>
                </c:pt>
                <c:pt idx="13">
                  <c:v>131.30000000000001</c:v>
                </c:pt>
                <c:pt idx="14">
                  <c:v>108.9</c:v>
                </c:pt>
                <c:pt idx="15">
                  <c:v>98.9</c:v>
                </c:pt>
                <c:pt idx="16">
                  <c:v>80.8</c:v>
                </c:pt>
                <c:pt idx="17">
                  <c:v>78.900000000000006</c:v>
                </c:pt>
                <c:pt idx="18">
                  <c:v>73.900000000000006</c:v>
                </c:pt>
                <c:pt idx="19">
                  <c:v>76.8</c:v>
                </c:pt>
                <c:pt idx="20">
                  <c:v>78.900000000000006</c:v>
                </c:pt>
                <c:pt idx="21">
                  <c:v>86</c:v>
                </c:pt>
                <c:pt idx="22">
                  <c:v>97.7</c:v>
                </c:pt>
                <c:pt idx="23">
                  <c:v>118.2</c:v>
                </c:pt>
                <c:pt idx="24">
                  <c:v>144.80000000000001</c:v>
                </c:pt>
                <c:pt idx="25">
                  <c:v>160.5</c:v>
                </c:pt>
                <c:pt idx="26">
                  <c:v>187.7</c:v>
                </c:pt>
                <c:pt idx="27">
                  <c:v>197.4</c:v>
                </c:pt>
                <c:pt idx="28">
                  <c:v>193.2</c:v>
                </c:pt>
                <c:pt idx="29">
                  <c:v>184.1</c:v>
                </c:pt>
                <c:pt idx="30">
                  <c:v>167.2</c:v>
                </c:pt>
                <c:pt idx="31">
                  <c:v>145.80000000000001</c:v>
                </c:pt>
                <c:pt idx="32">
                  <c:v>135.69999999999999</c:v>
                </c:pt>
                <c:pt idx="33">
                  <c:v>113.9</c:v>
                </c:pt>
                <c:pt idx="34">
                  <c:v>107.8</c:v>
                </c:pt>
                <c:pt idx="35">
                  <c:v>101.6</c:v>
                </c:pt>
              </c:numCache>
            </c:numRef>
          </c:xVal>
          <c:yVal>
            <c:numRef>
              <c:f>Folha3!$J$3:$J$38</c:f>
              <c:numCache>
                <c:formatCode>General</c:formatCode>
                <c:ptCount val="36"/>
                <c:pt idx="0">
                  <c:v>39</c:v>
                </c:pt>
                <c:pt idx="1">
                  <c:v>49</c:v>
                </c:pt>
                <c:pt idx="2">
                  <c:v>110</c:v>
                </c:pt>
                <c:pt idx="3">
                  <c:v>307</c:v>
                </c:pt>
                <c:pt idx="4">
                  <c:v>696</c:v>
                </c:pt>
                <c:pt idx="5">
                  <c:v>1186</c:v>
                </c:pt>
                <c:pt idx="6">
                  <c:v>1915</c:v>
                </c:pt>
                <c:pt idx="7">
                  <c:v>2770</c:v>
                </c:pt>
                <c:pt idx="8">
                  <c:v>3516</c:v>
                </c:pt>
                <c:pt idx="9">
                  <c:v>3554</c:v>
                </c:pt>
                <c:pt idx="10">
                  <c:v>3211</c:v>
                </c:pt>
                <c:pt idx="11">
                  <c:v>2372</c:v>
                </c:pt>
                <c:pt idx="12">
                  <c:v>1522</c:v>
                </c:pt>
                <c:pt idx="13">
                  <c:v>888</c:v>
                </c:pt>
                <c:pt idx="14">
                  <c:v>438</c:v>
                </c:pt>
                <c:pt idx="15">
                  <c:v>132</c:v>
                </c:pt>
                <c:pt idx="16">
                  <c:v>58</c:v>
                </c:pt>
                <c:pt idx="17">
                  <c:v>34</c:v>
                </c:pt>
                <c:pt idx="18">
                  <c:v>20</c:v>
                </c:pt>
                <c:pt idx="19">
                  <c:v>28</c:v>
                </c:pt>
                <c:pt idx="20">
                  <c:v>32</c:v>
                </c:pt>
                <c:pt idx="21">
                  <c:v>118</c:v>
                </c:pt>
                <c:pt idx="22">
                  <c:v>338</c:v>
                </c:pt>
                <c:pt idx="23">
                  <c:v>880</c:v>
                </c:pt>
                <c:pt idx="24">
                  <c:v>1512</c:v>
                </c:pt>
                <c:pt idx="25">
                  <c:v>2242</c:v>
                </c:pt>
                <c:pt idx="26">
                  <c:v>3138</c:v>
                </c:pt>
                <c:pt idx="27">
                  <c:v>3755</c:v>
                </c:pt>
                <c:pt idx="28">
                  <c:v>3598</c:v>
                </c:pt>
                <c:pt idx="29">
                  <c:v>2739</c:v>
                </c:pt>
                <c:pt idx="30">
                  <c:v>2132</c:v>
                </c:pt>
                <c:pt idx="31">
                  <c:v>1265</c:v>
                </c:pt>
                <c:pt idx="32">
                  <c:v>682</c:v>
                </c:pt>
                <c:pt idx="33">
                  <c:v>330</c:v>
                </c:pt>
                <c:pt idx="34">
                  <c:v>152</c:v>
                </c:pt>
                <c:pt idx="35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12-454B-930B-05BCB2DD5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771536"/>
        <c:axId val="1558241152"/>
      </c:scatterChart>
      <c:valAx>
        <c:axId val="121277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58241152"/>
        <c:crosses val="autoZero"/>
        <c:crossBetween val="midCat"/>
      </c:valAx>
      <c:valAx>
        <c:axId val="155824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277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r=1.5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Folha3!$K$3:$K$38</c:f>
              <c:numCache>
                <c:formatCode>General</c:formatCode>
                <c:ptCount val="36"/>
                <c:pt idx="0">
                  <c:v>1.95</c:v>
                </c:pt>
                <c:pt idx="1">
                  <c:v>2.4500000000000002</c:v>
                </c:pt>
                <c:pt idx="2">
                  <c:v>5.5</c:v>
                </c:pt>
                <c:pt idx="3">
                  <c:v>15.35</c:v>
                </c:pt>
                <c:pt idx="4">
                  <c:v>34.799999999999997</c:v>
                </c:pt>
                <c:pt idx="5">
                  <c:v>59.3</c:v>
                </c:pt>
                <c:pt idx="6">
                  <c:v>95.75</c:v>
                </c:pt>
                <c:pt idx="7">
                  <c:v>138.5</c:v>
                </c:pt>
                <c:pt idx="8">
                  <c:v>175.8</c:v>
                </c:pt>
                <c:pt idx="9">
                  <c:v>177.7</c:v>
                </c:pt>
                <c:pt idx="10">
                  <c:v>160.55000000000001</c:v>
                </c:pt>
                <c:pt idx="11">
                  <c:v>118.6</c:v>
                </c:pt>
                <c:pt idx="12">
                  <c:v>76.099999999999994</c:v>
                </c:pt>
                <c:pt idx="13">
                  <c:v>44.4</c:v>
                </c:pt>
                <c:pt idx="14">
                  <c:v>21.9</c:v>
                </c:pt>
                <c:pt idx="15">
                  <c:v>6.6</c:v>
                </c:pt>
                <c:pt idx="16">
                  <c:v>2.9</c:v>
                </c:pt>
                <c:pt idx="17">
                  <c:v>1.7</c:v>
                </c:pt>
                <c:pt idx="18">
                  <c:v>1</c:v>
                </c:pt>
                <c:pt idx="19">
                  <c:v>1.4</c:v>
                </c:pt>
                <c:pt idx="20">
                  <c:v>1.6</c:v>
                </c:pt>
                <c:pt idx="21">
                  <c:v>5.9</c:v>
                </c:pt>
                <c:pt idx="22">
                  <c:v>16.899999999999999</c:v>
                </c:pt>
                <c:pt idx="23">
                  <c:v>44</c:v>
                </c:pt>
                <c:pt idx="24">
                  <c:v>75.599999999999994</c:v>
                </c:pt>
                <c:pt idx="25">
                  <c:v>112.1</c:v>
                </c:pt>
                <c:pt idx="26">
                  <c:v>156.9</c:v>
                </c:pt>
                <c:pt idx="27">
                  <c:v>187.75</c:v>
                </c:pt>
                <c:pt idx="28">
                  <c:v>179.9</c:v>
                </c:pt>
                <c:pt idx="29">
                  <c:v>136.94999999999999</c:v>
                </c:pt>
                <c:pt idx="30">
                  <c:v>106.6</c:v>
                </c:pt>
                <c:pt idx="31">
                  <c:v>63.25</c:v>
                </c:pt>
                <c:pt idx="32">
                  <c:v>34.1</c:v>
                </c:pt>
                <c:pt idx="33">
                  <c:v>16.5</c:v>
                </c:pt>
                <c:pt idx="34">
                  <c:v>7.6</c:v>
                </c:pt>
                <c:pt idx="35">
                  <c:v>3.7</c:v>
                </c:pt>
              </c:numCache>
            </c:numRef>
          </c:xVal>
          <c:yVal>
            <c:numRef>
              <c:f>Folha3!$N$3:$N$38</c:f>
              <c:numCache>
                <c:formatCode>General</c:formatCode>
                <c:ptCount val="36"/>
                <c:pt idx="0">
                  <c:v>6402</c:v>
                </c:pt>
                <c:pt idx="1">
                  <c:v>5832</c:v>
                </c:pt>
                <c:pt idx="2">
                  <c:v>5582</c:v>
                </c:pt>
                <c:pt idx="3">
                  <c:v>5205</c:v>
                </c:pt>
                <c:pt idx="4">
                  <c:v>4924</c:v>
                </c:pt>
                <c:pt idx="5">
                  <c:v>4733</c:v>
                </c:pt>
                <c:pt idx="6">
                  <c:v>4582</c:v>
                </c:pt>
                <c:pt idx="7">
                  <c:v>4420</c:v>
                </c:pt>
                <c:pt idx="8">
                  <c:v>4556</c:v>
                </c:pt>
                <c:pt idx="9">
                  <c:v>4465</c:v>
                </c:pt>
                <c:pt idx="10">
                  <c:v>4423</c:v>
                </c:pt>
                <c:pt idx="11">
                  <c:v>4332</c:v>
                </c:pt>
                <c:pt idx="12">
                  <c:v>4578</c:v>
                </c:pt>
                <c:pt idx="13">
                  <c:v>4672</c:v>
                </c:pt>
                <c:pt idx="14">
                  <c:v>4932</c:v>
                </c:pt>
                <c:pt idx="15">
                  <c:v>5235</c:v>
                </c:pt>
                <c:pt idx="16">
                  <c:v>5508</c:v>
                </c:pt>
                <c:pt idx="17">
                  <c:v>5799</c:v>
                </c:pt>
                <c:pt idx="18">
                  <c:v>6224</c:v>
                </c:pt>
                <c:pt idx="19">
                  <c:v>6826</c:v>
                </c:pt>
                <c:pt idx="20">
                  <c:v>7380</c:v>
                </c:pt>
                <c:pt idx="21">
                  <c:v>7951</c:v>
                </c:pt>
                <c:pt idx="22">
                  <c:v>8594</c:v>
                </c:pt>
                <c:pt idx="23">
                  <c:v>9351</c:v>
                </c:pt>
                <c:pt idx="24">
                  <c:v>10006</c:v>
                </c:pt>
                <c:pt idx="25">
                  <c:v>10681</c:v>
                </c:pt>
                <c:pt idx="26">
                  <c:v>10889</c:v>
                </c:pt>
                <c:pt idx="27">
                  <c:v>11107</c:v>
                </c:pt>
                <c:pt idx="28">
                  <c:v>10767</c:v>
                </c:pt>
                <c:pt idx="29">
                  <c:v>10552</c:v>
                </c:pt>
                <c:pt idx="30">
                  <c:v>9986</c:v>
                </c:pt>
                <c:pt idx="31">
                  <c:v>9145</c:v>
                </c:pt>
                <c:pt idx="32">
                  <c:v>8757</c:v>
                </c:pt>
                <c:pt idx="33">
                  <c:v>8059</c:v>
                </c:pt>
                <c:pt idx="34">
                  <c:v>7437</c:v>
                </c:pt>
                <c:pt idx="35">
                  <c:v>6838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F-44E4-BBA7-0721778273D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Folha3!$K$3:$K$38</c:f>
              <c:numCache>
                <c:formatCode>General</c:formatCode>
                <c:ptCount val="36"/>
                <c:pt idx="0">
                  <c:v>1.95</c:v>
                </c:pt>
                <c:pt idx="1">
                  <c:v>2.4500000000000002</c:v>
                </c:pt>
                <c:pt idx="2">
                  <c:v>5.5</c:v>
                </c:pt>
                <c:pt idx="3">
                  <c:v>15.35</c:v>
                </c:pt>
                <c:pt idx="4">
                  <c:v>34.799999999999997</c:v>
                </c:pt>
                <c:pt idx="5">
                  <c:v>59.3</c:v>
                </c:pt>
                <c:pt idx="6">
                  <c:v>95.75</c:v>
                </c:pt>
                <c:pt idx="7">
                  <c:v>138.5</c:v>
                </c:pt>
                <c:pt idx="8">
                  <c:v>175.8</c:v>
                </c:pt>
                <c:pt idx="9">
                  <c:v>177.7</c:v>
                </c:pt>
                <c:pt idx="10">
                  <c:v>160.55000000000001</c:v>
                </c:pt>
                <c:pt idx="11">
                  <c:v>118.6</c:v>
                </c:pt>
                <c:pt idx="12">
                  <c:v>76.099999999999994</c:v>
                </c:pt>
                <c:pt idx="13">
                  <c:v>44.4</c:v>
                </c:pt>
                <c:pt idx="14">
                  <c:v>21.9</c:v>
                </c:pt>
                <c:pt idx="15">
                  <c:v>6.6</c:v>
                </c:pt>
                <c:pt idx="16">
                  <c:v>2.9</c:v>
                </c:pt>
                <c:pt idx="17">
                  <c:v>1.7</c:v>
                </c:pt>
                <c:pt idx="18">
                  <c:v>1</c:v>
                </c:pt>
                <c:pt idx="19">
                  <c:v>1.4</c:v>
                </c:pt>
                <c:pt idx="20">
                  <c:v>1.6</c:v>
                </c:pt>
                <c:pt idx="21">
                  <c:v>5.9</c:v>
                </c:pt>
                <c:pt idx="22">
                  <c:v>16.899999999999999</c:v>
                </c:pt>
                <c:pt idx="23">
                  <c:v>44</c:v>
                </c:pt>
                <c:pt idx="24">
                  <c:v>75.599999999999994</c:v>
                </c:pt>
                <c:pt idx="25">
                  <c:v>112.1</c:v>
                </c:pt>
                <c:pt idx="26">
                  <c:v>156.9</c:v>
                </c:pt>
                <c:pt idx="27">
                  <c:v>187.75</c:v>
                </c:pt>
                <c:pt idx="28">
                  <c:v>179.9</c:v>
                </c:pt>
                <c:pt idx="29">
                  <c:v>136.94999999999999</c:v>
                </c:pt>
                <c:pt idx="30">
                  <c:v>106.6</c:v>
                </c:pt>
                <c:pt idx="31">
                  <c:v>63.25</c:v>
                </c:pt>
                <c:pt idx="32">
                  <c:v>34.1</c:v>
                </c:pt>
                <c:pt idx="33">
                  <c:v>16.5</c:v>
                </c:pt>
                <c:pt idx="34">
                  <c:v>7.6</c:v>
                </c:pt>
                <c:pt idx="35">
                  <c:v>3.7</c:v>
                </c:pt>
              </c:numCache>
            </c:numRef>
          </c:xVal>
          <c:yVal>
            <c:numRef>
              <c:f>Folha3!$O$3:$O$38</c:f>
              <c:numCache>
                <c:formatCode>General</c:formatCode>
                <c:ptCount val="36"/>
                <c:pt idx="0">
                  <c:v>6114</c:v>
                </c:pt>
                <c:pt idx="1">
                  <c:v>6683</c:v>
                </c:pt>
                <c:pt idx="2">
                  <c:v>7131</c:v>
                </c:pt>
                <c:pt idx="3">
                  <c:v>7598</c:v>
                </c:pt>
                <c:pt idx="4">
                  <c:v>8174</c:v>
                </c:pt>
                <c:pt idx="5">
                  <c:v>8757</c:v>
                </c:pt>
                <c:pt idx="6">
                  <c:v>9543</c:v>
                </c:pt>
                <c:pt idx="7">
                  <c:v>9910</c:v>
                </c:pt>
                <c:pt idx="8">
                  <c:v>10146</c:v>
                </c:pt>
                <c:pt idx="9">
                  <c:v>10386</c:v>
                </c:pt>
                <c:pt idx="10">
                  <c:v>10128</c:v>
                </c:pt>
                <c:pt idx="11">
                  <c:v>9772</c:v>
                </c:pt>
                <c:pt idx="12">
                  <c:v>9391</c:v>
                </c:pt>
                <c:pt idx="13">
                  <c:v>8919</c:v>
                </c:pt>
                <c:pt idx="14">
                  <c:v>8044</c:v>
                </c:pt>
                <c:pt idx="15">
                  <c:v>7622</c:v>
                </c:pt>
                <c:pt idx="16">
                  <c:v>6976</c:v>
                </c:pt>
                <c:pt idx="17">
                  <c:v>6592</c:v>
                </c:pt>
                <c:pt idx="18">
                  <c:v>5832</c:v>
                </c:pt>
                <c:pt idx="19">
                  <c:v>5634</c:v>
                </c:pt>
                <c:pt idx="20">
                  <c:v>5217</c:v>
                </c:pt>
                <c:pt idx="21">
                  <c:v>5080</c:v>
                </c:pt>
                <c:pt idx="22">
                  <c:v>4611</c:v>
                </c:pt>
                <c:pt idx="23">
                  <c:v>4589</c:v>
                </c:pt>
                <c:pt idx="24">
                  <c:v>4399</c:v>
                </c:pt>
                <c:pt idx="25">
                  <c:v>4336</c:v>
                </c:pt>
                <c:pt idx="26">
                  <c:v>4344</c:v>
                </c:pt>
                <c:pt idx="27">
                  <c:v>4319</c:v>
                </c:pt>
                <c:pt idx="28">
                  <c:v>4257</c:v>
                </c:pt>
                <c:pt idx="29">
                  <c:v>4367</c:v>
                </c:pt>
                <c:pt idx="30">
                  <c:v>4383</c:v>
                </c:pt>
                <c:pt idx="31">
                  <c:v>4531</c:v>
                </c:pt>
                <c:pt idx="32">
                  <c:v>4753</c:v>
                </c:pt>
                <c:pt idx="33">
                  <c:v>5179</c:v>
                </c:pt>
                <c:pt idx="34">
                  <c:v>5264</c:v>
                </c:pt>
                <c:pt idx="35">
                  <c:v>5610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7F-44E4-BBA7-0721778273D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Folha3!$K$3:$K$38</c:f>
              <c:numCache>
                <c:formatCode>General</c:formatCode>
                <c:ptCount val="36"/>
                <c:pt idx="0">
                  <c:v>1.95</c:v>
                </c:pt>
                <c:pt idx="1">
                  <c:v>2.4500000000000002</c:v>
                </c:pt>
                <c:pt idx="2">
                  <c:v>5.5</c:v>
                </c:pt>
                <c:pt idx="3">
                  <c:v>15.35</c:v>
                </c:pt>
                <c:pt idx="4">
                  <c:v>34.799999999999997</c:v>
                </c:pt>
                <c:pt idx="5">
                  <c:v>59.3</c:v>
                </c:pt>
                <c:pt idx="6">
                  <c:v>95.75</c:v>
                </c:pt>
                <c:pt idx="7">
                  <c:v>138.5</c:v>
                </c:pt>
                <c:pt idx="8">
                  <c:v>175.8</c:v>
                </c:pt>
                <c:pt idx="9">
                  <c:v>177.7</c:v>
                </c:pt>
                <c:pt idx="10">
                  <c:v>160.55000000000001</c:v>
                </c:pt>
                <c:pt idx="11">
                  <c:v>118.6</c:v>
                </c:pt>
                <c:pt idx="12">
                  <c:v>76.099999999999994</c:v>
                </c:pt>
                <c:pt idx="13">
                  <c:v>44.4</c:v>
                </c:pt>
                <c:pt idx="14">
                  <c:v>21.9</c:v>
                </c:pt>
                <c:pt idx="15">
                  <c:v>6.6</c:v>
                </c:pt>
                <c:pt idx="16">
                  <c:v>2.9</c:v>
                </c:pt>
                <c:pt idx="17">
                  <c:v>1.7</c:v>
                </c:pt>
                <c:pt idx="18">
                  <c:v>1</c:v>
                </c:pt>
                <c:pt idx="19">
                  <c:v>1.4</c:v>
                </c:pt>
                <c:pt idx="20">
                  <c:v>1.6</c:v>
                </c:pt>
                <c:pt idx="21">
                  <c:v>5.9</c:v>
                </c:pt>
                <c:pt idx="22">
                  <c:v>16.899999999999999</c:v>
                </c:pt>
                <c:pt idx="23">
                  <c:v>44</c:v>
                </c:pt>
                <c:pt idx="24">
                  <c:v>75.599999999999994</c:v>
                </c:pt>
                <c:pt idx="25">
                  <c:v>112.1</c:v>
                </c:pt>
                <c:pt idx="26">
                  <c:v>156.9</c:v>
                </c:pt>
                <c:pt idx="27">
                  <c:v>187.75</c:v>
                </c:pt>
                <c:pt idx="28">
                  <c:v>179.9</c:v>
                </c:pt>
                <c:pt idx="29">
                  <c:v>136.94999999999999</c:v>
                </c:pt>
                <c:pt idx="30">
                  <c:v>106.6</c:v>
                </c:pt>
                <c:pt idx="31">
                  <c:v>63.25</c:v>
                </c:pt>
                <c:pt idx="32">
                  <c:v>34.1</c:v>
                </c:pt>
                <c:pt idx="33">
                  <c:v>16.5</c:v>
                </c:pt>
                <c:pt idx="34">
                  <c:v>7.6</c:v>
                </c:pt>
                <c:pt idx="35">
                  <c:v>3.7</c:v>
                </c:pt>
              </c:numCache>
            </c:numRef>
          </c:xVal>
          <c:yVal>
            <c:numRef>
              <c:f>Folha3!$P$3:$P$38</c:f>
              <c:numCache>
                <c:formatCode>General</c:formatCode>
                <c:ptCount val="36"/>
                <c:pt idx="0">
                  <c:v>14</c:v>
                </c:pt>
                <c:pt idx="1">
                  <c:v>12</c:v>
                </c:pt>
                <c:pt idx="2">
                  <c:v>17</c:v>
                </c:pt>
                <c:pt idx="3">
                  <c:v>18</c:v>
                </c:pt>
                <c:pt idx="4">
                  <c:v>9</c:v>
                </c:pt>
                <c:pt idx="5">
                  <c:v>87</c:v>
                </c:pt>
                <c:pt idx="6">
                  <c:v>788</c:v>
                </c:pt>
                <c:pt idx="7">
                  <c:v>1952</c:v>
                </c:pt>
                <c:pt idx="8">
                  <c:v>3150</c:v>
                </c:pt>
                <c:pt idx="9">
                  <c:v>3290</c:v>
                </c:pt>
                <c:pt idx="10">
                  <c:v>2572</c:v>
                </c:pt>
                <c:pt idx="11">
                  <c:v>1240</c:v>
                </c:pt>
                <c:pt idx="12">
                  <c:v>412</c:v>
                </c:pt>
                <c:pt idx="13">
                  <c:v>56</c:v>
                </c:pt>
                <c:pt idx="14">
                  <c:v>28</c:v>
                </c:pt>
                <c:pt idx="15">
                  <c:v>14</c:v>
                </c:pt>
                <c:pt idx="16">
                  <c:v>18</c:v>
                </c:pt>
                <c:pt idx="17">
                  <c:v>26</c:v>
                </c:pt>
                <c:pt idx="18">
                  <c:v>26</c:v>
                </c:pt>
                <c:pt idx="19">
                  <c:v>16</c:v>
                </c:pt>
                <c:pt idx="20">
                  <c:v>18</c:v>
                </c:pt>
                <c:pt idx="21">
                  <c:v>20</c:v>
                </c:pt>
                <c:pt idx="22">
                  <c:v>26</c:v>
                </c:pt>
                <c:pt idx="23">
                  <c:v>42</c:v>
                </c:pt>
                <c:pt idx="24">
                  <c:v>544</c:v>
                </c:pt>
                <c:pt idx="25">
                  <c:v>1628</c:v>
                </c:pt>
                <c:pt idx="26">
                  <c:v>2894</c:v>
                </c:pt>
                <c:pt idx="27">
                  <c:v>3380</c:v>
                </c:pt>
                <c:pt idx="28">
                  <c:v>3130</c:v>
                </c:pt>
                <c:pt idx="29">
                  <c:v>1962</c:v>
                </c:pt>
                <c:pt idx="30">
                  <c:v>696</c:v>
                </c:pt>
                <c:pt idx="31">
                  <c:v>94</c:v>
                </c:pt>
                <c:pt idx="32">
                  <c:v>26</c:v>
                </c:pt>
                <c:pt idx="33">
                  <c:v>18</c:v>
                </c:pt>
                <c:pt idx="34">
                  <c:v>16</c:v>
                </c:pt>
                <c:pt idx="3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7F-44E4-BBA7-072177827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775376"/>
        <c:axId val="1558242144"/>
      </c:scatterChart>
      <c:valAx>
        <c:axId val="12127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58242144"/>
        <c:crosses val="autoZero"/>
        <c:crossBetween val="midCat"/>
      </c:valAx>
      <c:valAx>
        <c:axId val="15582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277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06597951"/>
        <c:axId val="563133359"/>
      </c:scatterChart>
      <c:valAx>
        <c:axId val="60659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3133359"/>
        <c:crosses val="autoZero"/>
        <c:crossBetween val="midCat"/>
      </c:valAx>
      <c:valAx>
        <c:axId val="56313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659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R=0,5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Folha3!$B$42:$B$77</c:f>
              <c:numCache>
                <c:formatCode>General</c:formatCode>
                <c:ptCount val="36"/>
                <c:pt idx="0">
                  <c:v>0.5</c:v>
                </c:pt>
                <c:pt idx="1">
                  <c:v>-0.41953576453822622</c:v>
                </c:pt>
                <c:pt idx="2">
                  <c:v>0.20404103090669598</c:v>
                </c:pt>
                <c:pt idx="3">
                  <c:v>7.7125724943792023E-2</c:v>
                </c:pt>
                <c:pt idx="4">
                  <c:v>-0.33346903082613094</c:v>
                </c:pt>
                <c:pt idx="5">
                  <c:v>0.48248301424605666</c:v>
                </c:pt>
                <c:pt idx="6">
                  <c:v>-0.47620649020757816</c:v>
                </c:pt>
                <c:pt idx="7">
                  <c:v>0.31665960154314993</c:v>
                </c:pt>
                <c:pt idx="8">
                  <c:v>-5.5193621919523782E-2</c:v>
                </c:pt>
                <c:pt idx="9">
                  <c:v>-0.22403680806458506</c:v>
                </c:pt>
                <c:pt idx="10">
                  <c:v>0.43115943614384195</c:v>
                </c:pt>
                <c:pt idx="11">
                  <c:v>-0.49951040665732399</c:v>
                </c:pt>
                <c:pt idx="12">
                  <c:v>0.4070904852632809</c:v>
                </c:pt>
                <c:pt idx="13">
                  <c:v>-0.18364566522734824</c:v>
                </c:pt>
                <c:pt idx="14">
                  <c:v>-9.8906787002134108E-2</c:v>
                </c:pt>
                <c:pt idx="15">
                  <c:v>0.34962540323918756</c:v>
                </c:pt>
                <c:pt idx="16">
                  <c:v>-0.48781465639761867</c:v>
                </c:pt>
                <c:pt idx="17">
                  <c:v>0.46899737605972075</c:v>
                </c:pt>
                <c:pt idx="18">
                  <c:v>-0.29923003452892905</c:v>
                </c:pt>
                <c:pt idx="19">
                  <c:v>3.3153429175855634E-2</c:v>
                </c:pt>
                <c:pt idx="20">
                  <c:v>0.24359383750350294</c:v>
                </c:pt>
                <c:pt idx="21">
                  <c:v>-0.44193873659118588</c:v>
                </c:pt>
                <c:pt idx="22">
                  <c:v>0.49804258543586077</c:v>
                </c:pt>
                <c:pt idx="23">
                  <c:v>-0.39384797082252898</c:v>
                </c:pt>
                <c:pt idx="24">
                  <c:v>0.16289065276757406</c:v>
                </c:pt>
                <c:pt idx="25">
                  <c:v>0.12049415264262932</c:v>
                </c:pt>
                <c:pt idx="26">
                  <c:v>-0.36509707857281892</c:v>
                </c:pt>
                <c:pt idx="27">
                  <c:v>0.49219097531625244</c:v>
                </c:pt>
                <c:pt idx="28">
                  <c:v>-0.46086978993965788</c:v>
                </c:pt>
                <c:pt idx="29">
                  <c:v>0.28121446338337192</c:v>
                </c:pt>
                <c:pt idx="30">
                  <c:v>-1.1048309639341974E-2</c:v>
                </c:pt>
                <c:pt idx="31">
                  <c:v>-0.26267381925778638</c:v>
                </c:pt>
                <c:pt idx="32">
                  <c:v>0.45185255598530699</c:v>
                </c:pt>
                <c:pt idx="33">
                  <c:v>-0.4955994108776034</c:v>
                </c:pt>
                <c:pt idx="34">
                  <c:v>0.37983415500361239</c:v>
                </c:pt>
                <c:pt idx="35">
                  <c:v>-0.14181663959108323</c:v>
                </c:pt>
              </c:numCache>
            </c:numRef>
          </c:xVal>
          <c:yVal>
            <c:numRef>
              <c:f>Folha3!$C$42:$C$77</c:f>
              <c:numCache>
                <c:formatCode>General</c:formatCode>
                <c:ptCount val="36"/>
                <c:pt idx="0">
                  <c:v>0</c:v>
                </c:pt>
                <c:pt idx="1">
                  <c:v>-0.27201055544468489</c:v>
                </c:pt>
                <c:pt idx="2">
                  <c:v>0.45647262536381383</c:v>
                </c:pt>
                <c:pt idx="3">
                  <c:v>-0.49401581204643091</c:v>
                </c:pt>
                <c:pt idx="4">
                  <c:v>0.37255658023967442</c:v>
                </c:pt>
                <c:pt idx="5">
                  <c:v>-0.13118742685196438</c:v>
                </c:pt>
                <c:pt idx="6">
                  <c:v>-0.15240531055110834</c:v>
                </c:pt>
                <c:pt idx="7">
                  <c:v>0.38694534077894455</c:v>
                </c:pt>
                <c:pt idx="8">
                  <c:v>-0.49694432696168761</c:v>
                </c:pt>
                <c:pt idx="9">
                  <c:v>0.44699833180027893</c:v>
                </c:pt>
                <c:pt idx="10">
                  <c:v>-0.2531828205548794</c:v>
                </c:pt>
                <c:pt idx="11">
                  <c:v>-2.2121339042535482E-2</c:v>
                </c:pt>
                <c:pt idx="12">
                  <c:v>0.29030559210615714</c:v>
                </c:pt>
                <c:pt idx="13">
                  <c:v>-0.46505297509338089</c:v>
                </c:pt>
                <c:pt idx="14">
                  <c:v>0.49011982972015578</c:v>
                </c:pt>
                <c:pt idx="15">
                  <c:v>-0.35743821481458232</c:v>
                </c:pt>
                <c:pt idx="16">
                  <c:v>0.10971262918950236</c:v>
                </c:pt>
                <c:pt idx="17">
                  <c:v>0.17332472774851515</c:v>
                </c:pt>
                <c:pt idx="18">
                  <c:v>-0.40057631786691522</c:v>
                </c:pt>
                <c:pt idx="19">
                  <c:v>0.49889963934030013</c:v>
                </c:pt>
                <c:pt idx="20">
                  <c:v>-0.43664864860699731</c:v>
                </c:pt>
                <c:pt idx="21">
                  <c:v>0.23385925917137948</c:v>
                </c:pt>
                <c:pt idx="22">
                  <c:v>4.4199356243765746E-2</c:v>
                </c:pt>
                <c:pt idx="23">
                  <c:v>-0.30803210202668224</c:v>
                </c:pt>
                <c:pt idx="24">
                  <c:v>0.4727225774605584</c:v>
                </c:pt>
                <c:pt idx="25">
                  <c:v>-0.48526400977090267</c:v>
                </c:pt>
                <c:pt idx="26">
                  <c:v>0.34161985190792538</c:v>
                </c:pt>
                <c:pt idx="27">
                  <c:v>-8.8022973235605706E-2</c:v>
                </c:pt>
                <c:pt idx="28">
                  <c:v>-0.19390471041461474</c:v>
                </c:pt>
                <c:pt idx="29">
                  <c:v>0.41342281696104072</c:v>
                </c:pt>
                <c:pt idx="30">
                  <c:v>-0.49987791995057473</c:v>
                </c:pt>
                <c:pt idx="31">
                  <c:v>0.42544384432792981</c:v>
                </c:pt>
                <c:pt idx="32">
                  <c:v>-0.21407771404222578</c:v>
                </c:pt>
                <c:pt idx="33">
                  <c:v>-6.6190814602725967E-2</c:v>
                </c:pt>
                <c:pt idx="34">
                  <c:v>0.32515537008127626</c:v>
                </c:pt>
                <c:pt idx="35">
                  <c:v>-0.47946641252030658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18-4EF7-BB3B-74E277AAF4A2}"/>
            </c:ext>
          </c:extLst>
        </c:ser>
        <c:ser>
          <c:idx val="1"/>
          <c:order val="1"/>
          <c:tx>
            <c:v>R=1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(Folha3!$E$47:$E$55,Folha3!$E$65:$E$73)</c:f>
              <c:numCache>
                <c:formatCode>General</c:formatCode>
                <c:ptCount val="18"/>
                <c:pt idx="0">
                  <c:v>0.96496602849211333</c:v>
                </c:pt>
                <c:pt idx="1">
                  <c:v>-0.95241298041515632</c:v>
                </c:pt>
                <c:pt idx="2">
                  <c:v>0.63331920308629985</c:v>
                </c:pt>
                <c:pt idx="3">
                  <c:v>-0.11038724383904756</c:v>
                </c:pt>
                <c:pt idx="4">
                  <c:v>-0.44807361612917013</c:v>
                </c:pt>
                <c:pt idx="5">
                  <c:v>0.86231887228768389</c:v>
                </c:pt>
                <c:pt idx="6">
                  <c:v>-0.99902081331464798</c:v>
                </c:pt>
                <c:pt idx="7">
                  <c:v>0.8141809705265618</c:v>
                </c:pt>
                <c:pt idx="8">
                  <c:v>-0.36729133045469647</c:v>
                </c:pt>
                <c:pt idx="9">
                  <c:v>-0.78769594164505796</c:v>
                </c:pt>
                <c:pt idx="10">
                  <c:v>0.32578130553514811</c:v>
                </c:pt>
                <c:pt idx="11">
                  <c:v>0.24098830528525864</c:v>
                </c:pt>
                <c:pt idx="12">
                  <c:v>-0.73019415714563785</c:v>
                </c:pt>
                <c:pt idx="13">
                  <c:v>0.98438195063250489</c:v>
                </c:pt>
                <c:pt idx="14">
                  <c:v>-0.92173957987931576</c:v>
                </c:pt>
                <c:pt idx="15">
                  <c:v>0.56242892676674383</c:v>
                </c:pt>
                <c:pt idx="16">
                  <c:v>-2.2096619278683949E-2</c:v>
                </c:pt>
                <c:pt idx="17">
                  <c:v>-0.52534763851557276</c:v>
                </c:pt>
              </c:numCache>
            </c:numRef>
          </c:xVal>
          <c:yVal>
            <c:numRef>
              <c:f>(Folha3!$F$47:$F$55,Folha3!$F$65:$F$74)</c:f>
              <c:numCache>
                <c:formatCode>General</c:formatCode>
                <c:ptCount val="19"/>
                <c:pt idx="0">
                  <c:v>-0.26237485370392877</c:v>
                </c:pt>
                <c:pt idx="1">
                  <c:v>-0.30481062110221668</c:v>
                </c:pt>
                <c:pt idx="2">
                  <c:v>0.77389068155788909</c:v>
                </c:pt>
                <c:pt idx="3">
                  <c:v>-0.99388865392337522</c:v>
                </c:pt>
                <c:pt idx="4">
                  <c:v>0.89399666360055785</c:v>
                </c:pt>
                <c:pt idx="5">
                  <c:v>-0.50636564110975879</c:v>
                </c:pt>
                <c:pt idx="6">
                  <c:v>-4.4242678085070965E-2</c:v>
                </c:pt>
                <c:pt idx="7">
                  <c:v>0.58061118421231428</c:v>
                </c:pt>
                <c:pt idx="8">
                  <c:v>-0.93010595018676179</c:v>
                </c:pt>
                <c:pt idx="9">
                  <c:v>-0.61606420405336448</c:v>
                </c:pt>
                <c:pt idx="10">
                  <c:v>0.9454451549211168</c:v>
                </c:pt>
                <c:pt idx="11">
                  <c:v>-0.97052801954180534</c:v>
                </c:pt>
                <c:pt idx="12">
                  <c:v>0.68323970381585075</c:v>
                </c:pt>
                <c:pt idx="13">
                  <c:v>-0.17604594647121141</c:v>
                </c:pt>
                <c:pt idx="14">
                  <c:v>-0.38780942082922948</c:v>
                </c:pt>
                <c:pt idx="15">
                  <c:v>0.82684563392208144</c:v>
                </c:pt>
                <c:pt idx="16">
                  <c:v>-0.99975583990114947</c:v>
                </c:pt>
                <c:pt idx="17">
                  <c:v>0.85088768865585962</c:v>
                </c:pt>
                <c:pt idx="18">
                  <c:v>-0.42815542808445156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18-4EF7-BB3B-74E277AAF4A2}"/>
            </c:ext>
          </c:extLst>
        </c:ser>
        <c:ser>
          <c:idx val="2"/>
          <c:order val="2"/>
          <c:tx>
            <c:v>R=1.5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(Folha3!$H$48:$H$54,Folha3!$H$66:$H$72)</c:f>
              <c:numCache>
                <c:formatCode>General</c:formatCode>
                <c:ptCount val="14"/>
                <c:pt idx="0">
                  <c:v>-1.4286194706227344</c:v>
                </c:pt>
                <c:pt idx="1">
                  <c:v>0.94997880462944972</c:v>
                </c:pt>
                <c:pt idx="2">
                  <c:v>-0.16558086575857134</c:v>
                </c:pt>
                <c:pt idx="3">
                  <c:v>-0.67211042419375522</c:v>
                </c:pt>
                <c:pt idx="4">
                  <c:v>1.2934783084315258</c:v>
                </c:pt>
                <c:pt idx="5">
                  <c:v>-1.498531219971972</c:v>
                </c:pt>
                <c:pt idx="6">
                  <c:v>1.2212714557898428</c:v>
                </c:pt>
                <c:pt idx="7">
                  <c:v>0.48867195830272214</c:v>
                </c:pt>
                <c:pt idx="8">
                  <c:v>0.36148245792788797</c:v>
                </c:pt>
                <c:pt idx="9">
                  <c:v>-1.0952912357184568</c:v>
                </c:pt>
                <c:pt idx="10">
                  <c:v>1.4765729259487572</c:v>
                </c:pt>
                <c:pt idx="11">
                  <c:v>-1.3826093698189736</c:v>
                </c:pt>
                <c:pt idx="12">
                  <c:v>0.84364339015011569</c:v>
                </c:pt>
                <c:pt idx="13">
                  <c:v>-3.3144928918025923E-2</c:v>
                </c:pt>
              </c:numCache>
            </c:numRef>
          </c:xVal>
          <c:yVal>
            <c:numRef>
              <c:f>(Folha3!$I$48:$I$54,Folha3!$I$66:$I$72)</c:f>
              <c:numCache>
                <c:formatCode>General</c:formatCode>
                <c:ptCount val="14"/>
                <c:pt idx="0">
                  <c:v>-0.45721593165332503</c:v>
                </c:pt>
                <c:pt idx="1">
                  <c:v>1.1608360223368337</c:v>
                </c:pt>
                <c:pt idx="2">
                  <c:v>-1.4908329808850629</c:v>
                </c:pt>
                <c:pt idx="3">
                  <c:v>1.3409949954008367</c:v>
                </c:pt>
                <c:pt idx="4">
                  <c:v>-0.75954846166463819</c:v>
                </c:pt>
                <c:pt idx="5">
                  <c:v>-6.6364017127606451E-2</c:v>
                </c:pt>
                <c:pt idx="6">
                  <c:v>0.87091677631847142</c:v>
                </c:pt>
                <c:pt idx="7">
                  <c:v>1.4181677323816753</c:v>
                </c:pt>
                <c:pt idx="8">
                  <c:v>-1.455792029312708</c:v>
                </c:pt>
                <c:pt idx="9">
                  <c:v>1.0248595557237761</c:v>
                </c:pt>
                <c:pt idx="10">
                  <c:v>-0.26406891970681712</c:v>
                </c:pt>
                <c:pt idx="11">
                  <c:v>-0.58171413124384419</c:v>
                </c:pt>
                <c:pt idx="12">
                  <c:v>1.2402684508831221</c:v>
                </c:pt>
                <c:pt idx="13">
                  <c:v>-1.4996337598517242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18-4EF7-BB3B-74E277AAF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55007"/>
        <c:axId val="607424815"/>
      </c:scatterChart>
      <c:valAx>
        <c:axId val="209805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7424815"/>
        <c:crosses val="autoZero"/>
        <c:crossBetween val="midCat"/>
      </c:valAx>
      <c:valAx>
        <c:axId val="6074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805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134620</xdr:colOff>
      <xdr:row>0</xdr:row>
      <xdr:rowOff>134620</xdr:rowOff>
    </xdr:from>
    <xdr:to>
      <xdr:col>5</xdr:col>
      <xdr:colOff>401936</xdr:colOff>
      <xdr:row>3</xdr:row>
      <xdr:rowOff>172656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D7E6719-A804-39F5-0553-C1EE67C86A21}"/>
            </a:ext>
          </a:extLst>
        </xdr:cNvPr>
        <xdr:cNvSpPr txBox="1"/>
      </xdr:nvSpPr>
      <xdr:spPr>
        <a:xfrm>
          <a:off x="134620" y="134620"/>
          <a:ext cx="3648691" cy="676211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pt-PT" sz="1300" b="1"/>
            <a:t>Apresentações dos Mapas 3D
</a:t>
          </a:r>
          <a:r>
            <a:rPr lang="pt-PT" sz="1100"/>
            <a:t>Este livro tem apresentações do Mapas 3D disponíveis.
Abra o Mapas 3D para editar ou reproduzir as apresentações.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13334</xdr:colOff>
      <xdr:row>1</xdr:row>
      <xdr:rowOff>1907</xdr:rowOff>
    </xdr:from>
    <xdr:to>
      <xdr:col>26</xdr:col>
      <xdr:colOff>135253</xdr:colOff>
      <xdr:row>25</xdr:row>
      <xdr:rowOff>78106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8E4CF2-F240-0F4D-AA8F-702C2BDF5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84772</xdr:rowOff>
    </xdr:from>
    <xdr:to>
      <xdr:col>15</xdr:col>
      <xdr:colOff>192405</xdr:colOff>
      <xdr:row>25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35308C-DBF7-D000-F705-0859C6544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340038</xdr:colOff>
      <xdr:row>32</xdr:row>
      <xdr:rowOff>159223</xdr:rowOff>
    </xdr:from>
    <xdr:to>
      <xdr:col>33</xdr:col>
      <xdr:colOff>237284</xdr:colOff>
      <xdr:row>47</xdr:row>
      <xdr:rowOff>159222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E1399C-982F-5261-8818-D012023D5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569808</xdr:colOff>
      <xdr:row>43</xdr:row>
      <xdr:rowOff>61957</xdr:rowOff>
    </xdr:from>
    <xdr:to>
      <xdr:col>17</xdr:col>
      <xdr:colOff>265008</xdr:colOff>
      <xdr:row>58</xdr:row>
      <xdr:rowOff>22200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B5407AC-DCAB-D829-0414-5D079B20F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228599</xdr:colOff>
      <xdr:row>43</xdr:row>
      <xdr:rowOff>35859</xdr:rowOff>
    </xdr:from>
    <xdr:to>
      <xdr:col>25</xdr:col>
      <xdr:colOff>533399</xdr:colOff>
      <xdr:row>58</xdr:row>
      <xdr:rowOff>89647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D77E8CC-C041-D67C-9160-D715FCA61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151754</xdr:colOff>
      <xdr:row>8</xdr:row>
      <xdr:rowOff>113655</xdr:rowOff>
    </xdr:from>
    <xdr:to>
      <xdr:col>26</xdr:col>
      <xdr:colOff>429432</xdr:colOff>
      <xdr:row>23</xdr:row>
      <xdr:rowOff>112364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B576DC-FD6E-B026-3A33-B14426C14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793749</xdr:colOff>
      <xdr:row>61</xdr:row>
      <xdr:rowOff>57149</xdr:rowOff>
    </xdr:from>
    <xdr:to>
      <xdr:col>17</xdr:col>
      <xdr:colOff>548408</xdr:colOff>
      <xdr:row>78</xdr:row>
      <xdr:rowOff>9338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471CE-2801-4C89-1B3B-23FC6D61C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marelo-esverdead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S41"/>
  <sheetViews>
    <sheetView workbookViewId="0">
      <selection activeCell="C2" sqref="C2"/>
    </sheetView>
  </sheetViews>
  <sheetFormatPr defaultRowHeight="14.5" x14ac:dyDescent="0.35"/>
  <cols>
    <col min="2" max="2" width="12.36328125" bestFit="1" customWidth="1"/>
    <col min="3" max="3" width="9.6328125" customWidth="1"/>
    <col min="4" max="4" width="9.453125" customWidth="1"/>
  </cols>
  <sheetData>
    <row r="2" spans="2:71" ht="18.5" x14ac:dyDescent="0.35">
      <c r="B2" s="5" t="s">
        <v>12</v>
      </c>
      <c r="C2" s="6">
        <v>20</v>
      </c>
    </row>
    <row r="3" spans="2:71" ht="18.5" x14ac:dyDescent="0.35">
      <c r="B3" s="2" t="s">
        <v>0</v>
      </c>
      <c r="C3" s="3">
        <v>5</v>
      </c>
      <c r="D3" s="4"/>
    </row>
    <row r="4" spans="2:71" ht="18.5" x14ac:dyDescent="0.35">
      <c r="B4" s="5" t="s">
        <v>1</v>
      </c>
      <c r="C4" s="6">
        <v>15</v>
      </c>
      <c r="D4" s="4"/>
    </row>
    <row r="5" spans="2:71" x14ac:dyDescent="0.35">
      <c r="B5" s="4"/>
      <c r="C5" s="4"/>
      <c r="D5" s="4"/>
    </row>
    <row r="6" spans="2:71" x14ac:dyDescent="0.35">
      <c r="B6" s="4"/>
      <c r="C6" s="4"/>
      <c r="D6" s="4"/>
    </row>
    <row r="7" spans="2:71" ht="18.5" x14ac:dyDescent="0.35">
      <c r="B7" s="7"/>
      <c r="C7" s="7" t="s">
        <v>4</v>
      </c>
      <c r="D7" s="7" t="s">
        <v>5</v>
      </c>
    </row>
    <row r="8" spans="2:71" ht="18.5" x14ac:dyDescent="0.35">
      <c r="B8" s="8" t="s">
        <v>2</v>
      </c>
      <c r="C8" s="8"/>
      <c r="D8" s="8"/>
    </row>
    <row r="9" spans="2:71" ht="18.5" x14ac:dyDescent="0.35">
      <c r="B9" s="9" t="s">
        <v>3</v>
      </c>
      <c r="C9" s="9"/>
      <c r="D9" s="9"/>
    </row>
    <row r="10" spans="2:71" ht="18.5" x14ac:dyDescent="0.35">
      <c r="B10" s="8" t="s">
        <v>6</v>
      </c>
      <c r="C10" s="8"/>
      <c r="D10" s="8"/>
    </row>
    <row r="13" spans="2:71" ht="15.5" x14ac:dyDescent="0.35">
      <c r="B13" s="13" t="s">
        <v>10</v>
      </c>
      <c r="C13" s="22">
        <v>-40</v>
      </c>
      <c r="D13" s="22"/>
      <c r="E13" s="22"/>
      <c r="F13" s="21">
        <f>C13+$C$3</f>
        <v>-35</v>
      </c>
      <c r="G13" s="21"/>
      <c r="H13" s="21"/>
      <c r="I13" s="22">
        <f t="shared" ref="I13" si="0">F13+$C$3</f>
        <v>-30</v>
      </c>
      <c r="J13" s="22"/>
      <c r="K13" s="22"/>
      <c r="L13" s="21">
        <f t="shared" ref="L13" si="1">I13+$C$3</f>
        <v>-25</v>
      </c>
      <c r="M13" s="21"/>
      <c r="N13" s="21"/>
      <c r="O13" s="22">
        <f t="shared" ref="O13" si="2">L13+$C$3</f>
        <v>-20</v>
      </c>
      <c r="P13" s="22"/>
      <c r="Q13" s="22"/>
      <c r="R13" s="21">
        <f t="shared" ref="R13" si="3">O13+$C$3</f>
        <v>-15</v>
      </c>
      <c r="S13" s="21"/>
      <c r="T13" s="21"/>
      <c r="U13" s="22">
        <f t="shared" ref="U13" si="4">R13+$C$3</f>
        <v>-10</v>
      </c>
      <c r="V13" s="22"/>
      <c r="W13" s="22"/>
      <c r="X13" s="21">
        <f t="shared" ref="X13" si="5">U13+$C$3</f>
        <v>-5</v>
      </c>
      <c r="Y13" s="21"/>
      <c r="Z13" s="21"/>
      <c r="AA13" s="22">
        <f t="shared" ref="AA13" si="6">X13+$C$3</f>
        <v>0</v>
      </c>
      <c r="AB13" s="22"/>
      <c r="AC13" s="22"/>
      <c r="AD13" s="21">
        <f t="shared" ref="AD13" si="7">AA13+$C$3</f>
        <v>5</v>
      </c>
      <c r="AE13" s="21"/>
      <c r="AF13" s="21"/>
      <c r="AG13" s="22">
        <f t="shared" ref="AG13" si="8">AD13+$C$3</f>
        <v>10</v>
      </c>
      <c r="AH13" s="22"/>
      <c r="AI13" s="22"/>
      <c r="AJ13" s="21">
        <f t="shared" ref="AJ13" si="9">AG13+$C$3</f>
        <v>15</v>
      </c>
      <c r="AK13" s="21"/>
      <c r="AL13" s="21"/>
      <c r="AM13" s="22">
        <f t="shared" ref="AM13" si="10">AJ13+$C$3</f>
        <v>20</v>
      </c>
      <c r="AN13" s="22"/>
      <c r="AO13" s="22"/>
      <c r="AP13" s="21">
        <f t="shared" ref="AP13" si="11">AM13+$C$3</f>
        <v>25</v>
      </c>
      <c r="AQ13" s="21"/>
      <c r="AR13" s="21"/>
      <c r="AS13" s="22">
        <f t="shared" ref="AS13" si="12">AP13+$C$3</f>
        <v>30</v>
      </c>
      <c r="AT13" s="22"/>
      <c r="AU13" s="22"/>
      <c r="AV13" s="21">
        <f t="shared" ref="AV13" si="13">AS13+$C$3</f>
        <v>35</v>
      </c>
      <c r="AW13" s="21"/>
      <c r="AX13" s="21"/>
      <c r="AY13" s="22">
        <f t="shared" ref="AY13" si="14">AV13+$C$3</f>
        <v>40</v>
      </c>
      <c r="AZ13" s="22"/>
      <c r="BA13" s="22"/>
      <c r="BB13" s="21">
        <f t="shared" ref="BB13" si="15">AY13+$C$3</f>
        <v>45</v>
      </c>
      <c r="BC13" s="21"/>
      <c r="BD13" s="21"/>
      <c r="BE13" s="22">
        <f t="shared" ref="BE13" si="16">BB13+$C$3</f>
        <v>50</v>
      </c>
      <c r="BF13" s="22"/>
      <c r="BG13" s="22"/>
      <c r="BH13" s="21">
        <f t="shared" ref="BH13" si="17">BE13+$C$3</f>
        <v>55</v>
      </c>
      <c r="BI13" s="21"/>
      <c r="BJ13" s="21"/>
      <c r="BK13" s="22">
        <f t="shared" ref="BK13" si="18">BH13+$C$3</f>
        <v>60</v>
      </c>
      <c r="BL13" s="22"/>
      <c r="BM13" s="22"/>
      <c r="BN13" s="21">
        <f t="shared" ref="BN13" si="19">BK13+$C$3</f>
        <v>65</v>
      </c>
      <c r="BO13" s="21"/>
      <c r="BP13" s="21"/>
      <c r="BQ13" s="22">
        <f t="shared" ref="BQ13" si="20">BN13+$C$3</f>
        <v>70</v>
      </c>
      <c r="BR13" s="22"/>
      <c r="BS13" s="22"/>
    </row>
    <row r="14" spans="2:71" ht="15.5" x14ac:dyDescent="0.35">
      <c r="B14" s="14" t="s">
        <v>11</v>
      </c>
      <c r="C14" s="15" t="s">
        <v>7</v>
      </c>
      <c r="D14" s="15" t="s">
        <v>8</v>
      </c>
      <c r="E14" s="15" t="s">
        <v>9</v>
      </c>
      <c r="F14" s="16" t="s">
        <v>7</v>
      </c>
      <c r="G14" s="16" t="s">
        <v>8</v>
      </c>
      <c r="H14" s="16" t="s">
        <v>9</v>
      </c>
      <c r="I14" s="15" t="s">
        <v>7</v>
      </c>
      <c r="J14" s="15" t="s">
        <v>8</v>
      </c>
      <c r="K14" s="15" t="s">
        <v>9</v>
      </c>
      <c r="L14" s="16" t="s">
        <v>7</v>
      </c>
      <c r="M14" s="16" t="s">
        <v>8</v>
      </c>
      <c r="N14" s="16" t="s">
        <v>9</v>
      </c>
      <c r="O14" s="15" t="s">
        <v>7</v>
      </c>
      <c r="P14" s="15" t="s">
        <v>8</v>
      </c>
      <c r="Q14" s="15" t="s">
        <v>9</v>
      </c>
      <c r="R14" s="16" t="s">
        <v>7</v>
      </c>
      <c r="S14" s="16" t="s">
        <v>8</v>
      </c>
      <c r="T14" s="16" t="s">
        <v>9</v>
      </c>
      <c r="U14" s="15" t="s">
        <v>7</v>
      </c>
      <c r="V14" s="15" t="s">
        <v>8</v>
      </c>
      <c r="W14" s="15" t="s">
        <v>9</v>
      </c>
      <c r="X14" s="16" t="s">
        <v>7</v>
      </c>
      <c r="Y14" s="16" t="s">
        <v>8</v>
      </c>
      <c r="Z14" s="16" t="s">
        <v>9</v>
      </c>
      <c r="AA14" s="15" t="s">
        <v>7</v>
      </c>
      <c r="AB14" s="15" t="s">
        <v>8</v>
      </c>
      <c r="AC14" s="15" t="s">
        <v>9</v>
      </c>
      <c r="AD14" s="16" t="s">
        <v>7</v>
      </c>
      <c r="AE14" s="16" t="s">
        <v>8</v>
      </c>
      <c r="AF14" s="16" t="s">
        <v>9</v>
      </c>
      <c r="AG14" s="15" t="s">
        <v>7</v>
      </c>
      <c r="AH14" s="15" t="s">
        <v>8</v>
      </c>
      <c r="AI14" s="15" t="s">
        <v>9</v>
      </c>
      <c r="AJ14" s="16" t="s">
        <v>7</v>
      </c>
      <c r="AK14" s="16" t="s">
        <v>8</v>
      </c>
      <c r="AL14" s="16" t="s">
        <v>9</v>
      </c>
      <c r="AM14" s="15" t="s">
        <v>7</v>
      </c>
      <c r="AN14" s="15" t="s">
        <v>8</v>
      </c>
      <c r="AO14" s="15" t="s">
        <v>9</v>
      </c>
      <c r="AP14" s="16" t="s">
        <v>7</v>
      </c>
      <c r="AQ14" s="16" t="s">
        <v>8</v>
      </c>
      <c r="AR14" s="16" t="s">
        <v>9</v>
      </c>
      <c r="AS14" s="15" t="s">
        <v>7</v>
      </c>
      <c r="AT14" s="15" t="s">
        <v>8</v>
      </c>
      <c r="AU14" s="15" t="s">
        <v>9</v>
      </c>
      <c r="AV14" s="16" t="s">
        <v>7</v>
      </c>
      <c r="AW14" s="16" t="s">
        <v>8</v>
      </c>
      <c r="AX14" s="16" t="s">
        <v>9</v>
      </c>
      <c r="AY14" s="15" t="s">
        <v>7</v>
      </c>
      <c r="AZ14" s="15" t="s">
        <v>8</v>
      </c>
      <c r="BA14" s="15" t="s">
        <v>9</v>
      </c>
      <c r="BB14" s="16" t="s">
        <v>7</v>
      </c>
      <c r="BC14" s="16" t="s">
        <v>8</v>
      </c>
      <c r="BD14" s="16" t="s">
        <v>9</v>
      </c>
      <c r="BE14" s="15" t="s">
        <v>7</v>
      </c>
      <c r="BF14" s="15" t="s">
        <v>8</v>
      </c>
      <c r="BG14" s="15" t="s">
        <v>9</v>
      </c>
      <c r="BH14" s="16" t="s">
        <v>7</v>
      </c>
      <c r="BI14" s="16" t="s">
        <v>8</v>
      </c>
      <c r="BJ14" s="16" t="s">
        <v>9</v>
      </c>
      <c r="BK14" s="15" t="s">
        <v>7</v>
      </c>
      <c r="BL14" s="15" t="s">
        <v>8</v>
      </c>
      <c r="BM14" s="15" t="s">
        <v>9</v>
      </c>
      <c r="BN14" s="16" t="s">
        <v>7</v>
      </c>
      <c r="BO14" s="16" t="s">
        <v>8</v>
      </c>
      <c r="BP14" s="16" t="s">
        <v>9</v>
      </c>
      <c r="BQ14" s="15" t="s">
        <v>7</v>
      </c>
      <c r="BR14" s="15" t="s">
        <v>8</v>
      </c>
      <c r="BS14" s="15" t="s">
        <v>9</v>
      </c>
    </row>
    <row r="15" spans="2:71" ht="15.5" x14ac:dyDescent="0.35">
      <c r="B15" s="17">
        <v>0</v>
      </c>
      <c r="C15" s="1"/>
      <c r="D15" s="10"/>
      <c r="E15" s="1"/>
      <c r="F15" s="12"/>
      <c r="G15" s="11"/>
      <c r="H15" s="12"/>
      <c r="I15" s="1"/>
      <c r="J15" s="10"/>
      <c r="K15" s="1"/>
      <c r="L15" s="12"/>
      <c r="M15" s="11"/>
      <c r="N15" s="12"/>
      <c r="O15" s="1"/>
      <c r="P15" s="10"/>
      <c r="Q15" s="1"/>
      <c r="R15" s="12"/>
      <c r="S15" s="11"/>
      <c r="T15" s="12"/>
      <c r="U15" s="1"/>
      <c r="V15" s="10"/>
      <c r="W15" s="1"/>
      <c r="X15" s="12"/>
      <c r="Y15" s="11"/>
      <c r="Z15" s="12"/>
      <c r="AA15" s="1"/>
      <c r="AB15" s="10"/>
      <c r="AC15" s="1"/>
      <c r="AD15" s="12"/>
      <c r="AE15" s="11"/>
      <c r="AF15" s="12"/>
      <c r="AG15" s="1"/>
      <c r="AH15" s="10"/>
      <c r="AI15" s="1"/>
      <c r="AJ15" s="12"/>
      <c r="AK15" s="11"/>
      <c r="AL15" s="12"/>
      <c r="AM15" s="1"/>
      <c r="AN15" s="10"/>
      <c r="AO15" s="1"/>
      <c r="AP15" s="12"/>
      <c r="AQ15" s="11"/>
      <c r="AR15" s="12"/>
      <c r="AS15" s="1"/>
      <c r="AT15" s="10"/>
      <c r="AU15" s="1"/>
      <c r="AV15" s="12"/>
      <c r="AW15" s="11"/>
      <c r="AX15" s="12"/>
      <c r="AY15" s="1"/>
      <c r="AZ15" s="10"/>
      <c r="BA15" s="1"/>
      <c r="BB15" s="12"/>
      <c r="BC15" s="11"/>
      <c r="BD15" s="12"/>
      <c r="BE15" s="1"/>
      <c r="BF15" s="10"/>
      <c r="BG15" s="1"/>
      <c r="BH15" s="12"/>
      <c r="BI15" s="11"/>
      <c r="BJ15" s="12"/>
      <c r="BK15" s="1"/>
      <c r="BL15" s="10"/>
      <c r="BM15" s="1"/>
      <c r="BN15" s="12"/>
      <c r="BO15" s="11"/>
      <c r="BP15" s="12"/>
      <c r="BQ15" s="1"/>
      <c r="BR15" s="10"/>
      <c r="BS15" s="1"/>
    </row>
    <row r="16" spans="2:71" ht="15.5" x14ac:dyDescent="0.35">
      <c r="B16" s="18">
        <f>B15+$C$4</f>
        <v>15</v>
      </c>
      <c r="C16" s="10"/>
      <c r="D16" s="1"/>
      <c r="E16" s="10"/>
      <c r="F16" s="11"/>
      <c r="G16" s="12"/>
      <c r="H16" s="11"/>
      <c r="I16" s="10"/>
      <c r="J16" s="1"/>
      <c r="K16" s="10"/>
      <c r="L16" s="11"/>
      <c r="M16" s="12"/>
      <c r="N16" s="11"/>
      <c r="O16" s="10"/>
      <c r="P16" s="1"/>
      <c r="Q16" s="10"/>
      <c r="R16" s="11"/>
      <c r="S16" s="12"/>
      <c r="T16" s="11"/>
      <c r="U16" s="10"/>
      <c r="V16" s="1"/>
      <c r="W16" s="10"/>
      <c r="X16" s="11"/>
      <c r="Y16" s="12"/>
      <c r="Z16" s="11"/>
      <c r="AA16" s="10"/>
      <c r="AB16" s="1"/>
      <c r="AC16" s="10"/>
      <c r="AD16" s="11"/>
      <c r="AE16" s="12"/>
      <c r="AF16" s="11"/>
      <c r="AG16" s="10"/>
      <c r="AH16" s="1"/>
      <c r="AI16" s="10"/>
      <c r="AJ16" s="11"/>
      <c r="AK16" s="12"/>
      <c r="AL16" s="11"/>
      <c r="AM16" s="10"/>
      <c r="AN16" s="1"/>
      <c r="AO16" s="10"/>
      <c r="AP16" s="11"/>
      <c r="AQ16" s="12"/>
      <c r="AR16" s="11"/>
      <c r="AS16" s="10"/>
      <c r="AT16" s="1"/>
      <c r="AU16" s="10"/>
      <c r="AV16" s="11"/>
      <c r="AW16" s="12"/>
      <c r="AX16" s="11"/>
      <c r="AY16" s="10"/>
      <c r="AZ16" s="1"/>
      <c r="BA16" s="10"/>
      <c r="BB16" s="11"/>
      <c r="BC16" s="12"/>
      <c r="BD16" s="11"/>
      <c r="BE16" s="10"/>
      <c r="BF16" s="1"/>
      <c r="BG16" s="10"/>
      <c r="BH16" s="11"/>
      <c r="BI16" s="12"/>
      <c r="BJ16" s="11"/>
      <c r="BK16" s="10"/>
      <c r="BL16" s="1"/>
      <c r="BM16" s="10"/>
      <c r="BN16" s="11"/>
      <c r="BO16" s="12"/>
      <c r="BP16" s="11"/>
      <c r="BQ16" s="10"/>
      <c r="BR16" s="1"/>
      <c r="BS16" s="10"/>
    </row>
    <row r="17" spans="2:71" ht="15.5" x14ac:dyDescent="0.35">
      <c r="B17" s="17">
        <f t="shared" ref="B17:B38" si="21">B16+$C$4</f>
        <v>30</v>
      </c>
      <c r="C17" s="1"/>
      <c r="D17" s="10"/>
      <c r="E17" s="1"/>
      <c r="F17" s="12"/>
      <c r="G17" s="11"/>
      <c r="H17" s="12"/>
      <c r="I17" s="1"/>
      <c r="J17" s="10"/>
      <c r="K17" s="1"/>
      <c r="L17" s="12"/>
      <c r="M17" s="11"/>
      <c r="N17" s="12"/>
      <c r="O17" s="1"/>
      <c r="P17" s="10"/>
      <c r="Q17" s="1"/>
      <c r="R17" s="12"/>
      <c r="S17" s="11"/>
      <c r="T17" s="12"/>
      <c r="U17" s="1"/>
      <c r="V17" s="10"/>
      <c r="W17" s="1"/>
      <c r="X17" s="12"/>
      <c r="Y17" s="11"/>
      <c r="Z17" s="12"/>
      <c r="AA17" s="1"/>
      <c r="AB17" s="10"/>
      <c r="AC17" s="1"/>
      <c r="AD17" s="12"/>
      <c r="AE17" s="11"/>
      <c r="AF17" s="12"/>
      <c r="AG17" s="1"/>
      <c r="AH17" s="10"/>
      <c r="AI17" s="1"/>
      <c r="AJ17" s="12"/>
      <c r="AK17" s="11"/>
      <c r="AL17" s="12"/>
      <c r="AM17" s="1"/>
      <c r="AN17" s="10"/>
      <c r="AO17" s="1"/>
      <c r="AP17" s="12"/>
      <c r="AQ17" s="11"/>
      <c r="AR17" s="12"/>
      <c r="AS17" s="1"/>
      <c r="AT17" s="10"/>
      <c r="AU17" s="1"/>
      <c r="AV17" s="12"/>
      <c r="AW17" s="11"/>
      <c r="AX17" s="12"/>
      <c r="AY17" s="1"/>
      <c r="AZ17" s="10"/>
      <c r="BA17" s="1"/>
      <c r="BB17" s="12"/>
      <c r="BC17" s="11"/>
      <c r="BD17" s="12"/>
      <c r="BE17" s="1"/>
      <c r="BF17" s="10"/>
      <c r="BG17" s="1"/>
      <c r="BH17" s="12"/>
      <c r="BI17" s="11"/>
      <c r="BJ17" s="12"/>
      <c r="BK17" s="1"/>
      <c r="BL17" s="10"/>
      <c r="BM17" s="1"/>
      <c r="BN17" s="12"/>
      <c r="BO17" s="11"/>
      <c r="BP17" s="12"/>
      <c r="BQ17" s="1"/>
      <c r="BR17" s="10"/>
      <c r="BS17" s="1"/>
    </row>
    <row r="18" spans="2:71" ht="15.5" x14ac:dyDescent="0.35">
      <c r="B18" s="18">
        <f t="shared" si="21"/>
        <v>45</v>
      </c>
      <c r="C18" s="10"/>
      <c r="D18" s="1"/>
      <c r="E18" s="10"/>
      <c r="F18" s="11"/>
      <c r="G18" s="12"/>
      <c r="H18" s="11"/>
      <c r="I18" s="10"/>
      <c r="J18" s="1"/>
      <c r="K18" s="10"/>
      <c r="L18" s="11"/>
      <c r="M18" s="12"/>
      <c r="N18" s="11"/>
      <c r="O18" s="10"/>
      <c r="P18" s="1"/>
      <c r="Q18" s="10"/>
      <c r="R18" s="11"/>
      <c r="S18" s="12"/>
      <c r="T18" s="11"/>
      <c r="U18" s="10"/>
      <c r="V18" s="1"/>
      <c r="W18" s="10"/>
      <c r="X18" s="11"/>
      <c r="Y18" s="12"/>
      <c r="Z18" s="11"/>
      <c r="AA18" s="10"/>
      <c r="AB18" s="1"/>
      <c r="AC18" s="10"/>
      <c r="AD18" s="11"/>
      <c r="AE18" s="12"/>
      <c r="AF18" s="11"/>
      <c r="AG18" s="10"/>
      <c r="AH18" s="1"/>
      <c r="AI18" s="10"/>
      <c r="AJ18" s="11"/>
      <c r="AK18" s="12"/>
      <c r="AL18" s="11"/>
      <c r="AM18" s="10"/>
      <c r="AN18" s="1"/>
      <c r="AO18" s="10"/>
      <c r="AP18" s="11"/>
      <c r="AQ18" s="12"/>
      <c r="AR18" s="11"/>
      <c r="AS18" s="10"/>
      <c r="AT18" s="1"/>
      <c r="AU18" s="10"/>
      <c r="AV18" s="11"/>
      <c r="AW18" s="12"/>
      <c r="AX18" s="11"/>
      <c r="AY18" s="10"/>
      <c r="AZ18" s="1"/>
      <c r="BA18" s="10"/>
      <c r="BB18" s="11"/>
      <c r="BC18" s="12"/>
      <c r="BD18" s="11"/>
      <c r="BE18" s="10"/>
      <c r="BF18" s="1"/>
      <c r="BG18" s="10"/>
      <c r="BH18" s="11"/>
      <c r="BI18" s="12"/>
      <c r="BJ18" s="11"/>
      <c r="BK18" s="10"/>
      <c r="BL18" s="1"/>
      <c r="BM18" s="10"/>
      <c r="BN18" s="11"/>
      <c r="BO18" s="12"/>
      <c r="BP18" s="11"/>
      <c r="BQ18" s="10"/>
      <c r="BR18" s="1"/>
      <c r="BS18" s="10"/>
    </row>
    <row r="19" spans="2:71" ht="15.5" x14ac:dyDescent="0.35">
      <c r="B19" s="17">
        <f t="shared" si="21"/>
        <v>60</v>
      </c>
      <c r="C19" s="1"/>
      <c r="D19" s="10"/>
      <c r="E19" s="1"/>
      <c r="F19" s="12"/>
      <c r="G19" s="11"/>
      <c r="H19" s="12"/>
      <c r="I19" s="1"/>
      <c r="J19" s="10"/>
      <c r="K19" s="1"/>
      <c r="L19" s="12"/>
      <c r="M19" s="11"/>
      <c r="N19" s="12"/>
      <c r="O19" s="1"/>
      <c r="P19" s="10"/>
      <c r="Q19" s="1"/>
      <c r="R19" s="12"/>
      <c r="S19" s="11"/>
      <c r="T19" s="12"/>
      <c r="U19" s="1"/>
      <c r="V19" s="10"/>
      <c r="W19" s="1"/>
      <c r="X19" s="12"/>
      <c r="Y19" s="11"/>
      <c r="Z19" s="12"/>
      <c r="AA19" s="1"/>
      <c r="AB19" s="10"/>
      <c r="AC19" s="1"/>
      <c r="AD19" s="12"/>
      <c r="AE19" s="11"/>
      <c r="AF19" s="12"/>
      <c r="AG19" s="1"/>
      <c r="AH19" s="10"/>
      <c r="AI19" s="1"/>
      <c r="AJ19" s="12"/>
      <c r="AK19" s="11"/>
      <c r="AL19" s="12"/>
      <c r="AM19" s="1"/>
      <c r="AN19" s="10"/>
      <c r="AO19" s="1"/>
      <c r="AP19" s="12"/>
      <c r="AQ19" s="11"/>
      <c r="AR19" s="12"/>
      <c r="AS19" s="1"/>
      <c r="AT19" s="10"/>
      <c r="AU19" s="1"/>
      <c r="AV19" s="12"/>
      <c r="AW19" s="11"/>
      <c r="AX19" s="12"/>
      <c r="AY19" s="1"/>
      <c r="AZ19" s="10"/>
      <c r="BA19" s="1"/>
      <c r="BB19" s="12"/>
      <c r="BC19" s="11"/>
      <c r="BD19" s="12"/>
      <c r="BE19" s="1"/>
      <c r="BF19" s="10"/>
      <c r="BG19" s="1"/>
      <c r="BH19" s="12"/>
      <c r="BI19" s="11"/>
      <c r="BJ19" s="12"/>
      <c r="BK19" s="1"/>
      <c r="BL19" s="10"/>
      <c r="BM19" s="1"/>
      <c r="BN19" s="12"/>
      <c r="BO19" s="11"/>
      <c r="BP19" s="12"/>
      <c r="BQ19" s="1"/>
      <c r="BR19" s="10"/>
      <c r="BS19" s="1"/>
    </row>
    <row r="20" spans="2:71" ht="15.5" x14ac:dyDescent="0.35">
      <c r="B20" s="18">
        <f t="shared" si="21"/>
        <v>75</v>
      </c>
      <c r="C20" s="10"/>
      <c r="D20" s="1"/>
      <c r="E20" s="10"/>
      <c r="F20" s="11"/>
      <c r="G20" s="12"/>
      <c r="H20" s="11"/>
      <c r="I20" s="10"/>
      <c r="J20" s="1"/>
      <c r="K20" s="10"/>
      <c r="L20" s="11"/>
      <c r="M20" s="12"/>
      <c r="N20" s="11"/>
      <c r="O20" s="10"/>
      <c r="P20" s="1"/>
      <c r="Q20" s="10"/>
      <c r="R20" s="11"/>
      <c r="S20" s="12"/>
      <c r="T20" s="11"/>
      <c r="U20" s="10"/>
      <c r="V20" s="1"/>
      <c r="W20" s="10"/>
      <c r="X20" s="11"/>
      <c r="Y20" s="12"/>
      <c r="Z20" s="11"/>
      <c r="AA20" s="10"/>
      <c r="AB20" s="1"/>
      <c r="AC20" s="10"/>
      <c r="AD20" s="11"/>
      <c r="AE20" s="12"/>
      <c r="AF20" s="11"/>
      <c r="AG20" s="10"/>
      <c r="AH20" s="1"/>
      <c r="AI20" s="10"/>
      <c r="AJ20" s="11"/>
      <c r="AK20" s="12"/>
      <c r="AL20" s="11"/>
      <c r="AM20" s="10"/>
      <c r="AN20" s="1"/>
      <c r="AO20" s="10"/>
      <c r="AP20" s="11"/>
      <c r="AQ20" s="12"/>
      <c r="AR20" s="11"/>
      <c r="AS20" s="10"/>
      <c r="AT20" s="1"/>
      <c r="AU20" s="10"/>
      <c r="AV20" s="11"/>
      <c r="AW20" s="12"/>
      <c r="AX20" s="11"/>
      <c r="AY20" s="10"/>
      <c r="AZ20" s="1"/>
      <c r="BA20" s="10"/>
      <c r="BB20" s="11"/>
      <c r="BC20" s="12"/>
      <c r="BD20" s="11"/>
      <c r="BE20" s="10"/>
      <c r="BF20" s="1"/>
      <c r="BG20" s="10"/>
      <c r="BH20" s="11"/>
      <c r="BI20" s="12"/>
      <c r="BJ20" s="11"/>
      <c r="BK20" s="10"/>
      <c r="BL20" s="1"/>
      <c r="BM20" s="10"/>
      <c r="BN20" s="11"/>
      <c r="BO20" s="12"/>
      <c r="BP20" s="11"/>
      <c r="BQ20" s="10"/>
      <c r="BR20" s="1"/>
      <c r="BS20" s="10"/>
    </row>
    <row r="21" spans="2:71" ht="15.5" x14ac:dyDescent="0.35">
      <c r="B21" s="17">
        <f t="shared" si="21"/>
        <v>90</v>
      </c>
      <c r="C21" s="1"/>
      <c r="D21" s="10"/>
      <c r="E21" s="1"/>
      <c r="F21" s="12"/>
      <c r="G21" s="11"/>
      <c r="H21" s="12"/>
      <c r="I21" s="1"/>
      <c r="J21" s="10"/>
      <c r="K21" s="1"/>
      <c r="L21" s="12"/>
      <c r="M21" s="11"/>
      <c r="N21" s="12"/>
      <c r="O21" s="1"/>
      <c r="P21" s="10"/>
      <c r="Q21" s="1"/>
      <c r="R21" s="12"/>
      <c r="S21" s="11"/>
      <c r="T21" s="12"/>
      <c r="U21" s="1"/>
      <c r="V21" s="10"/>
      <c r="W21" s="1"/>
      <c r="X21" s="12"/>
      <c r="Y21" s="11"/>
      <c r="Z21" s="12"/>
      <c r="AA21" s="1"/>
      <c r="AB21" s="10"/>
      <c r="AC21" s="1"/>
      <c r="AD21" s="12"/>
      <c r="AE21" s="11"/>
      <c r="AF21" s="12"/>
      <c r="AG21" s="1"/>
      <c r="AH21" s="10"/>
      <c r="AI21" s="1"/>
      <c r="AJ21" s="12"/>
      <c r="AK21" s="11"/>
      <c r="AL21" s="12"/>
      <c r="AM21" s="1"/>
      <c r="AN21" s="10"/>
      <c r="AO21" s="1"/>
      <c r="AP21" s="12"/>
      <c r="AQ21" s="11"/>
      <c r="AR21" s="12"/>
      <c r="AS21" s="1"/>
      <c r="AT21" s="10"/>
      <c r="AU21" s="1"/>
      <c r="AV21" s="12"/>
      <c r="AW21" s="11"/>
      <c r="AX21" s="12"/>
      <c r="AY21" s="1"/>
      <c r="AZ21" s="10"/>
      <c r="BA21" s="1"/>
      <c r="BB21" s="12"/>
      <c r="BC21" s="11"/>
      <c r="BD21" s="12"/>
      <c r="BE21" s="1"/>
      <c r="BF21" s="10"/>
      <c r="BG21" s="1"/>
      <c r="BH21" s="12"/>
      <c r="BI21" s="11"/>
      <c r="BJ21" s="12"/>
      <c r="BK21" s="1"/>
      <c r="BL21" s="10"/>
      <c r="BM21" s="1"/>
      <c r="BN21" s="12"/>
      <c r="BO21" s="11"/>
      <c r="BP21" s="12"/>
      <c r="BQ21" s="1"/>
      <c r="BR21" s="10"/>
      <c r="BS21" s="1"/>
    </row>
    <row r="22" spans="2:71" ht="15.5" x14ac:dyDescent="0.35">
      <c r="B22" s="18">
        <f t="shared" si="21"/>
        <v>105</v>
      </c>
      <c r="C22" s="10"/>
      <c r="D22" s="1"/>
      <c r="E22" s="10"/>
      <c r="F22" s="11"/>
      <c r="G22" s="12"/>
      <c r="H22" s="11"/>
      <c r="I22" s="10"/>
      <c r="J22" s="1"/>
      <c r="K22" s="10"/>
      <c r="L22" s="11"/>
      <c r="M22" s="12"/>
      <c r="N22" s="11"/>
      <c r="O22" s="10"/>
      <c r="P22" s="1"/>
      <c r="Q22" s="10"/>
      <c r="R22" s="11"/>
      <c r="S22" s="12"/>
      <c r="T22" s="11"/>
      <c r="U22" s="10"/>
      <c r="V22" s="1"/>
      <c r="W22" s="10"/>
      <c r="X22" s="11"/>
      <c r="Y22" s="12"/>
      <c r="Z22" s="11"/>
      <c r="AA22" s="10"/>
      <c r="AB22" s="1"/>
      <c r="AC22" s="10"/>
      <c r="AD22" s="11"/>
      <c r="AE22" s="12"/>
      <c r="AF22" s="11"/>
      <c r="AG22" s="10"/>
      <c r="AH22" s="1"/>
      <c r="AI22" s="10"/>
      <c r="AJ22" s="11"/>
      <c r="AK22" s="12"/>
      <c r="AL22" s="11"/>
      <c r="AM22" s="10"/>
      <c r="AN22" s="1"/>
      <c r="AO22" s="10"/>
      <c r="AP22" s="11"/>
      <c r="AQ22" s="12"/>
      <c r="AR22" s="11"/>
      <c r="AS22" s="10"/>
      <c r="AT22" s="1"/>
      <c r="AU22" s="10"/>
      <c r="AV22" s="11"/>
      <c r="AW22" s="12"/>
      <c r="AX22" s="11"/>
      <c r="AY22" s="10"/>
      <c r="AZ22" s="1"/>
      <c r="BA22" s="10"/>
      <c r="BB22" s="11"/>
      <c r="BC22" s="12"/>
      <c r="BD22" s="11"/>
      <c r="BE22" s="10"/>
      <c r="BF22" s="1"/>
      <c r="BG22" s="10"/>
      <c r="BH22" s="11"/>
      <c r="BI22" s="12"/>
      <c r="BJ22" s="11"/>
      <c r="BK22" s="10"/>
      <c r="BL22" s="1"/>
      <c r="BM22" s="10"/>
      <c r="BN22" s="11"/>
      <c r="BO22" s="12"/>
      <c r="BP22" s="11"/>
      <c r="BQ22" s="10"/>
      <c r="BR22" s="1"/>
      <c r="BS22" s="10"/>
    </row>
    <row r="23" spans="2:71" ht="15.5" x14ac:dyDescent="0.35">
      <c r="B23" s="17">
        <f t="shared" si="21"/>
        <v>120</v>
      </c>
      <c r="C23" s="1"/>
      <c r="D23" s="10"/>
      <c r="E23" s="1"/>
      <c r="F23" s="12"/>
      <c r="G23" s="11"/>
      <c r="H23" s="12"/>
      <c r="I23" s="1"/>
      <c r="J23" s="10"/>
      <c r="K23" s="1"/>
      <c r="L23" s="12"/>
      <c r="M23" s="11"/>
      <c r="N23" s="12"/>
      <c r="O23" s="1"/>
      <c r="P23" s="10"/>
      <c r="Q23" s="1"/>
      <c r="R23" s="12"/>
      <c r="S23" s="11"/>
      <c r="T23" s="12"/>
      <c r="U23" s="1"/>
      <c r="V23" s="10"/>
      <c r="W23" s="1"/>
      <c r="X23" s="12"/>
      <c r="Y23" s="11"/>
      <c r="Z23" s="12"/>
      <c r="AA23" s="1"/>
      <c r="AB23" s="10"/>
      <c r="AC23" s="1"/>
      <c r="AD23" s="12"/>
      <c r="AE23" s="11"/>
      <c r="AF23" s="12"/>
      <c r="AG23" s="1"/>
      <c r="AH23" s="10"/>
      <c r="AI23" s="1"/>
      <c r="AJ23" s="12"/>
      <c r="AK23" s="11"/>
      <c r="AL23" s="12"/>
      <c r="AM23" s="1"/>
      <c r="AN23" s="10"/>
      <c r="AO23" s="1"/>
      <c r="AP23" s="12"/>
      <c r="AQ23" s="11"/>
      <c r="AR23" s="12"/>
      <c r="AS23" s="1"/>
      <c r="AT23" s="10"/>
      <c r="AU23" s="1"/>
      <c r="AV23" s="12"/>
      <c r="AW23" s="11"/>
      <c r="AX23" s="12"/>
      <c r="AY23" s="1"/>
      <c r="AZ23" s="10"/>
      <c r="BA23" s="1"/>
      <c r="BB23" s="12"/>
      <c r="BC23" s="11"/>
      <c r="BD23" s="12"/>
      <c r="BE23" s="1"/>
      <c r="BF23" s="10"/>
      <c r="BG23" s="1"/>
      <c r="BH23" s="12"/>
      <c r="BI23" s="11"/>
      <c r="BJ23" s="12"/>
      <c r="BK23" s="1"/>
      <c r="BL23" s="10"/>
      <c r="BM23" s="1"/>
      <c r="BN23" s="12"/>
      <c r="BO23" s="11"/>
      <c r="BP23" s="12"/>
      <c r="BQ23" s="1"/>
      <c r="BR23" s="10"/>
      <c r="BS23" s="1"/>
    </row>
    <row r="24" spans="2:71" ht="15.5" x14ac:dyDescent="0.35">
      <c r="B24" s="18">
        <f t="shared" si="21"/>
        <v>135</v>
      </c>
      <c r="C24" s="10"/>
      <c r="D24" s="1"/>
      <c r="E24" s="10"/>
      <c r="F24" s="11"/>
      <c r="G24" s="12"/>
      <c r="H24" s="11"/>
      <c r="I24" s="10"/>
      <c r="J24" s="1"/>
      <c r="K24" s="10"/>
      <c r="L24" s="11"/>
      <c r="M24" s="12"/>
      <c r="N24" s="11"/>
      <c r="O24" s="10"/>
      <c r="P24" s="1"/>
      <c r="Q24" s="10"/>
      <c r="R24" s="11"/>
      <c r="S24" s="12"/>
      <c r="T24" s="11"/>
      <c r="U24" s="10"/>
      <c r="V24" s="1"/>
      <c r="W24" s="10"/>
      <c r="X24" s="11"/>
      <c r="Y24" s="12"/>
      <c r="Z24" s="11"/>
      <c r="AA24" s="10"/>
      <c r="AB24" s="1"/>
      <c r="AC24" s="10"/>
      <c r="AD24" s="11"/>
      <c r="AE24" s="12"/>
      <c r="AF24" s="11"/>
      <c r="AG24" s="10"/>
      <c r="AH24" s="1"/>
      <c r="AI24" s="10"/>
      <c r="AJ24" s="11"/>
      <c r="AK24" s="12"/>
      <c r="AL24" s="11"/>
      <c r="AM24" s="10"/>
      <c r="AN24" s="1"/>
      <c r="AO24" s="10"/>
      <c r="AP24" s="11"/>
      <c r="AQ24" s="12"/>
      <c r="AR24" s="11"/>
      <c r="AS24" s="10"/>
      <c r="AT24" s="1"/>
      <c r="AU24" s="10"/>
      <c r="AV24" s="11"/>
      <c r="AW24" s="12"/>
      <c r="AX24" s="11"/>
      <c r="AY24" s="10"/>
      <c r="AZ24" s="1"/>
      <c r="BA24" s="10"/>
      <c r="BB24" s="11"/>
      <c r="BC24" s="12"/>
      <c r="BD24" s="11"/>
      <c r="BE24" s="10"/>
      <c r="BF24" s="1"/>
      <c r="BG24" s="10"/>
      <c r="BH24" s="11"/>
      <c r="BI24" s="12"/>
      <c r="BJ24" s="11"/>
      <c r="BK24" s="10"/>
      <c r="BL24" s="1"/>
      <c r="BM24" s="10"/>
      <c r="BN24" s="11"/>
      <c r="BO24" s="12"/>
      <c r="BP24" s="11"/>
      <c r="BQ24" s="10"/>
      <c r="BR24" s="1"/>
      <c r="BS24" s="10"/>
    </row>
    <row r="25" spans="2:71" ht="15.5" x14ac:dyDescent="0.35">
      <c r="B25" s="17">
        <f t="shared" si="21"/>
        <v>150</v>
      </c>
      <c r="C25" s="1"/>
      <c r="D25" s="10"/>
      <c r="E25" s="1"/>
      <c r="F25" s="12"/>
      <c r="G25" s="11"/>
      <c r="H25" s="12"/>
      <c r="I25" s="1"/>
      <c r="J25" s="10"/>
      <c r="K25" s="1"/>
      <c r="L25" s="12"/>
      <c r="M25" s="11"/>
      <c r="N25" s="12"/>
      <c r="O25" s="1"/>
      <c r="P25" s="10"/>
      <c r="Q25" s="1"/>
      <c r="R25" s="12"/>
      <c r="S25" s="11"/>
      <c r="T25" s="12"/>
      <c r="U25" s="1"/>
      <c r="V25" s="10"/>
      <c r="W25" s="1"/>
      <c r="X25" s="12"/>
      <c r="Y25" s="11"/>
      <c r="Z25" s="12"/>
      <c r="AA25" s="1"/>
      <c r="AB25" s="10"/>
      <c r="AC25" s="1"/>
      <c r="AD25" s="12"/>
      <c r="AE25" s="11"/>
      <c r="AF25" s="12"/>
      <c r="AG25" s="1"/>
      <c r="AH25" s="10"/>
      <c r="AI25" s="1"/>
      <c r="AJ25" s="12"/>
      <c r="AK25" s="11"/>
      <c r="AL25" s="12"/>
      <c r="AM25" s="1"/>
      <c r="AN25" s="10"/>
      <c r="AO25" s="1"/>
      <c r="AP25" s="12"/>
      <c r="AQ25" s="11"/>
      <c r="AR25" s="12"/>
      <c r="AS25" s="1"/>
      <c r="AT25" s="10"/>
      <c r="AU25" s="1"/>
      <c r="AV25" s="12"/>
      <c r="AW25" s="11"/>
      <c r="AX25" s="12"/>
      <c r="AY25" s="1"/>
      <c r="AZ25" s="10"/>
      <c r="BA25" s="1"/>
      <c r="BB25" s="12"/>
      <c r="BC25" s="11"/>
      <c r="BD25" s="12"/>
      <c r="BE25" s="1"/>
      <c r="BF25" s="10"/>
      <c r="BG25" s="1"/>
      <c r="BH25" s="12"/>
      <c r="BI25" s="11"/>
      <c r="BJ25" s="12"/>
      <c r="BK25" s="1"/>
      <c r="BL25" s="10"/>
      <c r="BM25" s="1"/>
      <c r="BN25" s="12"/>
      <c r="BO25" s="11"/>
      <c r="BP25" s="12"/>
      <c r="BQ25" s="1"/>
      <c r="BR25" s="10"/>
      <c r="BS25" s="1"/>
    </row>
    <row r="26" spans="2:71" ht="15.5" x14ac:dyDescent="0.35">
      <c r="B26" s="18">
        <f t="shared" si="21"/>
        <v>165</v>
      </c>
      <c r="C26" s="10"/>
      <c r="D26" s="1"/>
      <c r="E26" s="10"/>
      <c r="F26" s="11"/>
      <c r="G26" s="12"/>
      <c r="H26" s="11"/>
      <c r="I26" s="10"/>
      <c r="J26" s="1"/>
      <c r="K26" s="10"/>
      <c r="L26" s="11"/>
      <c r="M26" s="12"/>
      <c r="N26" s="11"/>
      <c r="O26" s="10"/>
      <c r="P26" s="1"/>
      <c r="Q26" s="10"/>
      <c r="R26" s="11"/>
      <c r="S26" s="12"/>
      <c r="T26" s="11"/>
      <c r="U26" s="10"/>
      <c r="V26" s="1"/>
      <c r="W26" s="10"/>
      <c r="X26" s="11"/>
      <c r="Y26" s="12"/>
      <c r="Z26" s="11"/>
      <c r="AA26" s="10"/>
      <c r="AB26" s="1"/>
      <c r="AC26" s="10"/>
      <c r="AD26" s="11"/>
      <c r="AE26" s="12"/>
      <c r="AF26" s="11"/>
      <c r="AG26" s="10"/>
      <c r="AH26" s="1"/>
      <c r="AI26" s="10"/>
      <c r="AJ26" s="11"/>
      <c r="AK26" s="12"/>
      <c r="AL26" s="11"/>
      <c r="AM26" s="10"/>
      <c r="AN26" s="1"/>
      <c r="AO26" s="10"/>
      <c r="AP26" s="11"/>
      <c r="AQ26" s="12"/>
      <c r="AR26" s="11"/>
      <c r="AS26" s="10"/>
      <c r="AT26" s="1"/>
      <c r="AU26" s="10"/>
      <c r="AV26" s="11"/>
      <c r="AW26" s="12"/>
      <c r="AX26" s="11"/>
      <c r="AY26" s="10"/>
      <c r="AZ26" s="1"/>
      <c r="BA26" s="10"/>
      <c r="BB26" s="11"/>
      <c r="BC26" s="12"/>
      <c r="BD26" s="11"/>
      <c r="BE26" s="10"/>
      <c r="BF26" s="1"/>
      <c r="BG26" s="10"/>
      <c r="BH26" s="11"/>
      <c r="BI26" s="12"/>
      <c r="BJ26" s="11"/>
      <c r="BK26" s="10"/>
      <c r="BL26" s="1"/>
      <c r="BM26" s="10"/>
      <c r="BN26" s="11"/>
      <c r="BO26" s="12"/>
      <c r="BP26" s="11"/>
      <c r="BQ26" s="10"/>
      <c r="BR26" s="1"/>
      <c r="BS26" s="10"/>
    </row>
    <row r="27" spans="2:71" ht="15.5" x14ac:dyDescent="0.35">
      <c r="B27" s="17">
        <f t="shared" si="21"/>
        <v>180</v>
      </c>
      <c r="C27" s="1"/>
      <c r="D27" s="10"/>
      <c r="E27" s="1"/>
      <c r="F27" s="12"/>
      <c r="G27" s="11"/>
      <c r="H27" s="12"/>
      <c r="I27" s="1"/>
      <c r="J27" s="10"/>
      <c r="K27" s="1"/>
      <c r="L27" s="12"/>
      <c r="M27" s="11"/>
      <c r="N27" s="12"/>
      <c r="O27" s="1"/>
      <c r="P27" s="10"/>
      <c r="Q27" s="1"/>
      <c r="R27" s="12"/>
      <c r="S27" s="11"/>
      <c r="T27" s="12"/>
      <c r="U27" s="1"/>
      <c r="V27" s="10"/>
      <c r="W27" s="1"/>
      <c r="X27" s="12"/>
      <c r="Y27" s="11"/>
      <c r="Z27" s="12"/>
      <c r="AA27" s="1"/>
      <c r="AB27" s="10"/>
      <c r="AC27" s="1"/>
      <c r="AD27" s="12"/>
      <c r="AE27" s="11"/>
      <c r="AF27" s="12"/>
      <c r="AG27" s="1"/>
      <c r="AH27" s="10"/>
      <c r="AI27" s="1"/>
      <c r="AJ27" s="12"/>
      <c r="AK27" s="11"/>
      <c r="AL27" s="12"/>
      <c r="AM27" s="1"/>
      <c r="AN27" s="10"/>
      <c r="AO27" s="1"/>
      <c r="AP27" s="12"/>
      <c r="AQ27" s="11"/>
      <c r="AR27" s="12"/>
      <c r="AS27" s="1"/>
      <c r="AT27" s="10"/>
      <c r="AU27" s="1"/>
      <c r="AV27" s="12"/>
      <c r="AW27" s="11"/>
      <c r="AX27" s="12"/>
      <c r="AY27" s="1"/>
      <c r="AZ27" s="10"/>
      <c r="BA27" s="1"/>
      <c r="BB27" s="12"/>
      <c r="BC27" s="11"/>
      <c r="BD27" s="12"/>
      <c r="BE27" s="1"/>
      <c r="BF27" s="10"/>
      <c r="BG27" s="1"/>
      <c r="BH27" s="12"/>
      <c r="BI27" s="11"/>
      <c r="BJ27" s="12"/>
      <c r="BK27" s="1"/>
      <c r="BL27" s="10"/>
      <c r="BM27" s="1"/>
      <c r="BN27" s="12"/>
      <c r="BO27" s="11"/>
      <c r="BP27" s="12"/>
      <c r="BQ27" s="1"/>
      <c r="BR27" s="10"/>
      <c r="BS27" s="1"/>
    </row>
    <row r="28" spans="2:71" ht="15.5" x14ac:dyDescent="0.35">
      <c r="B28" s="18">
        <f t="shared" si="21"/>
        <v>195</v>
      </c>
      <c r="C28" s="10"/>
      <c r="D28" s="1"/>
      <c r="E28" s="10"/>
      <c r="F28" s="11"/>
      <c r="G28" s="12"/>
      <c r="H28" s="11"/>
      <c r="I28" s="10"/>
      <c r="J28" s="1"/>
      <c r="K28" s="10"/>
      <c r="L28" s="11"/>
      <c r="M28" s="12"/>
      <c r="N28" s="11"/>
      <c r="O28" s="10"/>
      <c r="P28" s="1"/>
      <c r="Q28" s="10"/>
      <c r="R28" s="11"/>
      <c r="S28" s="12"/>
      <c r="T28" s="11"/>
      <c r="U28" s="10"/>
      <c r="V28" s="1"/>
      <c r="W28" s="10"/>
      <c r="X28" s="11"/>
      <c r="Y28" s="12"/>
      <c r="Z28" s="11"/>
      <c r="AA28" s="10"/>
      <c r="AB28" s="1"/>
      <c r="AC28" s="10"/>
      <c r="AD28" s="11"/>
      <c r="AE28" s="12"/>
      <c r="AF28" s="11"/>
      <c r="AG28" s="10"/>
      <c r="AH28" s="1"/>
      <c r="AI28" s="10"/>
      <c r="AJ28" s="11"/>
      <c r="AK28" s="12"/>
      <c r="AL28" s="11"/>
      <c r="AM28" s="10"/>
      <c r="AN28" s="1"/>
      <c r="AO28" s="10"/>
      <c r="AP28" s="11"/>
      <c r="AQ28" s="12"/>
      <c r="AR28" s="11"/>
      <c r="AS28" s="10"/>
      <c r="AT28" s="1"/>
      <c r="AU28" s="10"/>
      <c r="AV28" s="11"/>
      <c r="AW28" s="12"/>
      <c r="AX28" s="11"/>
      <c r="AY28" s="10"/>
      <c r="AZ28" s="1"/>
      <c r="BA28" s="10"/>
      <c r="BB28" s="11"/>
      <c r="BC28" s="12"/>
      <c r="BD28" s="11"/>
      <c r="BE28" s="10"/>
      <c r="BF28" s="1"/>
      <c r="BG28" s="10"/>
      <c r="BH28" s="11"/>
      <c r="BI28" s="12"/>
      <c r="BJ28" s="11"/>
      <c r="BK28" s="10"/>
      <c r="BL28" s="1"/>
      <c r="BM28" s="10"/>
      <c r="BN28" s="11"/>
      <c r="BO28" s="12"/>
      <c r="BP28" s="11"/>
      <c r="BQ28" s="10"/>
      <c r="BR28" s="1"/>
      <c r="BS28" s="10"/>
    </row>
    <row r="29" spans="2:71" ht="15.5" x14ac:dyDescent="0.35">
      <c r="B29" s="17">
        <f t="shared" si="21"/>
        <v>210</v>
      </c>
      <c r="C29" s="1"/>
      <c r="D29" s="10"/>
      <c r="E29" s="1"/>
      <c r="F29" s="12"/>
      <c r="G29" s="11"/>
      <c r="H29" s="12"/>
      <c r="I29" s="1"/>
      <c r="J29" s="10"/>
      <c r="K29" s="1"/>
      <c r="L29" s="12"/>
      <c r="M29" s="11"/>
      <c r="N29" s="12"/>
      <c r="O29" s="1"/>
      <c r="P29" s="10"/>
      <c r="Q29" s="1"/>
      <c r="R29" s="12"/>
      <c r="S29" s="11"/>
      <c r="T29" s="12"/>
      <c r="U29" s="1"/>
      <c r="V29" s="10"/>
      <c r="W29" s="1"/>
      <c r="X29" s="12"/>
      <c r="Y29" s="11"/>
      <c r="Z29" s="12"/>
      <c r="AA29" s="1"/>
      <c r="AB29" s="10"/>
      <c r="AC29" s="1"/>
      <c r="AD29" s="12"/>
      <c r="AE29" s="11"/>
      <c r="AF29" s="12"/>
      <c r="AG29" s="1"/>
      <c r="AH29" s="10"/>
      <c r="AI29" s="1"/>
      <c r="AJ29" s="12"/>
      <c r="AK29" s="11"/>
      <c r="AL29" s="12"/>
      <c r="AM29" s="1"/>
      <c r="AN29" s="10"/>
      <c r="AO29" s="1"/>
      <c r="AP29" s="12"/>
      <c r="AQ29" s="11"/>
      <c r="AR29" s="12"/>
      <c r="AS29" s="1"/>
      <c r="AT29" s="10"/>
      <c r="AU29" s="1"/>
      <c r="AV29" s="12"/>
      <c r="AW29" s="11"/>
      <c r="AX29" s="12"/>
      <c r="AY29" s="1"/>
      <c r="AZ29" s="10"/>
      <c r="BA29" s="1"/>
      <c r="BB29" s="12"/>
      <c r="BC29" s="11"/>
      <c r="BD29" s="12"/>
      <c r="BE29" s="1"/>
      <c r="BF29" s="10"/>
      <c r="BG29" s="1"/>
      <c r="BH29" s="12"/>
      <c r="BI29" s="11"/>
      <c r="BJ29" s="12"/>
      <c r="BK29" s="1"/>
      <c r="BL29" s="10"/>
      <c r="BM29" s="1"/>
      <c r="BN29" s="12"/>
      <c r="BO29" s="11"/>
      <c r="BP29" s="12"/>
      <c r="BQ29" s="1"/>
      <c r="BR29" s="10"/>
      <c r="BS29" s="1"/>
    </row>
    <row r="30" spans="2:71" ht="15.5" x14ac:dyDescent="0.35">
      <c r="B30" s="18">
        <f t="shared" si="21"/>
        <v>225</v>
      </c>
      <c r="C30" s="10"/>
      <c r="D30" s="1"/>
      <c r="E30" s="10"/>
      <c r="F30" s="11"/>
      <c r="G30" s="12"/>
      <c r="H30" s="11"/>
      <c r="I30" s="10"/>
      <c r="J30" s="1"/>
      <c r="K30" s="10"/>
      <c r="L30" s="11"/>
      <c r="M30" s="12"/>
      <c r="N30" s="11"/>
      <c r="O30" s="10"/>
      <c r="P30" s="1"/>
      <c r="Q30" s="10"/>
      <c r="R30" s="11"/>
      <c r="S30" s="12"/>
      <c r="T30" s="11"/>
      <c r="U30" s="10"/>
      <c r="V30" s="1"/>
      <c r="W30" s="10"/>
      <c r="X30" s="11"/>
      <c r="Y30" s="12"/>
      <c r="Z30" s="11"/>
      <c r="AA30" s="10"/>
      <c r="AB30" s="1"/>
      <c r="AC30" s="10"/>
      <c r="AD30" s="11"/>
      <c r="AE30" s="12"/>
      <c r="AF30" s="11"/>
      <c r="AG30" s="10"/>
      <c r="AH30" s="1"/>
      <c r="AI30" s="10"/>
      <c r="AJ30" s="11"/>
      <c r="AK30" s="12"/>
      <c r="AL30" s="11"/>
      <c r="AM30" s="10"/>
      <c r="AN30" s="1"/>
      <c r="AO30" s="10"/>
      <c r="AP30" s="11"/>
      <c r="AQ30" s="12"/>
      <c r="AR30" s="11"/>
      <c r="AS30" s="10"/>
      <c r="AT30" s="1"/>
      <c r="AU30" s="10"/>
      <c r="AV30" s="11"/>
      <c r="AW30" s="12"/>
      <c r="AX30" s="11"/>
      <c r="AY30" s="10"/>
      <c r="AZ30" s="1"/>
      <c r="BA30" s="10"/>
      <c r="BB30" s="11"/>
      <c r="BC30" s="12"/>
      <c r="BD30" s="11"/>
      <c r="BE30" s="10"/>
      <c r="BF30" s="1"/>
      <c r="BG30" s="10"/>
      <c r="BH30" s="11"/>
      <c r="BI30" s="12"/>
      <c r="BJ30" s="11"/>
      <c r="BK30" s="10"/>
      <c r="BL30" s="1"/>
      <c r="BM30" s="10"/>
      <c r="BN30" s="11"/>
      <c r="BO30" s="12"/>
      <c r="BP30" s="11"/>
      <c r="BQ30" s="10"/>
      <c r="BR30" s="1"/>
      <c r="BS30" s="10"/>
    </row>
    <row r="31" spans="2:71" ht="15.5" x14ac:dyDescent="0.35">
      <c r="B31" s="17">
        <f t="shared" si="21"/>
        <v>240</v>
      </c>
      <c r="C31" s="1"/>
      <c r="D31" s="10"/>
      <c r="E31" s="1"/>
      <c r="F31" s="12"/>
      <c r="G31" s="11"/>
      <c r="H31" s="12"/>
      <c r="I31" s="1"/>
      <c r="J31" s="10"/>
      <c r="K31" s="1"/>
      <c r="L31" s="12"/>
      <c r="M31" s="11"/>
      <c r="N31" s="12"/>
      <c r="O31" s="1"/>
      <c r="P31" s="10"/>
      <c r="Q31" s="1"/>
      <c r="R31" s="12"/>
      <c r="S31" s="11"/>
      <c r="T31" s="12"/>
      <c r="U31" s="1"/>
      <c r="V31" s="10"/>
      <c r="W31" s="1"/>
      <c r="X31" s="12"/>
      <c r="Y31" s="11"/>
      <c r="Z31" s="12"/>
      <c r="AA31" s="1"/>
      <c r="AB31" s="10"/>
      <c r="AC31" s="1"/>
      <c r="AD31" s="12"/>
      <c r="AE31" s="11"/>
      <c r="AF31" s="12"/>
      <c r="AG31" s="1"/>
      <c r="AH31" s="10"/>
      <c r="AI31" s="1"/>
      <c r="AJ31" s="12"/>
      <c r="AK31" s="11"/>
      <c r="AL31" s="12"/>
      <c r="AM31" s="1"/>
      <c r="AN31" s="10"/>
      <c r="AO31" s="1"/>
      <c r="AP31" s="12"/>
      <c r="AQ31" s="11"/>
      <c r="AR31" s="12"/>
      <c r="AS31" s="1"/>
      <c r="AT31" s="10"/>
      <c r="AU31" s="1"/>
      <c r="AV31" s="12"/>
      <c r="AW31" s="11"/>
      <c r="AX31" s="12"/>
      <c r="AY31" s="1"/>
      <c r="AZ31" s="10"/>
      <c r="BA31" s="1"/>
      <c r="BB31" s="12"/>
      <c r="BC31" s="11"/>
      <c r="BD31" s="12"/>
      <c r="BE31" s="1"/>
      <c r="BF31" s="10"/>
      <c r="BG31" s="1"/>
      <c r="BH31" s="12"/>
      <c r="BI31" s="11"/>
      <c r="BJ31" s="12"/>
      <c r="BK31" s="1"/>
      <c r="BL31" s="10"/>
      <c r="BM31" s="1"/>
      <c r="BN31" s="12"/>
      <c r="BO31" s="11"/>
      <c r="BP31" s="12"/>
      <c r="BQ31" s="1"/>
      <c r="BR31" s="10"/>
      <c r="BS31" s="1"/>
    </row>
    <row r="32" spans="2:71" ht="15.5" x14ac:dyDescent="0.35">
      <c r="B32" s="18">
        <f>B31+$C$4</f>
        <v>255</v>
      </c>
      <c r="C32" s="10"/>
      <c r="D32" s="1"/>
      <c r="E32" s="10"/>
      <c r="F32" s="11"/>
      <c r="G32" s="12"/>
      <c r="H32" s="11"/>
      <c r="I32" s="10"/>
      <c r="J32" s="1"/>
      <c r="K32" s="10"/>
      <c r="L32" s="11"/>
      <c r="M32" s="12"/>
      <c r="N32" s="11"/>
      <c r="O32" s="10"/>
      <c r="P32" s="1"/>
      <c r="Q32" s="10"/>
      <c r="R32" s="11"/>
      <c r="S32" s="12"/>
      <c r="T32" s="11"/>
      <c r="U32" s="10"/>
      <c r="V32" s="1"/>
      <c r="W32" s="10"/>
      <c r="X32" s="11"/>
      <c r="Y32" s="12"/>
      <c r="Z32" s="11"/>
      <c r="AA32" s="10"/>
      <c r="AB32" s="1"/>
      <c r="AC32" s="10"/>
      <c r="AD32" s="11"/>
      <c r="AE32" s="12"/>
      <c r="AF32" s="11"/>
      <c r="AG32" s="10"/>
      <c r="AH32" s="1"/>
      <c r="AI32" s="10"/>
      <c r="AJ32" s="11"/>
      <c r="AK32" s="12"/>
      <c r="AL32" s="11"/>
      <c r="AM32" s="10"/>
      <c r="AN32" s="1"/>
      <c r="AO32" s="10"/>
      <c r="AP32" s="11"/>
      <c r="AQ32" s="12"/>
      <c r="AR32" s="11"/>
      <c r="AS32" s="10"/>
      <c r="AT32" s="1"/>
      <c r="AU32" s="10"/>
      <c r="AV32" s="11"/>
      <c r="AW32" s="12"/>
      <c r="AX32" s="11"/>
      <c r="AY32" s="10"/>
      <c r="AZ32" s="1"/>
      <c r="BA32" s="10"/>
      <c r="BB32" s="11"/>
      <c r="BC32" s="12"/>
      <c r="BD32" s="11"/>
      <c r="BE32" s="10"/>
      <c r="BF32" s="1"/>
      <c r="BG32" s="10"/>
      <c r="BH32" s="11"/>
      <c r="BI32" s="12"/>
      <c r="BJ32" s="11"/>
      <c r="BK32" s="10"/>
      <c r="BL32" s="1"/>
      <c r="BM32" s="10"/>
      <c r="BN32" s="11"/>
      <c r="BO32" s="12"/>
      <c r="BP32" s="11"/>
      <c r="BQ32" s="10"/>
      <c r="BR32" s="1"/>
      <c r="BS32" s="10"/>
    </row>
    <row r="33" spans="2:71" ht="15.5" x14ac:dyDescent="0.35">
      <c r="B33" s="17">
        <f t="shared" si="21"/>
        <v>270</v>
      </c>
      <c r="C33" s="1"/>
      <c r="D33" s="10"/>
      <c r="E33" s="1"/>
      <c r="F33" s="12"/>
      <c r="G33" s="11"/>
      <c r="H33" s="12"/>
      <c r="I33" s="1"/>
      <c r="J33" s="10"/>
      <c r="K33" s="1"/>
      <c r="L33" s="12"/>
      <c r="M33" s="11"/>
      <c r="N33" s="12"/>
      <c r="O33" s="1"/>
      <c r="P33" s="10"/>
      <c r="Q33" s="1"/>
      <c r="R33" s="12"/>
      <c r="S33" s="11"/>
      <c r="T33" s="12"/>
      <c r="U33" s="1"/>
      <c r="V33" s="10"/>
      <c r="W33" s="1"/>
      <c r="X33" s="12"/>
      <c r="Y33" s="11"/>
      <c r="Z33" s="12"/>
      <c r="AA33" s="1"/>
      <c r="AB33" s="10"/>
      <c r="AC33" s="1"/>
      <c r="AD33" s="12"/>
      <c r="AE33" s="11"/>
      <c r="AF33" s="12"/>
      <c r="AG33" s="1"/>
      <c r="AH33" s="10"/>
      <c r="AI33" s="1"/>
      <c r="AJ33" s="12"/>
      <c r="AK33" s="11"/>
      <c r="AL33" s="12"/>
      <c r="AM33" s="1"/>
      <c r="AN33" s="10"/>
      <c r="AO33" s="1"/>
      <c r="AP33" s="12"/>
      <c r="AQ33" s="11"/>
      <c r="AR33" s="12"/>
      <c r="AS33" s="1"/>
      <c r="AT33" s="10"/>
      <c r="AU33" s="1"/>
      <c r="AV33" s="12"/>
      <c r="AW33" s="11"/>
      <c r="AX33" s="12"/>
      <c r="AY33" s="1"/>
      <c r="AZ33" s="10"/>
      <c r="BA33" s="1"/>
      <c r="BB33" s="12"/>
      <c r="BC33" s="11"/>
      <c r="BD33" s="12"/>
      <c r="BE33" s="1"/>
      <c r="BF33" s="10"/>
      <c r="BG33" s="1"/>
      <c r="BH33" s="12"/>
      <c r="BI33" s="11"/>
      <c r="BJ33" s="12"/>
      <c r="BK33" s="1"/>
      <c r="BL33" s="10"/>
      <c r="BM33" s="1"/>
      <c r="BN33" s="12"/>
      <c r="BO33" s="11"/>
      <c r="BP33" s="12"/>
      <c r="BQ33" s="1"/>
      <c r="BR33" s="10"/>
      <c r="BS33" s="1"/>
    </row>
    <row r="34" spans="2:71" ht="15.5" x14ac:dyDescent="0.35">
      <c r="B34" s="18">
        <f t="shared" si="21"/>
        <v>285</v>
      </c>
      <c r="C34" s="10"/>
      <c r="D34" s="1"/>
      <c r="E34" s="10"/>
      <c r="F34" s="11"/>
      <c r="G34" s="12"/>
      <c r="H34" s="11"/>
      <c r="I34" s="10"/>
      <c r="J34" s="1"/>
      <c r="K34" s="10"/>
      <c r="L34" s="11"/>
      <c r="M34" s="12"/>
      <c r="N34" s="11"/>
      <c r="O34" s="10"/>
      <c r="P34" s="1"/>
      <c r="Q34" s="10"/>
      <c r="R34" s="11"/>
      <c r="S34" s="12"/>
      <c r="T34" s="11"/>
      <c r="U34" s="10"/>
      <c r="V34" s="1"/>
      <c r="W34" s="10"/>
      <c r="X34" s="11"/>
      <c r="Y34" s="12"/>
      <c r="Z34" s="11"/>
      <c r="AA34" s="10"/>
      <c r="AB34" s="1"/>
      <c r="AC34" s="10"/>
      <c r="AD34" s="11"/>
      <c r="AE34" s="12"/>
      <c r="AF34" s="11"/>
      <c r="AG34" s="10"/>
      <c r="AH34" s="1"/>
      <c r="AI34" s="10"/>
      <c r="AJ34" s="11"/>
      <c r="AK34" s="12"/>
      <c r="AL34" s="11"/>
      <c r="AM34" s="10"/>
      <c r="AN34" s="1"/>
      <c r="AO34" s="10"/>
      <c r="AP34" s="11"/>
      <c r="AQ34" s="12"/>
      <c r="AR34" s="11"/>
      <c r="AS34" s="10"/>
      <c r="AT34" s="1"/>
      <c r="AU34" s="10"/>
      <c r="AV34" s="11"/>
      <c r="AW34" s="12"/>
      <c r="AX34" s="11"/>
      <c r="AY34" s="10"/>
      <c r="AZ34" s="1"/>
      <c r="BA34" s="10"/>
      <c r="BB34" s="11"/>
      <c r="BC34" s="12"/>
      <c r="BD34" s="11"/>
      <c r="BE34" s="10"/>
      <c r="BF34" s="1"/>
      <c r="BG34" s="10"/>
      <c r="BH34" s="11"/>
      <c r="BI34" s="12"/>
      <c r="BJ34" s="11"/>
      <c r="BK34" s="10"/>
      <c r="BL34" s="1"/>
      <c r="BM34" s="10"/>
      <c r="BN34" s="11"/>
      <c r="BO34" s="12"/>
      <c r="BP34" s="11"/>
      <c r="BQ34" s="10"/>
      <c r="BR34" s="1"/>
      <c r="BS34" s="10"/>
    </row>
    <row r="35" spans="2:71" ht="15.5" x14ac:dyDescent="0.35">
      <c r="B35" s="17">
        <f>B34+$C$4</f>
        <v>300</v>
      </c>
      <c r="C35" s="1"/>
      <c r="D35" s="10"/>
      <c r="E35" s="1"/>
      <c r="F35" s="12"/>
      <c r="G35" s="11"/>
      <c r="H35" s="12"/>
      <c r="I35" s="1"/>
      <c r="J35" s="10"/>
      <c r="K35" s="1"/>
      <c r="L35" s="12"/>
      <c r="M35" s="11"/>
      <c r="N35" s="12"/>
      <c r="O35" s="1"/>
      <c r="P35" s="10"/>
      <c r="Q35" s="1"/>
      <c r="R35" s="12"/>
      <c r="S35" s="11"/>
      <c r="T35" s="12"/>
      <c r="U35" s="1"/>
      <c r="V35" s="10"/>
      <c r="W35" s="1"/>
      <c r="X35" s="12"/>
      <c r="Y35" s="11"/>
      <c r="Z35" s="12"/>
      <c r="AA35" s="1"/>
      <c r="AB35" s="10"/>
      <c r="AC35" s="1"/>
      <c r="AD35" s="12"/>
      <c r="AE35" s="11"/>
      <c r="AF35" s="12"/>
      <c r="AG35" s="1"/>
      <c r="AH35" s="10"/>
      <c r="AI35" s="1"/>
      <c r="AJ35" s="12"/>
      <c r="AK35" s="11"/>
      <c r="AL35" s="12"/>
      <c r="AM35" s="1"/>
      <c r="AN35" s="10"/>
      <c r="AO35" s="1"/>
      <c r="AP35" s="12"/>
      <c r="AQ35" s="11"/>
      <c r="AR35" s="12"/>
      <c r="AS35" s="1"/>
      <c r="AT35" s="10"/>
      <c r="AU35" s="1"/>
      <c r="AV35" s="12"/>
      <c r="AW35" s="11"/>
      <c r="AX35" s="12"/>
      <c r="AY35" s="1"/>
      <c r="AZ35" s="10"/>
      <c r="BA35" s="1"/>
      <c r="BB35" s="12"/>
      <c r="BC35" s="11"/>
      <c r="BD35" s="12"/>
      <c r="BE35" s="1"/>
      <c r="BF35" s="10"/>
      <c r="BG35" s="1"/>
      <c r="BH35" s="12"/>
      <c r="BI35" s="11"/>
      <c r="BJ35" s="12"/>
      <c r="BK35" s="1"/>
      <c r="BL35" s="10"/>
      <c r="BM35" s="1"/>
      <c r="BN35" s="12"/>
      <c r="BO35" s="11"/>
      <c r="BP35" s="12"/>
      <c r="BQ35" s="1"/>
      <c r="BR35" s="10"/>
      <c r="BS35" s="1"/>
    </row>
    <row r="36" spans="2:71" ht="15.5" x14ac:dyDescent="0.35">
      <c r="B36" s="18">
        <f t="shared" si="21"/>
        <v>315</v>
      </c>
      <c r="C36" s="10"/>
      <c r="D36" s="1"/>
      <c r="E36" s="10"/>
      <c r="F36" s="11"/>
      <c r="G36" s="12"/>
      <c r="H36" s="11"/>
      <c r="I36" s="10"/>
      <c r="J36" s="1"/>
      <c r="K36" s="10"/>
      <c r="L36" s="11"/>
      <c r="M36" s="12"/>
      <c r="N36" s="11"/>
      <c r="O36" s="10"/>
      <c r="P36" s="1"/>
      <c r="Q36" s="10"/>
      <c r="R36" s="11"/>
      <c r="S36" s="12"/>
      <c r="T36" s="11"/>
      <c r="U36" s="10"/>
      <c r="V36" s="1"/>
      <c r="W36" s="10"/>
      <c r="X36" s="11"/>
      <c r="Y36" s="12"/>
      <c r="Z36" s="11"/>
      <c r="AA36" s="10"/>
      <c r="AB36" s="1"/>
      <c r="AC36" s="10"/>
      <c r="AD36" s="11"/>
      <c r="AE36" s="12"/>
      <c r="AF36" s="11"/>
      <c r="AG36" s="10"/>
      <c r="AH36" s="1"/>
      <c r="AI36" s="10"/>
      <c r="AJ36" s="11"/>
      <c r="AK36" s="12"/>
      <c r="AL36" s="11"/>
      <c r="AM36" s="10"/>
      <c r="AN36" s="1"/>
      <c r="AO36" s="10"/>
      <c r="AP36" s="11"/>
      <c r="AQ36" s="12"/>
      <c r="AR36" s="11"/>
      <c r="AS36" s="10"/>
      <c r="AT36" s="1"/>
      <c r="AU36" s="10"/>
      <c r="AV36" s="11"/>
      <c r="AW36" s="12"/>
      <c r="AX36" s="11"/>
      <c r="AY36" s="10"/>
      <c r="AZ36" s="1"/>
      <c r="BA36" s="10"/>
      <c r="BB36" s="11"/>
      <c r="BC36" s="12"/>
      <c r="BD36" s="11"/>
      <c r="BE36" s="10"/>
      <c r="BF36" s="1"/>
      <c r="BG36" s="10"/>
      <c r="BH36" s="11"/>
      <c r="BI36" s="12"/>
      <c r="BJ36" s="11"/>
      <c r="BK36" s="10"/>
      <c r="BL36" s="1"/>
      <c r="BM36" s="10"/>
      <c r="BN36" s="11"/>
      <c r="BO36" s="12"/>
      <c r="BP36" s="11"/>
      <c r="BQ36" s="10"/>
      <c r="BR36" s="1"/>
      <c r="BS36" s="10"/>
    </row>
    <row r="37" spans="2:71" ht="15.5" x14ac:dyDescent="0.35">
      <c r="B37" s="17">
        <f>B36+$C$4</f>
        <v>330</v>
      </c>
      <c r="C37" s="1"/>
      <c r="D37" s="10"/>
      <c r="E37" s="1"/>
      <c r="F37" s="12"/>
      <c r="G37" s="11"/>
      <c r="H37" s="12"/>
      <c r="I37" s="1"/>
      <c r="J37" s="10"/>
      <c r="K37" s="1"/>
      <c r="L37" s="12"/>
      <c r="M37" s="11"/>
      <c r="N37" s="12"/>
      <c r="O37" s="1"/>
      <c r="P37" s="10"/>
      <c r="Q37" s="1"/>
      <c r="R37" s="12"/>
      <c r="S37" s="11"/>
      <c r="T37" s="12"/>
      <c r="U37" s="1"/>
      <c r="V37" s="10"/>
      <c r="W37" s="1"/>
      <c r="X37" s="12"/>
      <c r="Y37" s="11"/>
      <c r="Z37" s="12"/>
      <c r="AA37" s="1"/>
      <c r="AB37" s="10"/>
      <c r="AC37" s="1"/>
      <c r="AD37" s="12"/>
      <c r="AE37" s="11"/>
      <c r="AF37" s="12"/>
      <c r="AG37" s="1"/>
      <c r="AH37" s="10"/>
      <c r="AI37" s="1"/>
      <c r="AJ37" s="12"/>
      <c r="AK37" s="11"/>
      <c r="AL37" s="12"/>
      <c r="AM37" s="1"/>
      <c r="AN37" s="10"/>
      <c r="AO37" s="1"/>
      <c r="AP37" s="12"/>
      <c r="AQ37" s="11"/>
      <c r="AR37" s="12"/>
      <c r="AS37" s="1"/>
      <c r="AT37" s="10"/>
      <c r="AU37" s="1"/>
      <c r="AV37" s="12"/>
      <c r="AW37" s="11"/>
      <c r="AX37" s="12"/>
      <c r="AY37" s="1"/>
      <c r="AZ37" s="10"/>
      <c r="BA37" s="1"/>
      <c r="BB37" s="12"/>
      <c r="BC37" s="11"/>
      <c r="BD37" s="12"/>
      <c r="BE37" s="1"/>
      <c r="BF37" s="10"/>
      <c r="BG37" s="1"/>
      <c r="BH37" s="12"/>
      <c r="BI37" s="11"/>
      <c r="BJ37" s="12"/>
      <c r="BK37" s="1"/>
      <c r="BL37" s="10"/>
      <c r="BM37" s="1"/>
      <c r="BN37" s="12"/>
      <c r="BO37" s="11"/>
      <c r="BP37" s="12"/>
      <c r="BQ37" s="1"/>
      <c r="BR37" s="10"/>
      <c r="BS37" s="1"/>
    </row>
    <row r="38" spans="2:71" ht="15.5" x14ac:dyDescent="0.35">
      <c r="B38" s="18">
        <f t="shared" si="21"/>
        <v>345</v>
      </c>
      <c r="C38" s="10"/>
      <c r="D38" s="1"/>
      <c r="E38" s="10"/>
      <c r="F38" s="11"/>
      <c r="G38" s="12"/>
      <c r="H38" s="11"/>
      <c r="I38" s="10"/>
      <c r="J38" s="1"/>
      <c r="K38" s="10"/>
      <c r="L38" s="11"/>
      <c r="M38" s="12"/>
      <c r="N38" s="11"/>
      <c r="O38" s="10"/>
      <c r="P38" s="1"/>
      <c r="Q38" s="10"/>
      <c r="R38" s="11"/>
      <c r="S38" s="12"/>
      <c r="T38" s="11"/>
      <c r="U38" s="10"/>
      <c r="V38" s="1"/>
      <c r="W38" s="10"/>
      <c r="X38" s="11"/>
      <c r="Y38" s="12"/>
      <c r="Z38" s="11"/>
      <c r="AA38" s="10"/>
      <c r="AB38" s="1"/>
      <c r="AC38" s="10"/>
      <c r="AD38" s="11"/>
      <c r="AE38" s="12"/>
      <c r="AF38" s="11"/>
      <c r="AG38" s="10"/>
      <c r="AH38" s="1"/>
      <c r="AI38" s="10"/>
      <c r="AJ38" s="11"/>
      <c r="AK38" s="12"/>
      <c r="AL38" s="11"/>
      <c r="AM38" s="10"/>
      <c r="AN38" s="1"/>
      <c r="AO38" s="10"/>
      <c r="AP38" s="11"/>
      <c r="AQ38" s="12"/>
      <c r="AR38" s="11"/>
      <c r="AS38" s="10"/>
      <c r="AT38" s="1"/>
      <c r="AU38" s="10"/>
      <c r="AV38" s="11"/>
      <c r="AW38" s="12"/>
      <c r="AX38" s="11"/>
      <c r="AY38" s="10"/>
      <c r="AZ38" s="1"/>
      <c r="BA38" s="10"/>
      <c r="BB38" s="11"/>
      <c r="BC38" s="12"/>
      <c r="BD38" s="11"/>
      <c r="BE38" s="10"/>
      <c r="BF38" s="1"/>
      <c r="BG38" s="10"/>
      <c r="BH38" s="11"/>
      <c r="BI38" s="12"/>
      <c r="BJ38" s="11"/>
      <c r="BK38" s="10"/>
      <c r="BL38" s="1"/>
      <c r="BM38" s="10"/>
      <c r="BN38" s="11"/>
      <c r="BO38" s="12"/>
      <c r="BP38" s="11"/>
      <c r="BQ38" s="10"/>
      <c r="BR38" s="1"/>
      <c r="BS38" s="10"/>
    </row>
    <row r="41" spans="2:71" x14ac:dyDescent="0.35">
      <c r="C41">
        <f>24*C2*19/60+24*20*19/60</f>
        <v>304</v>
      </c>
      <c r="D41" s="19">
        <f>C41/60</f>
        <v>5.0666666666666664</v>
      </c>
    </row>
  </sheetData>
  <mergeCells count="23">
    <mergeCell ref="BE13:BG13"/>
    <mergeCell ref="BH13:BJ13"/>
    <mergeCell ref="BK13:BM13"/>
    <mergeCell ref="BN13:BP13"/>
    <mergeCell ref="BQ13:BS13"/>
    <mergeCell ref="BB13:BD13"/>
    <mergeCell ref="U13:W13"/>
    <mergeCell ref="X13:Z13"/>
    <mergeCell ref="AA13:AC13"/>
    <mergeCell ref="AD13:AF13"/>
    <mergeCell ref="AG13:AI13"/>
    <mergeCell ref="AJ13:AL13"/>
    <mergeCell ref="AM13:AO13"/>
    <mergeCell ref="AP13:AR13"/>
    <mergeCell ref="AS13:AU13"/>
    <mergeCell ref="AV13:AX13"/>
    <mergeCell ref="AY13:BA13"/>
    <mergeCell ref="R13:T13"/>
    <mergeCell ref="C13:E13"/>
    <mergeCell ref="F13:H13"/>
    <mergeCell ref="I13:K13"/>
    <mergeCell ref="L13:N13"/>
    <mergeCell ref="O13:Q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B219-7EE0-420C-A1F5-E8A20564AA83}">
  <dimension ref="B5:S29"/>
  <sheetViews>
    <sheetView zoomScale="42" workbookViewId="0">
      <selection activeCell="V33" sqref="V33"/>
    </sheetView>
  </sheetViews>
  <sheetFormatPr defaultRowHeight="14.5" x14ac:dyDescent="0.35"/>
  <sheetData>
    <row r="5" spans="2:19" x14ac:dyDescent="0.35">
      <c r="C5">
        <v>-40</v>
      </c>
      <c r="D5">
        <v>-35</v>
      </c>
      <c r="E5">
        <v>-30</v>
      </c>
      <c r="F5">
        <v>-25</v>
      </c>
      <c r="G5">
        <v>-20</v>
      </c>
      <c r="H5">
        <v>-15</v>
      </c>
      <c r="I5">
        <v>-10</v>
      </c>
      <c r="J5">
        <v>-5</v>
      </c>
      <c r="K5">
        <v>0</v>
      </c>
      <c r="L5">
        <v>5</v>
      </c>
      <c r="M5">
        <v>10</v>
      </c>
      <c r="N5">
        <v>15</v>
      </c>
      <c r="O5">
        <v>20</v>
      </c>
      <c r="P5">
        <v>25</v>
      </c>
      <c r="Q5">
        <v>30</v>
      </c>
      <c r="R5">
        <v>35</v>
      </c>
      <c r="S5">
        <v>40</v>
      </c>
    </row>
    <row r="6" spans="2:19" x14ac:dyDescent="0.35">
      <c r="B6" cm="1">
        <f t="array" ref="B6:B29">Folha1!B15:B38</f>
        <v>0</v>
      </c>
      <c r="C6" cm="1">
        <f t="array" ref="C6:C29">Folha1!E15:E38</f>
        <v>0</v>
      </c>
      <c r="D6" cm="1">
        <f t="array" ref="D6:D29">Folha1!H15:H38</f>
        <v>0</v>
      </c>
      <c r="E6" cm="1">
        <f t="array" ref="E6:E29">Folha1!K15:K38</f>
        <v>0</v>
      </c>
      <c r="F6" cm="1">
        <f t="array" ref="F6:F29">Folha1!N15:N38</f>
        <v>0</v>
      </c>
      <c r="G6" cm="1">
        <f t="array" ref="G6:G29">Folha1!Q15:Q38</f>
        <v>0</v>
      </c>
      <c r="H6" cm="1">
        <f t="array" ref="H6:H29">Folha1!T15:T38</f>
        <v>0</v>
      </c>
      <c r="I6" cm="1">
        <f t="array" ref="I6:I29">Folha1!W15:W38</f>
        <v>0</v>
      </c>
      <c r="J6" cm="1">
        <f t="array" ref="J6:J29">Folha1!Z15:Z38</f>
        <v>0</v>
      </c>
      <c r="K6" cm="1">
        <f t="array" ref="K6:K29">Folha1!AC15:AC38</f>
        <v>0</v>
      </c>
      <c r="L6" cm="1">
        <f t="array" ref="L6:L29">Folha1!AF15:AF38</f>
        <v>0</v>
      </c>
      <c r="M6" cm="1">
        <f t="array" ref="M6:M29">Folha1!AI15:AI38</f>
        <v>0</v>
      </c>
      <c r="N6" cm="1">
        <f t="array" ref="N6:N29">Folha1!AL15:AL38</f>
        <v>0</v>
      </c>
      <c r="O6" cm="1">
        <f t="array" ref="O6:O29">Folha1!AO15:AO38</f>
        <v>0</v>
      </c>
      <c r="P6" cm="1">
        <f t="array" ref="P6:P29">Folha1!AR15:AR38</f>
        <v>0</v>
      </c>
      <c r="Q6" cm="1">
        <f t="array" ref="Q6:Q29">Folha1!AU15:AU38</f>
        <v>0</v>
      </c>
      <c r="R6" cm="1">
        <f t="array" ref="R6:R29">Folha1!AX15:AX38</f>
        <v>0</v>
      </c>
      <c r="S6" cm="1">
        <f t="array" ref="S6:S29">Folha1!BA15:BA38</f>
        <v>0</v>
      </c>
    </row>
    <row r="7" spans="2:19" x14ac:dyDescent="0.35"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2:19" x14ac:dyDescent="0.35"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 x14ac:dyDescent="0.35">
      <c r="B9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2:19" x14ac:dyDescent="0.35">
      <c r="B10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 x14ac:dyDescent="0.35"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2:19" x14ac:dyDescent="0.35">
      <c r="B12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19" x14ac:dyDescent="0.35">
      <c r="B13">
        <v>105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2:19" x14ac:dyDescent="0.35">
      <c r="B14">
        <v>120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19" x14ac:dyDescent="0.35">
      <c r="B15">
        <v>135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2:19" x14ac:dyDescent="0.35"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35">
      <c r="B17">
        <v>165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 x14ac:dyDescent="0.35">
      <c r="B18">
        <v>180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35">
      <c r="B19">
        <v>195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 x14ac:dyDescent="0.35"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2:19" x14ac:dyDescent="0.35">
      <c r="B21">
        <v>225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2:19" x14ac:dyDescent="0.35">
      <c r="B22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2:19" x14ac:dyDescent="0.35">
      <c r="B23">
        <v>255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2:19" x14ac:dyDescent="0.35">
      <c r="B24">
        <v>270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2:19" x14ac:dyDescent="0.35">
      <c r="B25">
        <v>285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2:19" x14ac:dyDescent="0.35">
      <c r="B26">
        <v>300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2:19" x14ac:dyDescent="0.35">
      <c r="B27">
        <v>315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2:19" x14ac:dyDescent="0.35">
      <c r="B28">
        <v>330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2:19" x14ac:dyDescent="0.35">
      <c r="B29">
        <v>345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CB2D-F9A3-4B04-8589-AB63A0CE275F}">
  <dimension ref="A1:S84"/>
  <sheetViews>
    <sheetView tabSelected="1" zoomScale="68" zoomScaleNormal="115" workbookViewId="0">
      <selection activeCell="Q81" sqref="Q81:S84"/>
    </sheetView>
  </sheetViews>
  <sheetFormatPr defaultRowHeight="14.5" x14ac:dyDescent="0.35"/>
  <cols>
    <col min="2" max="2" width="12.26953125" customWidth="1"/>
    <col min="3" max="3" width="13.26953125" customWidth="1"/>
    <col min="4" max="5" width="9.81640625" customWidth="1"/>
    <col min="6" max="6" width="16.08984375" customWidth="1"/>
    <col min="7" max="7" width="21.54296875" customWidth="1"/>
    <col min="9" max="9" width="11.54296875" customWidth="1"/>
    <col min="11" max="11" width="11.90625" customWidth="1"/>
    <col min="12" max="12" width="17.81640625" customWidth="1"/>
    <col min="13" max="13" width="18" customWidth="1"/>
    <col min="15" max="15" width="17.6328125" customWidth="1"/>
    <col min="18" max="18" width="18" customWidth="1"/>
    <col min="19" max="19" width="20.6328125" customWidth="1"/>
  </cols>
  <sheetData>
    <row r="1" spans="1:19" x14ac:dyDescent="0.35">
      <c r="A1" s="26"/>
      <c r="B1" s="27" t="s">
        <v>29</v>
      </c>
      <c r="C1" s="28"/>
      <c r="D1" s="28"/>
      <c r="E1" s="28"/>
      <c r="F1" s="28"/>
      <c r="G1" s="29"/>
      <c r="H1" s="26"/>
      <c r="I1" s="24" t="s">
        <v>25</v>
      </c>
      <c r="J1" s="24"/>
      <c r="K1" s="24"/>
      <c r="L1" s="24"/>
      <c r="M1" s="24"/>
      <c r="N1" s="33" t="s">
        <v>31</v>
      </c>
      <c r="O1" s="33"/>
      <c r="P1" s="33"/>
      <c r="Q1" s="33"/>
      <c r="R1" s="33"/>
      <c r="S1" s="33"/>
    </row>
    <row r="2" spans="1:19" x14ac:dyDescent="0.35">
      <c r="A2" s="25" t="s">
        <v>13</v>
      </c>
      <c r="B2" s="25" t="s">
        <v>14</v>
      </c>
      <c r="C2" s="25" t="s">
        <v>15</v>
      </c>
      <c r="D2" s="25" t="s">
        <v>16</v>
      </c>
      <c r="E2" s="25" t="s">
        <v>20</v>
      </c>
      <c r="F2" s="25" t="s">
        <v>23</v>
      </c>
      <c r="G2" s="25" t="s">
        <v>24</v>
      </c>
      <c r="H2" s="25" t="s">
        <v>17</v>
      </c>
      <c r="I2" s="25" t="s">
        <v>15</v>
      </c>
      <c r="J2" s="25" t="s">
        <v>18</v>
      </c>
      <c r="K2" s="25" t="s">
        <v>21</v>
      </c>
      <c r="L2" s="25" t="s">
        <v>26</v>
      </c>
      <c r="M2" s="25" t="s">
        <v>27</v>
      </c>
      <c r="N2" s="25" t="s">
        <v>17</v>
      </c>
      <c r="O2" s="25" t="s">
        <v>15</v>
      </c>
      <c r="P2" s="25" t="s">
        <v>19</v>
      </c>
      <c r="Q2" s="25" t="s">
        <v>22</v>
      </c>
      <c r="R2" s="25" t="s">
        <v>30</v>
      </c>
      <c r="S2" s="25" t="s">
        <v>28</v>
      </c>
    </row>
    <row r="3" spans="1:19" x14ac:dyDescent="0.35">
      <c r="A3" s="20">
        <v>0</v>
      </c>
      <c r="B3" s="23">
        <v>6487</v>
      </c>
      <c r="C3" s="23">
        <v>6289</v>
      </c>
      <c r="D3" s="23">
        <v>1926</v>
      </c>
      <c r="E3" s="23">
        <f>D3/20</f>
        <v>96.3</v>
      </c>
      <c r="F3" s="23">
        <f>E3-0.1689</f>
        <v>96.131100000000004</v>
      </c>
      <c r="G3" s="30">
        <f>SQRT(D3/(20*20)+0.0447^2)</f>
        <v>2.1947660672609279</v>
      </c>
      <c r="H3" s="23">
        <v>6449</v>
      </c>
      <c r="I3" s="23">
        <v>6148</v>
      </c>
      <c r="J3" s="23">
        <v>39</v>
      </c>
      <c r="K3" s="23">
        <f>J3/20</f>
        <v>1.95</v>
      </c>
      <c r="L3" s="23">
        <f>K3-0.1689</f>
        <v>1.7810999999999999</v>
      </c>
      <c r="M3" s="30">
        <f>SQRT(J3/(20*20)+0.0447^2)</f>
        <v>0.31543317834368662</v>
      </c>
      <c r="N3" s="23">
        <v>6402</v>
      </c>
      <c r="O3" s="23">
        <v>6114</v>
      </c>
      <c r="P3" s="23">
        <v>14</v>
      </c>
      <c r="Q3" s="23">
        <f>P3/20</f>
        <v>0.7</v>
      </c>
      <c r="R3" s="23">
        <f>Q3-0.1689</f>
        <v>0.53109999999999991</v>
      </c>
      <c r="S3" s="30">
        <f>SQRT(P3/(20*20)+0.0447^2)</f>
        <v>0.19234887574405005</v>
      </c>
    </row>
    <row r="4" spans="1:19" x14ac:dyDescent="0.35">
      <c r="A4" s="20">
        <v>10</v>
      </c>
      <c r="B4" s="23">
        <v>6404</v>
      </c>
      <c r="C4" s="23">
        <v>6525</v>
      </c>
      <c r="D4" s="23">
        <v>2020</v>
      </c>
      <c r="E4" s="23">
        <f t="shared" ref="E4:E38" si="0">D4/20</f>
        <v>101</v>
      </c>
      <c r="F4" s="23">
        <f t="shared" ref="F4:F38" si="1">E4-0.1689</f>
        <v>100.83110000000001</v>
      </c>
      <c r="G4" s="30">
        <f t="shared" ref="G4:G38" si="2">SQRT(D4/(20*20)+0.0447^2)</f>
        <v>2.2476650306484727</v>
      </c>
      <c r="H4" s="23">
        <v>6064</v>
      </c>
      <c r="I4" s="23">
        <v>6611</v>
      </c>
      <c r="J4" s="23">
        <v>49</v>
      </c>
      <c r="K4" s="23">
        <f t="shared" ref="K4:K38" si="3">J4/20</f>
        <v>2.4500000000000002</v>
      </c>
      <c r="L4" s="23">
        <f t="shared" ref="L4:L38" si="4">K4-0.1689</f>
        <v>2.2811000000000003</v>
      </c>
      <c r="M4" s="30">
        <f t="shared" ref="M4:M38" si="5">SQRT(J4/(20*20)+0.0447^2)</f>
        <v>0.35284286871070525</v>
      </c>
      <c r="N4" s="23">
        <v>5832</v>
      </c>
      <c r="O4" s="23">
        <v>6683</v>
      </c>
      <c r="P4" s="23">
        <v>12</v>
      </c>
      <c r="Q4" s="23">
        <f t="shared" ref="Q4:Q38" si="6">P4/20</f>
        <v>0.6</v>
      </c>
      <c r="R4" s="23">
        <f t="shared" ref="R4:R38" si="7">Q4-0.1689</f>
        <v>0.43109999999999998</v>
      </c>
      <c r="S4" s="30">
        <f t="shared" ref="S4:S38" si="8">SQRT(P4/(20*20)+0.0447^2)</f>
        <v>0.17888009950802242</v>
      </c>
    </row>
    <row r="5" spans="1:19" x14ac:dyDescent="0.35">
      <c r="A5" s="20">
        <v>20</v>
      </c>
      <c r="B5" s="23">
        <v>6211</v>
      </c>
      <c r="C5" s="23">
        <v>6605</v>
      </c>
      <c r="D5" s="23">
        <v>2118</v>
      </c>
      <c r="E5" s="23">
        <f t="shared" si="0"/>
        <v>105.9</v>
      </c>
      <c r="F5" s="23">
        <f t="shared" si="1"/>
        <v>105.73110000000001</v>
      </c>
      <c r="G5" s="30">
        <f t="shared" si="2"/>
        <v>2.3015208211093809</v>
      </c>
      <c r="H5" s="23">
        <v>5957</v>
      </c>
      <c r="I5" s="23">
        <v>7013</v>
      </c>
      <c r="J5" s="23">
        <v>110</v>
      </c>
      <c r="K5" s="23">
        <f t="shared" si="3"/>
        <v>5.5</v>
      </c>
      <c r="L5" s="23">
        <f t="shared" si="4"/>
        <v>5.3311000000000002</v>
      </c>
      <c r="M5" s="30">
        <f t="shared" si="5"/>
        <v>0.52630608014728464</v>
      </c>
      <c r="N5" s="31">
        <v>5582</v>
      </c>
      <c r="O5" s="32">
        <v>7131</v>
      </c>
      <c r="P5" s="32">
        <v>17</v>
      </c>
      <c r="Q5" s="32">
        <f t="shared" si="6"/>
        <v>0.85</v>
      </c>
      <c r="R5" s="23">
        <f t="shared" si="7"/>
        <v>0.68110000000000004</v>
      </c>
      <c r="S5" s="30">
        <f t="shared" si="8"/>
        <v>0.21094570391453818</v>
      </c>
    </row>
    <row r="6" spans="1:19" x14ac:dyDescent="0.35">
      <c r="A6" s="20">
        <v>30</v>
      </c>
      <c r="B6" s="23">
        <v>5969</v>
      </c>
      <c r="C6" s="23">
        <v>6533</v>
      </c>
      <c r="D6" s="23">
        <v>2278</v>
      </c>
      <c r="E6" s="23">
        <f t="shared" si="0"/>
        <v>113.9</v>
      </c>
      <c r="F6" s="23">
        <f t="shared" si="1"/>
        <v>113.73110000000001</v>
      </c>
      <c r="G6" s="30">
        <f t="shared" si="2"/>
        <v>2.3868385135991081</v>
      </c>
      <c r="H6" s="23">
        <v>5665</v>
      </c>
      <c r="I6" s="23">
        <v>7179</v>
      </c>
      <c r="J6" s="23">
        <v>307</v>
      </c>
      <c r="K6" s="23">
        <f t="shared" si="3"/>
        <v>15.35</v>
      </c>
      <c r="L6" s="23">
        <f t="shared" si="4"/>
        <v>15.181099999999999</v>
      </c>
      <c r="M6" s="30">
        <f t="shared" si="5"/>
        <v>0.87721040235510195</v>
      </c>
      <c r="N6" s="23">
        <v>5205</v>
      </c>
      <c r="O6" s="23">
        <v>7598</v>
      </c>
      <c r="P6" s="23">
        <v>18</v>
      </c>
      <c r="Q6" s="23">
        <f t="shared" si="6"/>
        <v>0.9</v>
      </c>
      <c r="R6" s="23">
        <f t="shared" si="7"/>
        <v>0.73110000000000008</v>
      </c>
      <c r="S6" s="30">
        <f t="shared" si="8"/>
        <v>0.21679042875551494</v>
      </c>
    </row>
    <row r="7" spans="1:19" x14ac:dyDescent="0.35">
      <c r="A7" s="20">
        <v>40</v>
      </c>
      <c r="B7" s="23">
        <v>5976</v>
      </c>
      <c r="C7" s="23">
        <v>6941</v>
      </c>
      <c r="D7" s="23">
        <v>2590</v>
      </c>
      <c r="E7" s="23">
        <f t="shared" si="0"/>
        <v>129.5</v>
      </c>
      <c r="F7" s="23">
        <f t="shared" si="1"/>
        <v>129.33109999999999</v>
      </c>
      <c r="G7" s="30">
        <f t="shared" si="2"/>
        <v>2.5449947131575734</v>
      </c>
      <c r="H7" s="23">
        <v>5456</v>
      </c>
      <c r="I7" s="23">
        <v>7728</v>
      </c>
      <c r="J7" s="23">
        <v>696</v>
      </c>
      <c r="K7" s="23">
        <f t="shared" si="3"/>
        <v>34.799999999999997</v>
      </c>
      <c r="L7" s="23">
        <f t="shared" si="4"/>
        <v>34.631099999999996</v>
      </c>
      <c r="M7" s="30">
        <f t="shared" si="5"/>
        <v>1.3198477525836076</v>
      </c>
      <c r="N7" s="23">
        <v>4924</v>
      </c>
      <c r="O7" s="23">
        <v>8174</v>
      </c>
      <c r="P7" s="23">
        <v>9</v>
      </c>
      <c r="Q7" s="23">
        <f t="shared" si="6"/>
        <v>0.45</v>
      </c>
      <c r="R7" s="23">
        <f t="shared" si="7"/>
        <v>0.28110000000000002</v>
      </c>
      <c r="S7" s="30">
        <f t="shared" si="8"/>
        <v>0.15651865703487236</v>
      </c>
    </row>
    <row r="8" spans="1:19" x14ac:dyDescent="0.35">
      <c r="A8" s="20">
        <v>50</v>
      </c>
      <c r="B8" s="23">
        <v>5950</v>
      </c>
      <c r="C8" s="23">
        <v>7077</v>
      </c>
      <c r="D8" s="23">
        <v>2808</v>
      </c>
      <c r="E8" s="23">
        <f t="shared" si="0"/>
        <v>140.4</v>
      </c>
      <c r="F8" s="23">
        <f t="shared" si="1"/>
        <v>140.2311</v>
      </c>
      <c r="G8" s="30">
        <f t="shared" si="2"/>
        <v>2.6499052983078468</v>
      </c>
      <c r="H8" s="23">
        <v>5139</v>
      </c>
      <c r="I8" s="23">
        <v>7962</v>
      </c>
      <c r="J8" s="23">
        <v>1186</v>
      </c>
      <c r="K8" s="23">
        <f t="shared" si="3"/>
        <v>59.3</v>
      </c>
      <c r="L8" s="23">
        <f t="shared" si="4"/>
        <v>59.131099999999996</v>
      </c>
      <c r="M8" s="30">
        <f t="shared" si="5"/>
        <v>1.7224976313481537</v>
      </c>
      <c r="N8" s="23">
        <v>4733</v>
      </c>
      <c r="O8" s="23">
        <v>8757</v>
      </c>
      <c r="P8" s="23">
        <v>87</v>
      </c>
      <c r="Q8" s="23">
        <f t="shared" si="6"/>
        <v>4.3499999999999996</v>
      </c>
      <c r="R8" s="23">
        <f t="shared" si="7"/>
        <v>4.1810999999999998</v>
      </c>
      <c r="S8" s="30">
        <f t="shared" si="8"/>
        <v>0.46850623261595997</v>
      </c>
    </row>
    <row r="9" spans="1:19" x14ac:dyDescent="0.35">
      <c r="A9" s="20">
        <v>60</v>
      </c>
      <c r="B9" s="23">
        <v>5711</v>
      </c>
      <c r="C9" s="23">
        <v>7185</v>
      </c>
      <c r="D9" s="23">
        <v>3264</v>
      </c>
      <c r="E9" s="23">
        <f t="shared" si="0"/>
        <v>163.19999999999999</v>
      </c>
      <c r="F9" s="23">
        <f t="shared" si="1"/>
        <v>163.03109999999998</v>
      </c>
      <c r="G9" s="30">
        <f t="shared" si="2"/>
        <v>2.8569210857144798</v>
      </c>
      <c r="H9" s="23">
        <v>5202</v>
      </c>
      <c r="I9" s="23">
        <v>8318</v>
      </c>
      <c r="J9" s="23">
        <v>1915</v>
      </c>
      <c r="K9" s="23">
        <f t="shared" si="3"/>
        <v>95.75</v>
      </c>
      <c r="L9" s="23">
        <f t="shared" si="4"/>
        <v>95.581100000000006</v>
      </c>
      <c r="M9" s="30">
        <f t="shared" si="5"/>
        <v>2.1884921955538243</v>
      </c>
      <c r="N9" s="23">
        <v>4582</v>
      </c>
      <c r="O9" s="23">
        <v>9543</v>
      </c>
      <c r="P9" s="23">
        <v>788</v>
      </c>
      <c r="Q9" s="23">
        <f t="shared" si="6"/>
        <v>39.4</v>
      </c>
      <c r="R9" s="23">
        <f t="shared" si="7"/>
        <v>39.231099999999998</v>
      </c>
      <c r="S9" s="30">
        <f t="shared" si="8"/>
        <v>1.4042784944589872</v>
      </c>
    </row>
    <row r="10" spans="1:19" x14ac:dyDescent="0.35">
      <c r="A10" s="20">
        <v>70</v>
      </c>
      <c r="B10" s="23">
        <v>5617</v>
      </c>
      <c r="C10" s="23">
        <v>7190</v>
      </c>
      <c r="D10" s="23">
        <v>3498</v>
      </c>
      <c r="E10" s="23">
        <f t="shared" si="0"/>
        <v>174.9</v>
      </c>
      <c r="F10" s="23">
        <f t="shared" si="1"/>
        <v>174.7311</v>
      </c>
      <c r="G10" s="30">
        <f t="shared" si="2"/>
        <v>2.9575324326201393</v>
      </c>
      <c r="H10" s="23">
        <v>5100</v>
      </c>
      <c r="I10" s="23">
        <v>8438</v>
      </c>
      <c r="J10" s="23">
        <v>2770</v>
      </c>
      <c r="K10" s="23">
        <f t="shared" si="3"/>
        <v>138.5</v>
      </c>
      <c r="L10" s="23">
        <f t="shared" si="4"/>
        <v>138.33109999999999</v>
      </c>
      <c r="M10" s="30">
        <f t="shared" si="5"/>
        <v>2.6319190888019333</v>
      </c>
      <c r="N10" s="23">
        <v>4420</v>
      </c>
      <c r="O10" s="23">
        <v>9910</v>
      </c>
      <c r="P10" s="23">
        <v>1952</v>
      </c>
      <c r="Q10" s="23">
        <f t="shared" si="6"/>
        <v>97.6</v>
      </c>
      <c r="R10" s="23">
        <f t="shared" si="7"/>
        <v>97.431100000000001</v>
      </c>
      <c r="S10" s="30">
        <f t="shared" si="8"/>
        <v>2.2095244035764798</v>
      </c>
    </row>
    <row r="11" spans="1:19" x14ac:dyDescent="0.35">
      <c r="A11" s="20">
        <v>80</v>
      </c>
      <c r="B11" s="23">
        <v>5527</v>
      </c>
      <c r="C11" s="23">
        <v>7454</v>
      </c>
      <c r="D11" s="23">
        <v>3785</v>
      </c>
      <c r="E11" s="23">
        <f t="shared" si="0"/>
        <v>189.25</v>
      </c>
      <c r="F11" s="23">
        <f t="shared" si="1"/>
        <v>189.08109999999999</v>
      </c>
      <c r="G11" s="30">
        <f t="shared" si="2"/>
        <v>3.0764424405471984</v>
      </c>
      <c r="H11" s="23">
        <v>5082</v>
      </c>
      <c r="I11" s="23">
        <v>8645</v>
      </c>
      <c r="J11" s="23">
        <v>3516</v>
      </c>
      <c r="K11" s="23">
        <f t="shared" si="3"/>
        <v>175.8</v>
      </c>
      <c r="L11" s="23">
        <f t="shared" si="4"/>
        <v>175.6311</v>
      </c>
      <c r="M11" s="30">
        <f t="shared" si="5"/>
        <v>2.9651303664425952</v>
      </c>
      <c r="N11" s="23">
        <v>4556</v>
      </c>
      <c r="O11" s="23">
        <v>10146</v>
      </c>
      <c r="P11" s="23">
        <v>3150</v>
      </c>
      <c r="Q11" s="23">
        <f t="shared" si="6"/>
        <v>157.5</v>
      </c>
      <c r="R11" s="23">
        <f t="shared" si="7"/>
        <v>157.33109999999999</v>
      </c>
      <c r="S11" s="30">
        <f t="shared" si="8"/>
        <v>2.8065990255111255</v>
      </c>
    </row>
    <row r="12" spans="1:19" x14ac:dyDescent="0.35">
      <c r="A12" s="20">
        <v>90</v>
      </c>
      <c r="B12" s="23">
        <v>5514</v>
      </c>
      <c r="C12" s="23">
        <v>7196</v>
      </c>
      <c r="D12" s="23">
        <v>3640</v>
      </c>
      <c r="E12" s="23">
        <f t="shared" si="0"/>
        <v>182</v>
      </c>
      <c r="F12" s="23">
        <f t="shared" si="1"/>
        <v>181.83109999999999</v>
      </c>
      <c r="G12" s="30">
        <f t="shared" si="2"/>
        <v>3.0169517878149792</v>
      </c>
      <c r="H12" s="23">
        <v>4960</v>
      </c>
      <c r="I12" s="23">
        <v>8619</v>
      </c>
      <c r="J12" s="23">
        <v>3554</v>
      </c>
      <c r="K12" s="23">
        <f t="shared" si="3"/>
        <v>177.7</v>
      </c>
      <c r="L12" s="23">
        <f t="shared" si="4"/>
        <v>177.53109999999998</v>
      </c>
      <c r="M12" s="30">
        <f t="shared" si="5"/>
        <v>2.9811068565215839</v>
      </c>
      <c r="N12" s="23">
        <v>4465</v>
      </c>
      <c r="O12" s="23">
        <v>10386</v>
      </c>
      <c r="P12" s="23">
        <v>3290</v>
      </c>
      <c r="Q12" s="23">
        <f t="shared" si="6"/>
        <v>164.5</v>
      </c>
      <c r="R12" s="23">
        <f t="shared" si="7"/>
        <v>164.33109999999999</v>
      </c>
      <c r="S12" s="30">
        <f t="shared" si="8"/>
        <v>2.8682744098150721</v>
      </c>
    </row>
    <row r="13" spans="1:19" x14ac:dyDescent="0.35">
      <c r="A13" s="20">
        <v>100</v>
      </c>
      <c r="B13" s="23">
        <v>5542</v>
      </c>
      <c r="C13" s="23">
        <v>7284</v>
      </c>
      <c r="D13" s="23">
        <v>3658</v>
      </c>
      <c r="E13" s="23">
        <f t="shared" si="0"/>
        <v>182.9</v>
      </c>
      <c r="F13" s="23">
        <f t="shared" si="1"/>
        <v>182.7311</v>
      </c>
      <c r="G13" s="30">
        <f t="shared" si="2"/>
        <v>3.0244004513291558</v>
      </c>
      <c r="H13" s="23">
        <v>4947</v>
      </c>
      <c r="I13" s="23">
        <v>8696</v>
      </c>
      <c r="J13" s="23">
        <v>3211</v>
      </c>
      <c r="K13" s="23">
        <f t="shared" si="3"/>
        <v>160.55000000000001</v>
      </c>
      <c r="L13" s="23">
        <f t="shared" si="4"/>
        <v>160.3811</v>
      </c>
      <c r="M13" s="30">
        <f t="shared" si="5"/>
        <v>2.8336369015807232</v>
      </c>
      <c r="N13" s="23">
        <v>4423</v>
      </c>
      <c r="O13" s="23">
        <v>10128</v>
      </c>
      <c r="P13" s="23">
        <v>2572</v>
      </c>
      <c r="Q13" s="23">
        <f t="shared" si="6"/>
        <v>128.6</v>
      </c>
      <c r="R13" s="23">
        <f t="shared" si="7"/>
        <v>128.43109999999999</v>
      </c>
      <c r="S13" s="30">
        <f t="shared" si="8"/>
        <v>2.5361384209068714</v>
      </c>
    </row>
    <row r="14" spans="1:19" x14ac:dyDescent="0.35">
      <c r="A14" s="20">
        <v>110</v>
      </c>
      <c r="B14" s="23">
        <v>5706</v>
      </c>
      <c r="C14" s="23">
        <v>7245</v>
      </c>
      <c r="D14" s="23">
        <v>3372</v>
      </c>
      <c r="E14" s="23">
        <f t="shared" si="0"/>
        <v>168.6</v>
      </c>
      <c r="F14" s="23">
        <f t="shared" si="1"/>
        <v>168.43109999999999</v>
      </c>
      <c r="G14" s="30">
        <f t="shared" si="2"/>
        <v>2.9037902971805662</v>
      </c>
      <c r="H14" s="23">
        <v>5037</v>
      </c>
      <c r="I14" s="23">
        <v>8515</v>
      </c>
      <c r="J14" s="23">
        <v>2372</v>
      </c>
      <c r="K14" s="23">
        <f t="shared" si="3"/>
        <v>118.6</v>
      </c>
      <c r="L14" s="23">
        <f t="shared" si="4"/>
        <v>118.4311</v>
      </c>
      <c r="M14" s="30">
        <f t="shared" si="5"/>
        <v>2.4355693564339322</v>
      </c>
      <c r="N14" s="23">
        <v>4332</v>
      </c>
      <c r="O14" s="23">
        <v>9772</v>
      </c>
      <c r="P14" s="23">
        <v>1240</v>
      </c>
      <c r="Q14" s="23">
        <f t="shared" si="6"/>
        <v>62</v>
      </c>
      <c r="R14" s="23">
        <f t="shared" si="7"/>
        <v>61.831099999999999</v>
      </c>
      <c r="S14" s="30">
        <f t="shared" si="8"/>
        <v>1.7612490141941883</v>
      </c>
    </row>
    <row r="15" spans="1:19" x14ac:dyDescent="0.35">
      <c r="A15" s="20">
        <v>120</v>
      </c>
      <c r="B15" s="23">
        <v>5708</v>
      </c>
      <c r="C15" s="23">
        <v>7191</v>
      </c>
      <c r="D15" s="23">
        <v>2822</v>
      </c>
      <c r="E15" s="23">
        <f t="shared" si="0"/>
        <v>141.1</v>
      </c>
      <c r="F15" s="23">
        <f t="shared" si="1"/>
        <v>140.93109999999999</v>
      </c>
      <c r="G15" s="30">
        <f t="shared" si="2"/>
        <v>2.6565010991904368</v>
      </c>
      <c r="H15" s="23">
        <v>5129</v>
      </c>
      <c r="I15" s="23">
        <v>8385</v>
      </c>
      <c r="J15" s="23">
        <v>1522</v>
      </c>
      <c r="K15" s="23">
        <f t="shared" si="3"/>
        <v>76.099999999999994</v>
      </c>
      <c r="L15" s="23">
        <f t="shared" si="4"/>
        <v>75.931100000000001</v>
      </c>
      <c r="M15" s="30">
        <f t="shared" si="5"/>
        <v>1.951153015526973</v>
      </c>
      <c r="N15" s="23">
        <v>4578</v>
      </c>
      <c r="O15" s="23">
        <v>9391</v>
      </c>
      <c r="P15" s="23">
        <v>412</v>
      </c>
      <c r="Q15" s="23">
        <f t="shared" si="6"/>
        <v>20.6</v>
      </c>
      <c r="R15" s="23">
        <f t="shared" si="7"/>
        <v>20.431100000000001</v>
      </c>
      <c r="S15" s="30">
        <f t="shared" si="8"/>
        <v>1.0158730678583816</v>
      </c>
    </row>
    <row r="16" spans="1:19" x14ac:dyDescent="0.35">
      <c r="A16" s="20">
        <v>130</v>
      </c>
      <c r="B16" s="23">
        <v>5937</v>
      </c>
      <c r="C16" s="23">
        <v>7143</v>
      </c>
      <c r="D16" s="23">
        <v>2626</v>
      </c>
      <c r="E16" s="23">
        <f t="shared" si="0"/>
        <v>131.30000000000001</v>
      </c>
      <c r="F16" s="23">
        <f t="shared" si="1"/>
        <v>131.1311</v>
      </c>
      <c r="G16" s="30">
        <f t="shared" si="2"/>
        <v>2.5626154783736088</v>
      </c>
      <c r="H16" s="23">
        <v>5054</v>
      </c>
      <c r="I16" s="23">
        <v>7880</v>
      </c>
      <c r="J16" s="23">
        <v>888</v>
      </c>
      <c r="K16" s="23">
        <f t="shared" si="3"/>
        <v>44.4</v>
      </c>
      <c r="L16" s="23">
        <f t="shared" si="4"/>
        <v>44.231099999999998</v>
      </c>
      <c r="M16" s="30">
        <f t="shared" si="5"/>
        <v>1.4906368068714793</v>
      </c>
      <c r="N16" s="23">
        <v>4672</v>
      </c>
      <c r="O16" s="23">
        <v>8919</v>
      </c>
      <c r="P16" s="23">
        <v>56</v>
      </c>
      <c r="Q16" s="23">
        <f t="shared" si="6"/>
        <v>2.8</v>
      </c>
      <c r="R16" s="23">
        <f t="shared" si="7"/>
        <v>2.6311</v>
      </c>
      <c r="S16" s="30">
        <f t="shared" si="8"/>
        <v>0.37682633931295201</v>
      </c>
    </row>
    <row r="17" spans="1:19" x14ac:dyDescent="0.35">
      <c r="A17" s="20">
        <v>140</v>
      </c>
      <c r="B17" s="23">
        <v>5816</v>
      </c>
      <c r="C17" s="23">
        <v>6984</v>
      </c>
      <c r="D17" s="23">
        <v>2178</v>
      </c>
      <c r="E17" s="23">
        <f t="shared" si="0"/>
        <v>108.9</v>
      </c>
      <c r="F17" s="23">
        <f t="shared" si="1"/>
        <v>108.73110000000001</v>
      </c>
      <c r="G17" s="30">
        <f t="shared" si="2"/>
        <v>2.3338804789448839</v>
      </c>
      <c r="H17" s="23">
        <v>5377</v>
      </c>
      <c r="I17" s="23">
        <v>7769</v>
      </c>
      <c r="J17" s="23">
        <v>438</v>
      </c>
      <c r="K17" s="23">
        <f t="shared" si="3"/>
        <v>21.9</v>
      </c>
      <c r="L17" s="23">
        <f t="shared" si="4"/>
        <v>21.731099999999998</v>
      </c>
      <c r="M17" s="30">
        <f t="shared" si="5"/>
        <v>1.0473767660207094</v>
      </c>
      <c r="N17" s="23">
        <v>4932</v>
      </c>
      <c r="O17" s="23">
        <v>8044</v>
      </c>
      <c r="P17" s="23">
        <v>28</v>
      </c>
      <c r="Q17" s="23">
        <f t="shared" si="6"/>
        <v>1.4</v>
      </c>
      <c r="R17" s="23">
        <f t="shared" si="7"/>
        <v>1.2310999999999999</v>
      </c>
      <c r="S17" s="30">
        <f t="shared" si="8"/>
        <v>0.26832459820150667</v>
      </c>
    </row>
    <row r="18" spans="1:19" x14ac:dyDescent="0.35">
      <c r="A18" s="20">
        <v>150</v>
      </c>
      <c r="B18" s="23">
        <v>6067</v>
      </c>
      <c r="C18" s="23">
        <v>6865</v>
      </c>
      <c r="D18" s="23">
        <v>1978</v>
      </c>
      <c r="E18" s="23">
        <f t="shared" si="0"/>
        <v>98.9</v>
      </c>
      <c r="F18" s="23">
        <f t="shared" si="1"/>
        <v>98.731100000000012</v>
      </c>
      <c r="G18" s="30">
        <f t="shared" si="2"/>
        <v>2.2241848147130221</v>
      </c>
      <c r="H18" s="23">
        <v>5728</v>
      </c>
      <c r="I18" s="23">
        <v>7208</v>
      </c>
      <c r="J18" s="23">
        <v>132</v>
      </c>
      <c r="K18" s="23">
        <f t="shared" si="3"/>
        <v>6.6</v>
      </c>
      <c r="L18" s="23">
        <f t="shared" si="4"/>
        <v>6.4310999999999998</v>
      </c>
      <c r="M18" s="30">
        <f t="shared" si="5"/>
        <v>0.57619275420643745</v>
      </c>
      <c r="N18" s="23">
        <v>5235</v>
      </c>
      <c r="O18" s="23">
        <v>7622</v>
      </c>
      <c r="P18" s="23">
        <v>14</v>
      </c>
      <c r="Q18" s="23">
        <f t="shared" si="6"/>
        <v>0.7</v>
      </c>
      <c r="R18" s="23">
        <f t="shared" si="7"/>
        <v>0.53109999999999991</v>
      </c>
      <c r="S18" s="30">
        <f t="shared" si="8"/>
        <v>0.19234887574405005</v>
      </c>
    </row>
    <row r="19" spans="1:19" x14ac:dyDescent="0.35">
      <c r="A19" s="20">
        <v>160</v>
      </c>
      <c r="B19" s="23">
        <v>6064</v>
      </c>
      <c r="C19" s="23">
        <v>6512</v>
      </c>
      <c r="D19" s="23">
        <v>1616</v>
      </c>
      <c r="E19" s="23">
        <f t="shared" si="0"/>
        <v>80.8</v>
      </c>
      <c r="F19" s="23">
        <f t="shared" si="1"/>
        <v>80.631100000000004</v>
      </c>
      <c r="G19" s="30">
        <f t="shared" si="2"/>
        <v>2.0104721062476845</v>
      </c>
      <c r="H19" s="23">
        <v>5827</v>
      </c>
      <c r="I19" s="23">
        <v>6886</v>
      </c>
      <c r="J19" s="23">
        <v>58</v>
      </c>
      <c r="K19" s="23">
        <f t="shared" si="3"/>
        <v>2.9</v>
      </c>
      <c r="L19" s="23">
        <f t="shared" si="4"/>
        <v>2.7311000000000001</v>
      </c>
      <c r="M19" s="30">
        <f t="shared" si="5"/>
        <v>0.38340329941198992</v>
      </c>
      <c r="N19" s="23">
        <v>5508</v>
      </c>
      <c r="O19" s="23">
        <v>6976</v>
      </c>
      <c r="P19" s="23">
        <v>18</v>
      </c>
      <c r="Q19" s="23">
        <f t="shared" si="6"/>
        <v>0.9</v>
      </c>
      <c r="R19" s="23">
        <f t="shared" si="7"/>
        <v>0.73110000000000008</v>
      </c>
      <c r="S19" s="30">
        <f t="shared" si="8"/>
        <v>0.21679042875551494</v>
      </c>
    </row>
    <row r="20" spans="1:19" x14ac:dyDescent="0.35">
      <c r="A20" s="20">
        <v>170</v>
      </c>
      <c r="B20" s="23">
        <v>6220</v>
      </c>
      <c r="C20" s="23">
        <v>6425</v>
      </c>
      <c r="D20" s="23">
        <v>1578</v>
      </c>
      <c r="E20" s="23">
        <f t="shared" si="0"/>
        <v>78.900000000000006</v>
      </c>
      <c r="F20" s="23">
        <f t="shared" si="1"/>
        <v>78.731100000000012</v>
      </c>
      <c r="G20" s="30">
        <f t="shared" si="2"/>
        <v>1.9867053354737838</v>
      </c>
      <c r="H20" s="23">
        <v>6093</v>
      </c>
      <c r="I20" s="23">
        <v>6501</v>
      </c>
      <c r="J20" s="23">
        <v>34</v>
      </c>
      <c r="K20" s="23">
        <f t="shared" si="3"/>
        <v>1.7</v>
      </c>
      <c r="L20" s="23">
        <f t="shared" si="4"/>
        <v>1.5310999999999999</v>
      </c>
      <c r="M20" s="30">
        <f t="shared" si="5"/>
        <v>0.29495438630405213</v>
      </c>
      <c r="N20" s="23">
        <v>5799</v>
      </c>
      <c r="O20" s="23">
        <v>6592</v>
      </c>
      <c r="P20" s="23">
        <v>26</v>
      </c>
      <c r="Q20" s="23">
        <f t="shared" si="6"/>
        <v>1.3</v>
      </c>
      <c r="R20" s="23">
        <f t="shared" si="7"/>
        <v>1.1311</v>
      </c>
      <c r="S20" s="30">
        <f t="shared" si="8"/>
        <v>0.2588398925977215</v>
      </c>
    </row>
    <row r="21" spans="1:19" x14ac:dyDescent="0.35">
      <c r="A21" s="20">
        <v>180</v>
      </c>
      <c r="B21" s="23">
        <v>6489</v>
      </c>
      <c r="C21" s="23">
        <v>6176</v>
      </c>
      <c r="D21" s="23">
        <v>1478</v>
      </c>
      <c r="E21" s="23">
        <f t="shared" si="0"/>
        <v>73.900000000000006</v>
      </c>
      <c r="F21" s="23">
        <f t="shared" si="1"/>
        <v>73.731100000000012</v>
      </c>
      <c r="G21" s="30">
        <f t="shared" si="2"/>
        <v>1.922757938483157</v>
      </c>
      <c r="H21" s="23">
        <v>6444</v>
      </c>
      <c r="I21" s="23">
        <v>6087</v>
      </c>
      <c r="J21" s="23">
        <v>20</v>
      </c>
      <c r="K21" s="23">
        <f t="shared" si="3"/>
        <v>1</v>
      </c>
      <c r="L21" s="23">
        <f t="shared" si="4"/>
        <v>0.83109999999999995</v>
      </c>
      <c r="M21" s="30">
        <f t="shared" si="5"/>
        <v>0.22803089702932802</v>
      </c>
      <c r="N21" s="23">
        <v>6224</v>
      </c>
      <c r="O21" s="23">
        <v>5832</v>
      </c>
      <c r="P21" s="23">
        <v>26</v>
      </c>
      <c r="Q21" s="23">
        <f t="shared" si="6"/>
        <v>1.3</v>
      </c>
      <c r="R21" s="23">
        <f t="shared" si="7"/>
        <v>1.1311</v>
      </c>
      <c r="S21" s="30">
        <f t="shared" si="8"/>
        <v>0.2588398925977215</v>
      </c>
    </row>
    <row r="22" spans="1:19" x14ac:dyDescent="0.35">
      <c r="A22" s="20">
        <v>190</v>
      </c>
      <c r="B22" s="23">
        <v>6725</v>
      </c>
      <c r="C22" s="23">
        <v>6198</v>
      </c>
      <c r="D22" s="23">
        <v>1536</v>
      </c>
      <c r="E22" s="23">
        <f t="shared" si="0"/>
        <v>76.8</v>
      </c>
      <c r="F22" s="23">
        <f t="shared" si="1"/>
        <v>76.631100000000004</v>
      </c>
      <c r="G22" s="30">
        <f t="shared" si="2"/>
        <v>1.9601015509406647</v>
      </c>
      <c r="H22" s="23">
        <v>6792</v>
      </c>
      <c r="I22" s="23">
        <v>5993</v>
      </c>
      <c r="J22" s="23">
        <v>28</v>
      </c>
      <c r="K22" s="23">
        <f t="shared" si="3"/>
        <v>1.4</v>
      </c>
      <c r="L22" s="23">
        <f t="shared" si="4"/>
        <v>1.2310999999999999</v>
      </c>
      <c r="M22" s="30">
        <f t="shared" si="5"/>
        <v>0.26832459820150667</v>
      </c>
      <c r="N22" s="23">
        <v>6826</v>
      </c>
      <c r="O22" s="23">
        <v>5634</v>
      </c>
      <c r="P22" s="23">
        <v>16</v>
      </c>
      <c r="Q22" s="23">
        <f t="shared" si="6"/>
        <v>0.8</v>
      </c>
      <c r="R22" s="23">
        <f t="shared" si="7"/>
        <v>0.63109999999999999</v>
      </c>
      <c r="S22" s="30">
        <f t="shared" si="8"/>
        <v>0.20493435534336354</v>
      </c>
    </row>
    <row r="23" spans="1:19" x14ac:dyDescent="0.35">
      <c r="A23" s="20">
        <v>200</v>
      </c>
      <c r="B23" s="23">
        <v>6874</v>
      </c>
      <c r="C23" s="23">
        <v>5995</v>
      </c>
      <c r="D23" s="23">
        <v>1578</v>
      </c>
      <c r="E23" s="23">
        <f t="shared" si="0"/>
        <v>78.900000000000006</v>
      </c>
      <c r="F23" s="23">
        <f t="shared" si="1"/>
        <v>78.731100000000012</v>
      </c>
      <c r="G23" s="30">
        <f t="shared" si="2"/>
        <v>1.9867053354737838</v>
      </c>
      <c r="H23" s="23">
        <v>7160</v>
      </c>
      <c r="I23" s="23">
        <v>5736</v>
      </c>
      <c r="J23" s="23">
        <v>32</v>
      </c>
      <c r="K23" s="23">
        <f t="shared" si="3"/>
        <v>1.6</v>
      </c>
      <c r="L23" s="23">
        <f t="shared" si="4"/>
        <v>1.4311</v>
      </c>
      <c r="M23" s="30">
        <f t="shared" si="5"/>
        <v>0.28635308624144423</v>
      </c>
      <c r="N23" s="23">
        <v>7380</v>
      </c>
      <c r="O23" s="23">
        <v>5217</v>
      </c>
      <c r="P23" s="23">
        <v>18</v>
      </c>
      <c r="Q23" s="23">
        <f t="shared" si="6"/>
        <v>0.9</v>
      </c>
      <c r="R23" s="23">
        <f t="shared" si="7"/>
        <v>0.73110000000000008</v>
      </c>
      <c r="S23" s="30">
        <f t="shared" si="8"/>
        <v>0.21679042875551494</v>
      </c>
    </row>
    <row r="24" spans="1:19" x14ac:dyDescent="0.35">
      <c r="A24" s="20">
        <v>210</v>
      </c>
      <c r="B24" s="23">
        <v>6962</v>
      </c>
      <c r="C24" s="23">
        <v>5981</v>
      </c>
      <c r="D24" s="23">
        <v>1720</v>
      </c>
      <c r="E24" s="23">
        <f t="shared" si="0"/>
        <v>86</v>
      </c>
      <c r="F24" s="23">
        <f t="shared" si="1"/>
        <v>85.831100000000006</v>
      </c>
      <c r="G24" s="30">
        <f t="shared" si="2"/>
        <v>2.0741258616583518</v>
      </c>
      <c r="H24" s="23">
        <v>7588</v>
      </c>
      <c r="I24" s="23">
        <v>5405</v>
      </c>
      <c r="J24" s="23">
        <v>118</v>
      </c>
      <c r="K24" s="23">
        <f t="shared" si="3"/>
        <v>5.9</v>
      </c>
      <c r="L24" s="23">
        <f t="shared" si="4"/>
        <v>5.7311000000000005</v>
      </c>
      <c r="M24" s="30">
        <f t="shared" si="5"/>
        <v>0.54497531136740496</v>
      </c>
      <c r="N24" s="23">
        <v>7951</v>
      </c>
      <c r="O24" s="23">
        <v>5080</v>
      </c>
      <c r="P24" s="23">
        <v>20</v>
      </c>
      <c r="Q24" s="23">
        <f t="shared" si="6"/>
        <v>1</v>
      </c>
      <c r="R24" s="23">
        <f t="shared" si="7"/>
        <v>0.83109999999999995</v>
      </c>
      <c r="S24" s="30">
        <f t="shared" si="8"/>
        <v>0.22803089702932802</v>
      </c>
    </row>
    <row r="25" spans="1:19" x14ac:dyDescent="0.35">
      <c r="A25" s="20">
        <v>220</v>
      </c>
      <c r="B25" s="23">
        <v>7145</v>
      </c>
      <c r="C25" s="23">
        <v>5735</v>
      </c>
      <c r="D25" s="23">
        <v>1954</v>
      </c>
      <c r="E25" s="23">
        <f t="shared" si="0"/>
        <v>97.7</v>
      </c>
      <c r="F25" s="23">
        <f t="shared" si="1"/>
        <v>97.531100000000009</v>
      </c>
      <c r="G25" s="30">
        <f t="shared" si="2"/>
        <v>2.2106555792343592</v>
      </c>
      <c r="H25" s="23">
        <v>7886</v>
      </c>
      <c r="I25" s="23">
        <v>5215</v>
      </c>
      <c r="J25" s="23">
        <v>338</v>
      </c>
      <c r="K25" s="23">
        <f t="shared" si="3"/>
        <v>16.899999999999999</v>
      </c>
      <c r="L25" s="23">
        <f t="shared" si="4"/>
        <v>16.731099999999998</v>
      </c>
      <c r="M25" s="30">
        <f t="shared" si="5"/>
        <v>0.92032499151115088</v>
      </c>
      <c r="N25" s="23">
        <v>8594</v>
      </c>
      <c r="O25" s="23">
        <v>4611</v>
      </c>
      <c r="P25" s="23">
        <v>26</v>
      </c>
      <c r="Q25" s="23">
        <f t="shared" si="6"/>
        <v>1.3</v>
      </c>
      <c r="R25" s="23">
        <f t="shared" si="7"/>
        <v>1.1311</v>
      </c>
      <c r="S25" s="30">
        <f t="shared" si="8"/>
        <v>0.2588398925977215</v>
      </c>
    </row>
    <row r="26" spans="1:19" x14ac:dyDescent="0.35">
      <c r="A26" s="20">
        <v>230</v>
      </c>
      <c r="B26" s="23">
        <v>7343</v>
      </c>
      <c r="C26" s="23">
        <v>5642</v>
      </c>
      <c r="D26" s="23">
        <v>2364</v>
      </c>
      <c r="E26" s="23">
        <f t="shared" si="0"/>
        <v>118.2</v>
      </c>
      <c r="F26" s="23">
        <f t="shared" si="1"/>
        <v>118.03110000000001</v>
      </c>
      <c r="G26" s="30">
        <f t="shared" si="2"/>
        <v>2.431460073700574</v>
      </c>
      <c r="H26" s="23">
        <v>8410</v>
      </c>
      <c r="I26" s="23">
        <v>5190</v>
      </c>
      <c r="J26" s="23">
        <v>880</v>
      </c>
      <c r="K26" s="23">
        <f t="shared" si="3"/>
        <v>44</v>
      </c>
      <c r="L26" s="23">
        <f t="shared" si="4"/>
        <v>43.831099999999999</v>
      </c>
      <c r="M26" s="30">
        <f t="shared" si="5"/>
        <v>1.48391310055542</v>
      </c>
      <c r="N26" s="23">
        <v>9351</v>
      </c>
      <c r="O26" s="23">
        <v>4589</v>
      </c>
      <c r="P26" s="23">
        <v>42</v>
      </c>
      <c r="Q26" s="23">
        <f t="shared" si="6"/>
        <v>2.1</v>
      </c>
      <c r="R26" s="23">
        <f t="shared" si="7"/>
        <v>1.9311</v>
      </c>
      <c r="S26" s="30">
        <f t="shared" si="8"/>
        <v>0.32710562514270525</v>
      </c>
    </row>
    <row r="27" spans="1:19" x14ac:dyDescent="0.35">
      <c r="A27" s="20">
        <v>240</v>
      </c>
      <c r="B27" s="23">
        <v>7551</v>
      </c>
      <c r="C27" s="23">
        <v>5627</v>
      </c>
      <c r="D27" s="23">
        <v>2896</v>
      </c>
      <c r="E27" s="23">
        <f t="shared" si="0"/>
        <v>144.80000000000001</v>
      </c>
      <c r="F27" s="23">
        <f t="shared" si="1"/>
        <v>144.6311</v>
      </c>
      <c r="G27" s="30">
        <f t="shared" si="2"/>
        <v>2.6910960759512097</v>
      </c>
      <c r="H27" s="23">
        <v>8696</v>
      </c>
      <c r="I27" s="23">
        <v>4919</v>
      </c>
      <c r="J27" s="23">
        <v>1512</v>
      </c>
      <c r="K27" s="23">
        <f t="shared" si="3"/>
        <v>75.599999999999994</v>
      </c>
      <c r="L27" s="23">
        <f t="shared" si="4"/>
        <v>75.431100000000001</v>
      </c>
      <c r="M27" s="30">
        <f t="shared" si="5"/>
        <v>1.9447359949360734</v>
      </c>
      <c r="N27" s="23">
        <v>10006</v>
      </c>
      <c r="O27" s="23">
        <v>4399</v>
      </c>
      <c r="P27" s="23">
        <v>544</v>
      </c>
      <c r="Q27" s="23">
        <f t="shared" si="6"/>
        <v>27.2</v>
      </c>
      <c r="R27" s="23">
        <f t="shared" si="7"/>
        <v>27.031099999999999</v>
      </c>
      <c r="S27" s="30">
        <f t="shared" si="8"/>
        <v>1.1670467385670551</v>
      </c>
    </row>
    <row r="28" spans="1:19" x14ac:dyDescent="0.35">
      <c r="A28" s="20">
        <v>250</v>
      </c>
      <c r="B28" s="23">
        <v>7601</v>
      </c>
      <c r="C28" s="23">
        <v>5582</v>
      </c>
      <c r="D28" s="23">
        <v>3210</v>
      </c>
      <c r="E28" s="23">
        <f t="shared" si="0"/>
        <v>160.5</v>
      </c>
      <c r="F28" s="23">
        <f t="shared" si="1"/>
        <v>160.33109999999999</v>
      </c>
      <c r="G28" s="30">
        <f t="shared" si="2"/>
        <v>2.8331957380315256</v>
      </c>
      <c r="H28" s="23">
        <v>8947</v>
      </c>
      <c r="I28" s="23">
        <v>4790</v>
      </c>
      <c r="J28" s="23">
        <v>2242</v>
      </c>
      <c r="K28" s="23">
        <f t="shared" si="3"/>
        <v>112.1</v>
      </c>
      <c r="L28" s="23">
        <f t="shared" si="4"/>
        <v>111.9311</v>
      </c>
      <c r="M28" s="30">
        <f t="shared" si="5"/>
        <v>2.3679100679713323</v>
      </c>
      <c r="N28" s="23">
        <v>10681</v>
      </c>
      <c r="O28" s="23">
        <v>4336</v>
      </c>
      <c r="P28" s="23">
        <v>1628</v>
      </c>
      <c r="Q28" s="23">
        <f t="shared" si="6"/>
        <v>81.400000000000006</v>
      </c>
      <c r="R28" s="23">
        <f t="shared" si="7"/>
        <v>81.231100000000012</v>
      </c>
      <c r="S28" s="30">
        <f t="shared" si="8"/>
        <v>2.0179192476409953</v>
      </c>
    </row>
    <row r="29" spans="1:19" x14ac:dyDescent="0.35">
      <c r="A29" s="20">
        <v>260</v>
      </c>
      <c r="B29" s="23">
        <v>7687</v>
      </c>
      <c r="C29" s="23">
        <v>5571</v>
      </c>
      <c r="D29" s="23">
        <v>3754</v>
      </c>
      <c r="E29" s="23">
        <f t="shared" si="0"/>
        <v>187.7</v>
      </c>
      <c r="F29" s="23">
        <f t="shared" si="1"/>
        <v>187.53109999999998</v>
      </c>
      <c r="G29" s="30">
        <f t="shared" si="2"/>
        <v>3.0638208319025444</v>
      </c>
      <c r="H29" s="23">
        <v>9141</v>
      </c>
      <c r="I29" s="23">
        <v>4778</v>
      </c>
      <c r="J29" s="23">
        <v>3138</v>
      </c>
      <c r="K29" s="23">
        <f t="shared" si="3"/>
        <v>156.9</v>
      </c>
      <c r="L29" s="23">
        <f t="shared" si="4"/>
        <v>156.7311</v>
      </c>
      <c r="M29" s="30">
        <f t="shared" si="5"/>
        <v>2.8012493801873477</v>
      </c>
      <c r="N29" s="23">
        <v>10889</v>
      </c>
      <c r="O29" s="23">
        <v>4344</v>
      </c>
      <c r="P29" s="23">
        <v>2894</v>
      </c>
      <c r="Q29" s="23">
        <f t="shared" si="6"/>
        <v>144.69999999999999</v>
      </c>
      <c r="R29" s="23">
        <f t="shared" si="7"/>
        <v>144.53109999999998</v>
      </c>
      <c r="S29" s="30">
        <f t="shared" si="8"/>
        <v>2.6901669260475267</v>
      </c>
    </row>
    <row r="30" spans="1:19" x14ac:dyDescent="0.35">
      <c r="A30" s="20">
        <v>270</v>
      </c>
      <c r="B30" s="23">
        <v>7927</v>
      </c>
      <c r="C30" s="23">
        <v>5400</v>
      </c>
      <c r="D30" s="23">
        <v>3948</v>
      </c>
      <c r="E30" s="23">
        <f t="shared" si="0"/>
        <v>197.4</v>
      </c>
      <c r="F30" s="23">
        <f t="shared" si="1"/>
        <v>197.2311</v>
      </c>
      <c r="G30" s="30">
        <f t="shared" si="2"/>
        <v>3.1419735979158068</v>
      </c>
      <c r="H30" s="23">
        <v>9231</v>
      </c>
      <c r="I30" s="23">
        <v>4839</v>
      </c>
      <c r="J30" s="23">
        <v>3755</v>
      </c>
      <c r="K30" s="23">
        <f t="shared" si="3"/>
        <v>187.75</v>
      </c>
      <c r="L30" s="23">
        <f t="shared" si="4"/>
        <v>187.58109999999999</v>
      </c>
      <c r="M30" s="30">
        <f t="shared" si="5"/>
        <v>3.0642287920453981</v>
      </c>
      <c r="N30" s="23">
        <v>11107</v>
      </c>
      <c r="O30" s="23">
        <v>4319</v>
      </c>
      <c r="P30" s="23">
        <v>3380</v>
      </c>
      <c r="Q30" s="23">
        <f t="shared" si="6"/>
        <v>169</v>
      </c>
      <c r="R30" s="23">
        <f t="shared" si="7"/>
        <v>168.83109999999999</v>
      </c>
      <c r="S30" s="30">
        <f t="shared" si="8"/>
        <v>2.9072320323634302</v>
      </c>
    </row>
    <row r="31" spans="1:19" x14ac:dyDescent="0.35">
      <c r="A31" s="20">
        <v>280</v>
      </c>
      <c r="B31" s="23">
        <v>7827</v>
      </c>
      <c r="C31" s="23">
        <v>5449</v>
      </c>
      <c r="D31" s="23">
        <v>3864</v>
      </c>
      <c r="E31" s="23">
        <f t="shared" si="0"/>
        <v>193.2</v>
      </c>
      <c r="F31" s="23">
        <f t="shared" si="1"/>
        <v>193.03109999999998</v>
      </c>
      <c r="G31" s="30">
        <f t="shared" si="2"/>
        <v>3.1083754744238994</v>
      </c>
      <c r="H31" s="23">
        <v>9286</v>
      </c>
      <c r="I31" s="23">
        <v>4944</v>
      </c>
      <c r="J31" s="23">
        <v>3598</v>
      </c>
      <c r="K31" s="23">
        <f t="shared" si="3"/>
        <v>179.9</v>
      </c>
      <c r="L31" s="23">
        <f t="shared" si="4"/>
        <v>179.7311</v>
      </c>
      <c r="M31" s="30">
        <f t="shared" si="5"/>
        <v>2.9994996399399683</v>
      </c>
      <c r="N31" s="23">
        <v>10767</v>
      </c>
      <c r="O31" s="23">
        <v>4257</v>
      </c>
      <c r="P31" s="23">
        <v>3130</v>
      </c>
      <c r="Q31" s="23">
        <f t="shared" si="6"/>
        <v>156.5</v>
      </c>
      <c r="R31" s="23">
        <f t="shared" si="7"/>
        <v>156.33109999999999</v>
      </c>
      <c r="S31" s="30">
        <f t="shared" si="8"/>
        <v>2.7976772669484236</v>
      </c>
    </row>
    <row r="32" spans="1:19" x14ac:dyDescent="0.35">
      <c r="A32" s="20">
        <v>290</v>
      </c>
      <c r="B32" s="23">
        <v>7739</v>
      </c>
      <c r="C32" s="23">
        <v>5391</v>
      </c>
      <c r="D32" s="23">
        <v>3682</v>
      </c>
      <c r="E32" s="23">
        <f t="shared" si="0"/>
        <v>184.1</v>
      </c>
      <c r="F32" s="23">
        <f t="shared" si="1"/>
        <v>183.93109999999999</v>
      </c>
      <c r="G32" s="30">
        <f t="shared" si="2"/>
        <v>3.0343035593031891</v>
      </c>
      <c r="H32" s="23">
        <v>8946</v>
      </c>
      <c r="I32" s="23">
        <v>4657</v>
      </c>
      <c r="J32" s="23">
        <v>2739</v>
      </c>
      <c r="K32" s="23">
        <f t="shared" si="3"/>
        <v>136.94999999999999</v>
      </c>
      <c r="L32" s="23">
        <f t="shared" si="4"/>
        <v>136.78109999999998</v>
      </c>
      <c r="M32" s="30">
        <f t="shared" si="5"/>
        <v>2.6171545789272748</v>
      </c>
      <c r="N32" s="23">
        <v>10552</v>
      </c>
      <c r="O32" s="23">
        <v>4367</v>
      </c>
      <c r="P32" s="23">
        <v>1962</v>
      </c>
      <c r="Q32" s="23">
        <f t="shared" si="6"/>
        <v>98.1</v>
      </c>
      <c r="R32" s="23">
        <f t="shared" si="7"/>
        <v>97.931100000000001</v>
      </c>
      <c r="S32" s="30">
        <f t="shared" si="8"/>
        <v>2.2151745055412677</v>
      </c>
    </row>
    <row r="33" spans="1:19" x14ac:dyDescent="0.35">
      <c r="A33" s="20">
        <v>300</v>
      </c>
      <c r="B33" s="23">
        <v>7518</v>
      </c>
      <c r="C33" s="23">
        <v>5552</v>
      </c>
      <c r="D33" s="23">
        <v>3344</v>
      </c>
      <c r="E33" s="23">
        <f t="shared" si="0"/>
        <v>167.2</v>
      </c>
      <c r="F33" s="23">
        <f t="shared" si="1"/>
        <v>167.03109999999998</v>
      </c>
      <c r="G33" s="30">
        <f t="shared" si="2"/>
        <v>2.8917119652551841</v>
      </c>
      <c r="H33" s="23">
        <v>8657</v>
      </c>
      <c r="I33" s="23">
        <v>4938</v>
      </c>
      <c r="J33" s="23">
        <v>2132</v>
      </c>
      <c r="K33" s="23">
        <f t="shared" si="3"/>
        <v>106.6</v>
      </c>
      <c r="L33" s="23">
        <f t="shared" si="4"/>
        <v>106.4311</v>
      </c>
      <c r="M33" s="30">
        <f t="shared" si="5"/>
        <v>2.3091119700005889</v>
      </c>
      <c r="N33" s="23">
        <v>9986</v>
      </c>
      <c r="O33" s="23">
        <v>4383</v>
      </c>
      <c r="P33" s="23">
        <v>696</v>
      </c>
      <c r="Q33" s="23">
        <f t="shared" si="6"/>
        <v>34.799999999999997</v>
      </c>
      <c r="R33" s="23">
        <f t="shared" si="7"/>
        <v>34.631099999999996</v>
      </c>
      <c r="S33" s="30">
        <f t="shared" si="8"/>
        <v>1.3198477525836076</v>
      </c>
    </row>
    <row r="34" spans="1:19" x14ac:dyDescent="0.35">
      <c r="A34" s="20">
        <v>310</v>
      </c>
      <c r="B34" s="23">
        <v>7520</v>
      </c>
      <c r="C34" s="23">
        <v>5502</v>
      </c>
      <c r="D34" s="23">
        <v>2916</v>
      </c>
      <c r="E34" s="23">
        <f t="shared" si="0"/>
        <v>145.80000000000001</v>
      </c>
      <c r="F34" s="23">
        <f t="shared" si="1"/>
        <v>145.6311</v>
      </c>
      <c r="G34" s="30">
        <f t="shared" si="2"/>
        <v>2.7003699913160046</v>
      </c>
      <c r="H34" s="23">
        <v>8620</v>
      </c>
      <c r="I34" s="23">
        <v>5006</v>
      </c>
      <c r="J34" s="23">
        <v>1265</v>
      </c>
      <c r="K34" s="23">
        <f t="shared" si="3"/>
        <v>63.25</v>
      </c>
      <c r="L34" s="23">
        <f t="shared" si="4"/>
        <v>63.081099999999999</v>
      </c>
      <c r="M34" s="30">
        <f t="shared" si="5"/>
        <v>1.7789036202110557</v>
      </c>
      <c r="N34" s="23">
        <v>9145</v>
      </c>
      <c r="O34" s="23">
        <v>4531</v>
      </c>
      <c r="P34" s="23">
        <v>94</v>
      </c>
      <c r="Q34" s="23">
        <f t="shared" si="6"/>
        <v>4.7</v>
      </c>
      <c r="R34" s="23">
        <f t="shared" si="7"/>
        <v>4.5311000000000003</v>
      </c>
      <c r="S34" s="30">
        <f t="shared" si="8"/>
        <v>0.48682449609689937</v>
      </c>
    </row>
    <row r="35" spans="1:19" x14ac:dyDescent="0.35">
      <c r="A35" s="20">
        <v>320</v>
      </c>
      <c r="B35" s="23">
        <v>7261</v>
      </c>
      <c r="C35" s="23">
        <v>5688</v>
      </c>
      <c r="D35" s="23">
        <v>2714</v>
      </c>
      <c r="E35" s="23">
        <f t="shared" si="0"/>
        <v>135.69999999999999</v>
      </c>
      <c r="F35" s="23">
        <f t="shared" si="1"/>
        <v>135.53109999999998</v>
      </c>
      <c r="G35" s="30">
        <f t="shared" si="2"/>
        <v>2.6051867668173045</v>
      </c>
      <c r="H35" s="23">
        <v>8039</v>
      </c>
      <c r="I35" s="23">
        <v>5320</v>
      </c>
      <c r="J35" s="23">
        <v>682</v>
      </c>
      <c r="K35" s="23">
        <f t="shared" si="3"/>
        <v>34.1</v>
      </c>
      <c r="L35" s="23">
        <f t="shared" si="4"/>
        <v>33.931100000000001</v>
      </c>
      <c r="M35" s="30">
        <f t="shared" si="5"/>
        <v>1.3065213698979439</v>
      </c>
      <c r="N35" s="23">
        <v>8757</v>
      </c>
      <c r="O35" s="23">
        <v>4753</v>
      </c>
      <c r="P35" s="23">
        <v>26</v>
      </c>
      <c r="Q35" s="23">
        <f t="shared" si="6"/>
        <v>1.3</v>
      </c>
      <c r="R35" s="23">
        <f t="shared" si="7"/>
        <v>1.1311</v>
      </c>
      <c r="S35" s="30">
        <f t="shared" si="8"/>
        <v>0.2588398925977215</v>
      </c>
    </row>
    <row r="36" spans="1:19" x14ac:dyDescent="0.35">
      <c r="A36" s="20">
        <v>330</v>
      </c>
      <c r="B36" s="23">
        <v>7114</v>
      </c>
      <c r="C36" s="23">
        <v>5909</v>
      </c>
      <c r="D36" s="23">
        <v>2278</v>
      </c>
      <c r="E36" s="23">
        <f t="shared" si="0"/>
        <v>113.9</v>
      </c>
      <c r="F36" s="23">
        <f t="shared" si="1"/>
        <v>113.73110000000001</v>
      </c>
      <c r="G36" s="30">
        <f t="shared" si="2"/>
        <v>2.3868385135991081</v>
      </c>
      <c r="H36" s="23">
        <v>7633</v>
      </c>
      <c r="I36" s="23">
        <v>5339</v>
      </c>
      <c r="J36" s="23">
        <v>330</v>
      </c>
      <c r="K36" s="23">
        <f t="shared" si="3"/>
        <v>16.5</v>
      </c>
      <c r="L36" s="23">
        <f t="shared" si="4"/>
        <v>16.331099999999999</v>
      </c>
      <c r="M36" s="30">
        <f t="shared" si="5"/>
        <v>0.9093943534023069</v>
      </c>
      <c r="N36" s="23">
        <v>8059</v>
      </c>
      <c r="O36" s="23">
        <v>5179</v>
      </c>
      <c r="P36" s="23">
        <v>18</v>
      </c>
      <c r="Q36" s="23">
        <f t="shared" si="6"/>
        <v>0.9</v>
      </c>
      <c r="R36" s="23">
        <f t="shared" si="7"/>
        <v>0.73110000000000008</v>
      </c>
      <c r="S36" s="30">
        <f t="shared" si="8"/>
        <v>0.21679042875551494</v>
      </c>
    </row>
    <row r="37" spans="1:19" x14ac:dyDescent="0.35">
      <c r="A37" s="20">
        <v>340</v>
      </c>
      <c r="B37" s="23">
        <v>7071</v>
      </c>
      <c r="C37" s="23">
        <v>5909</v>
      </c>
      <c r="D37" s="23">
        <v>2156</v>
      </c>
      <c r="E37" s="23">
        <f t="shared" si="0"/>
        <v>107.8</v>
      </c>
      <c r="F37" s="23">
        <f t="shared" si="1"/>
        <v>107.6311</v>
      </c>
      <c r="G37" s="30">
        <f t="shared" si="2"/>
        <v>2.3220676325206377</v>
      </c>
      <c r="H37" s="23">
        <v>7260</v>
      </c>
      <c r="I37" s="23">
        <v>5522</v>
      </c>
      <c r="J37" s="23">
        <v>152</v>
      </c>
      <c r="K37" s="23">
        <f t="shared" si="3"/>
        <v>7.6</v>
      </c>
      <c r="L37" s="23">
        <f t="shared" si="4"/>
        <v>7.4310999999999998</v>
      </c>
      <c r="M37" s="30">
        <f t="shared" si="5"/>
        <v>0.61805994045885226</v>
      </c>
      <c r="N37" s="23">
        <v>7437</v>
      </c>
      <c r="O37" s="23">
        <v>5264</v>
      </c>
      <c r="P37" s="23">
        <v>16</v>
      </c>
      <c r="Q37" s="23">
        <f t="shared" si="6"/>
        <v>0.8</v>
      </c>
      <c r="R37" s="23">
        <f t="shared" si="7"/>
        <v>0.63109999999999999</v>
      </c>
      <c r="S37" s="30">
        <f t="shared" si="8"/>
        <v>0.20493435534336354</v>
      </c>
    </row>
    <row r="38" spans="1:19" x14ac:dyDescent="0.35">
      <c r="A38" s="20">
        <v>350</v>
      </c>
      <c r="B38" s="23">
        <v>6975</v>
      </c>
      <c r="C38" s="23">
        <v>5981</v>
      </c>
      <c r="D38" s="23">
        <v>2032</v>
      </c>
      <c r="E38" s="23">
        <f t="shared" si="0"/>
        <v>101.6</v>
      </c>
      <c r="F38" s="23">
        <f t="shared" si="1"/>
        <v>101.4311</v>
      </c>
      <c r="G38" s="30">
        <f t="shared" si="2"/>
        <v>2.2543287448817222</v>
      </c>
      <c r="H38" s="23">
        <v>6798</v>
      </c>
      <c r="I38" s="23">
        <v>5884</v>
      </c>
      <c r="J38" s="23">
        <v>74</v>
      </c>
      <c r="K38" s="23">
        <f t="shared" si="3"/>
        <v>3.7</v>
      </c>
      <c r="L38" s="23">
        <f t="shared" si="4"/>
        <v>3.5311000000000003</v>
      </c>
      <c r="M38" s="30">
        <f t="shared" si="5"/>
        <v>0.43243275777859386</v>
      </c>
      <c r="N38" s="23">
        <v>6838</v>
      </c>
      <c r="O38" s="23">
        <v>5610</v>
      </c>
      <c r="P38" s="23">
        <v>14</v>
      </c>
      <c r="Q38" s="23">
        <f t="shared" si="6"/>
        <v>0.7</v>
      </c>
      <c r="R38" s="23">
        <f t="shared" si="7"/>
        <v>0.53109999999999991</v>
      </c>
      <c r="S38" s="30">
        <f t="shared" si="8"/>
        <v>0.19234887574405005</v>
      </c>
    </row>
    <row r="41" spans="1:19" x14ac:dyDescent="0.35">
      <c r="B41" t="s">
        <v>32</v>
      </c>
      <c r="C41" t="s">
        <v>33</v>
      </c>
      <c r="E41" t="s">
        <v>34</v>
      </c>
      <c r="F41" t="s">
        <v>35</v>
      </c>
      <c r="H41" t="s">
        <v>36</v>
      </c>
      <c r="I41" t="s">
        <v>37</v>
      </c>
    </row>
    <row r="42" spans="1:19" x14ac:dyDescent="0.35">
      <c r="B42">
        <f>0.5*COS(A3)</f>
        <v>0.5</v>
      </c>
      <c r="C42">
        <f>0.5*SIN(A3)</f>
        <v>0</v>
      </c>
    </row>
    <row r="43" spans="1:19" x14ac:dyDescent="0.35">
      <c r="B43">
        <f t="shared" ref="B43:B90" si="9">0.5*COS(A4)</f>
        <v>-0.41953576453822622</v>
      </c>
      <c r="C43">
        <f t="shared" ref="C43:C77" si="10">0.5*SIN(A4)</f>
        <v>-0.27201055544468489</v>
      </c>
    </row>
    <row r="44" spans="1:19" x14ac:dyDescent="0.35">
      <c r="B44">
        <f t="shared" si="9"/>
        <v>0.20404103090669598</v>
      </c>
      <c r="C44">
        <f t="shared" si="10"/>
        <v>0.45647262536381383</v>
      </c>
    </row>
    <row r="45" spans="1:19" x14ac:dyDescent="0.35">
      <c r="B45">
        <f t="shared" si="9"/>
        <v>7.7125724943792023E-2</v>
      </c>
      <c r="C45">
        <f t="shared" si="10"/>
        <v>-0.49401581204643091</v>
      </c>
    </row>
    <row r="46" spans="1:19" x14ac:dyDescent="0.35">
      <c r="B46">
        <f t="shared" si="9"/>
        <v>-0.33346903082613094</v>
      </c>
      <c r="C46">
        <f t="shared" si="10"/>
        <v>0.37255658023967442</v>
      </c>
    </row>
    <row r="47" spans="1:19" x14ac:dyDescent="0.35">
      <c r="B47">
        <f t="shared" si="9"/>
        <v>0.48248301424605666</v>
      </c>
      <c r="C47">
        <f t="shared" si="10"/>
        <v>-0.13118742685196438</v>
      </c>
      <c r="E47">
        <f t="shared" ref="E43:E77" si="11">COS(A8)</f>
        <v>0.96496602849211333</v>
      </c>
      <c r="F47">
        <f t="shared" ref="F43:F77" si="12">SIN(A8)</f>
        <v>-0.26237485370392877</v>
      </c>
    </row>
    <row r="48" spans="1:19" x14ac:dyDescent="0.35">
      <c r="B48">
        <f t="shared" si="9"/>
        <v>-0.47620649020757816</v>
      </c>
      <c r="C48">
        <f t="shared" si="10"/>
        <v>-0.15240531055110834</v>
      </c>
      <c r="E48">
        <f t="shared" si="11"/>
        <v>-0.95241298041515632</v>
      </c>
      <c r="F48">
        <f t="shared" si="12"/>
        <v>-0.30481062110221668</v>
      </c>
      <c r="H48">
        <f t="shared" ref="H43:H77" si="13">1.5*COS(A9)</f>
        <v>-1.4286194706227344</v>
      </c>
      <c r="I48">
        <f t="shared" ref="I43:I77" si="14">1.5*SIN(A9)</f>
        <v>-0.45721593165332503</v>
      </c>
    </row>
    <row r="49" spans="2:9" x14ac:dyDescent="0.35">
      <c r="B49">
        <f t="shared" si="9"/>
        <v>0.31665960154314993</v>
      </c>
      <c r="C49">
        <f t="shared" si="10"/>
        <v>0.38694534077894455</v>
      </c>
      <c r="E49">
        <f t="shared" si="11"/>
        <v>0.63331920308629985</v>
      </c>
      <c r="F49">
        <f t="shared" si="12"/>
        <v>0.77389068155788909</v>
      </c>
      <c r="H49">
        <f t="shared" si="13"/>
        <v>0.94997880462944972</v>
      </c>
      <c r="I49">
        <f t="shared" si="14"/>
        <v>1.1608360223368337</v>
      </c>
    </row>
    <row r="50" spans="2:9" x14ac:dyDescent="0.35">
      <c r="B50">
        <f t="shared" si="9"/>
        <v>-5.5193621919523782E-2</v>
      </c>
      <c r="C50">
        <f t="shared" si="10"/>
        <v>-0.49694432696168761</v>
      </c>
      <c r="E50">
        <f t="shared" si="11"/>
        <v>-0.11038724383904756</v>
      </c>
      <c r="F50">
        <f t="shared" si="12"/>
        <v>-0.99388865392337522</v>
      </c>
      <c r="H50">
        <f t="shared" si="13"/>
        <v>-0.16558086575857134</v>
      </c>
      <c r="I50">
        <f t="shared" si="14"/>
        <v>-1.4908329808850629</v>
      </c>
    </row>
    <row r="51" spans="2:9" x14ac:dyDescent="0.35">
      <c r="B51">
        <f t="shared" si="9"/>
        <v>-0.22403680806458506</v>
      </c>
      <c r="C51">
        <f t="shared" si="10"/>
        <v>0.44699833180027893</v>
      </c>
      <c r="E51">
        <f t="shared" si="11"/>
        <v>-0.44807361612917013</v>
      </c>
      <c r="F51">
        <f t="shared" si="12"/>
        <v>0.89399666360055785</v>
      </c>
      <c r="H51">
        <f t="shared" si="13"/>
        <v>-0.67211042419375522</v>
      </c>
      <c r="I51">
        <f t="shared" si="14"/>
        <v>1.3409949954008367</v>
      </c>
    </row>
    <row r="52" spans="2:9" x14ac:dyDescent="0.35">
      <c r="B52">
        <f t="shared" si="9"/>
        <v>0.43115943614384195</v>
      </c>
      <c r="C52">
        <f t="shared" si="10"/>
        <v>-0.2531828205548794</v>
      </c>
      <c r="E52">
        <f t="shared" si="11"/>
        <v>0.86231887228768389</v>
      </c>
      <c r="F52">
        <f t="shared" si="12"/>
        <v>-0.50636564110975879</v>
      </c>
      <c r="H52">
        <f t="shared" si="13"/>
        <v>1.2934783084315258</v>
      </c>
      <c r="I52">
        <f t="shared" si="14"/>
        <v>-0.75954846166463819</v>
      </c>
    </row>
    <row r="53" spans="2:9" x14ac:dyDescent="0.35">
      <c r="B53">
        <f t="shared" si="9"/>
        <v>-0.49951040665732399</v>
      </c>
      <c r="C53">
        <f t="shared" si="10"/>
        <v>-2.2121339042535482E-2</v>
      </c>
      <c r="E53">
        <f t="shared" si="11"/>
        <v>-0.99902081331464798</v>
      </c>
      <c r="F53">
        <f t="shared" si="12"/>
        <v>-4.4242678085070965E-2</v>
      </c>
      <c r="H53">
        <f t="shared" si="13"/>
        <v>-1.498531219971972</v>
      </c>
      <c r="I53">
        <f t="shared" si="14"/>
        <v>-6.6364017127606451E-2</v>
      </c>
    </row>
    <row r="54" spans="2:9" x14ac:dyDescent="0.35">
      <c r="B54">
        <f t="shared" si="9"/>
        <v>0.4070904852632809</v>
      </c>
      <c r="C54">
        <f t="shared" si="10"/>
        <v>0.29030559210615714</v>
      </c>
      <c r="E54">
        <f t="shared" si="11"/>
        <v>0.8141809705265618</v>
      </c>
      <c r="F54">
        <f t="shared" si="12"/>
        <v>0.58061118421231428</v>
      </c>
      <c r="H54">
        <f t="shared" si="13"/>
        <v>1.2212714557898428</v>
      </c>
      <c r="I54">
        <f t="shared" si="14"/>
        <v>0.87091677631847142</v>
      </c>
    </row>
    <row r="55" spans="2:9" x14ac:dyDescent="0.35">
      <c r="B55">
        <f t="shared" si="9"/>
        <v>-0.18364566522734824</v>
      </c>
      <c r="C55">
        <f t="shared" si="10"/>
        <v>-0.46505297509338089</v>
      </c>
      <c r="E55">
        <f t="shared" si="11"/>
        <v>-0.36729133045469647</v>
      </c>
      <c r="F55">
        <f t="shared" si="12"/>
        <v>-0.93010595018676179</v>
      </c>
    </row>
    <row r="56" spans="2:9" x14ac:dyDescent="0.35">
      <c r="B56">
        <f t="shared" si="9"/>
        <v>-9.8906787002134108E-2</v>
      </c>
      <c r="C56">
        <f t="shared" si="10"/>
        <v>0.49011982972015578</v>
      </c>
    </row>
    <row r="57" spans="2:9" x14ac:dyDescent="0.35">
      <c r="B57">
        <f t="shared" si="9"/>
        <v>0.34962540323918756</v>
      </c>
      <c r="C57">
        <f t="shared" si="10"/>
        <v>-0.35743821481458232</v>
      </c>
    </row>
    <row r="58" spans="2:9" x14ac:dyDescent="0.35">
      <c r="B58">
        <f t="shared" si="9"/>
        <v>-0.48781465639761867</v>
      </c>
      <c r="C58">
        <f t="shared" si="10"/>
        <v>0.10971262918950236</v>
      </c>
    </row>
    <row r="59" spans="2:9" x14ac:dyDescent="0.35">
      <c r="B59">
        <f t="shared" si="9"/>
        <v>0.46899737605972075</v>
      </c>
      <c r="C59">
        <f t="shared" si="10"/>
        <v>0.17332472774851515</v>
      </c>
    </row>
    <row r="60" spans="2:9" x14ac:dyDescent="0.35">
      <c r="B60">
        <f t="shared" si="9"/>
        <v>-0.29923003452892905</v>
      </c>
      <c r="C60">
        <f t="shared" si="10"/>
        <v>-0.40057631786691522</v>
      </c>
    </row>
    <row r="61" spans="2:9" x14ac:dyDescent="0.35">
      <c r="B61">
        <f>0.5*COS(A22)</f>
        <v>3.3153429175855634E-2</v>
      </c>
      <c r="C61">
        <f t="shared" si="10"/>
        <v>0.49889963934030013</v>
      </c>
    </row>
    <row r="62" spans="2:9" x14ac:dyDescent="0.35">
      <c r="B62">
        <f t="shared" si="9"/>
        <v>0.24359383750350294</v>
      </c>
      <c r="C62">
        <f t="shared" si="10"/>
        <v>-0.43664864860699731</v>
      </c>
    </row>
    <row r="63" spans="2:9" x14ac:dyDescent="0.35">
      <c r="B63">
        <f t="shared" si="9"/>
        <v>-0.44193873659118588</v>
      </c>
      <c r="C63">
        <f t="shared" si="10"/>
        <v>0.23385925917137948</v>
      </c>
    </row>
    <row r="64" spans="2:9" x14ac:dyDescent="0.35">
      <c r="B64">
        <f t="shared" si="9"/>
        <v>0.49804258543586077</v>
      </c>
      <c r="C64">
        <f t="shared" si="10"/>
        <v>4.4199356243765746E-2</v>
      </c>
    </row>
    <row r="65" spans="2:9" x14ac:dyDescent="0.35">
      <c r="B65">
        <f t="shared" si="9"/>
        <v>-0.39384797082252898</v>
      </c>
      <c r="C65">
        <f t="shared" si="10"/>
        <v>-0.30803210202668224</v>
      </c>
      <c r="E65">
        <f t="shared" si="11"/>
        <v>-0.78769594164505796</v>
      </c>
      <c r="F65">
        <f t="shared" si="12"/>
        <v>-0.61606420405336448</v>
      </c>
    </row>
    <row r="66" spans="2:9" x14ac:dyDescent="0.35">
      <c r="B66">
        <f t="shared" si="9"/>
        <v>0.16289065276757406</v>
      </c>
      <c r="C66">
        <f t="shared" si="10"/>
        <v>0.4727225774605584</v>
      </c>
      <c r="E66">
        <f t="shared" si="11"/>
        <v>0.32578130553514811</v>
      </c>
      <c r="F66">
        <f t="shared" si="12"/>
        <v>0.9454451549211168</v>
      </c>
      <c r="H66">
        <f t="shared" si="13"/>
        <v>0.48867195830272214</v>
      </c>
      <c r="I66">
        <f t="shared" si="14"/>
        <v>1.4181677323816753</v>
      </c>
    </row>
    <row r="67" spans="2:9" x14ac:dyDescent="0.35">
      <c r="B67">
        <f t="shared" si="9"/>
        <v>0.12049415264262932</v>
      </c>
      <c r="C67">
        <f t="shared" si="10"/>
        <v>-0.48526400977090267</v>
      </c>
      <c r="E67">
        <f t="shared" si="11"/>
        <v>0.24098830528525864</v>
      </c>
      <c r="F67">
        <f t="shared" si="12"/>
        <v>-0.97052801954180534</v>
      </c>
      <c r="H67">
        <f t="shared" si="13"/>
        <v>0.36148245792788797</v>
      </c>
      <c r="I67">
        <f t="shared" si="14"/>
        <v>-1.455792029312708</v>
      </c>
    </row>
    <row r="68" spans="2:9" x14ac:dyDescent="0.35">
      <c r="B68">
        <f t="shared" si="9"/>
        <v>-0.36509707857281892</v>
      </c>
      <c r="C68">
        <f t="shared" si="10"/>
        <v>0.34161985190792538</v>
      </c>
      <c r="E68">
        <f t="shared" si="11"/>
        <v>-0.73019415714563785</v>
      </c>
      <c r="F68">
        <f t="shared" si="12"/>
        <v>0.68323970381585075</v>
      </c>
      <c r="H68">
        <f t="shared" si="13"/>
        <v>-1.0952912357184568</v>
      </c>
      <c r="I68">
        <f t="shared" si="14"/>
        <v>1.0248595557237761</v>
      </c>
    </row>
    <row r="69" spans="2:9" x14ac:dyDescent="0.35">
      <c r="B69">
        <f t="shared" si="9"/>
        <v>0.49219097531625244</v>
      </c>
      <c r="C69">
        <f t="shared" si="10"/>
        <v>-8.8022973235605706E-2</v>
      </c>
      <c r="E69">
        <f t="shared" si="11"/>
        <v>0.98438195063250489</v>
      </c>
      <c r="F69">
        <f t="shared" si="12"/>
        <v>-0.17604594647121141</v>
      </c>
      <c r="H69">
        <f t="shared" si="13"/>
        <v>1.4765729259487572</v>
      </c>
      <c r="I69">
        <f t="shared" si="14"/>
        <v>-0.26406891970681712</v>
      </c>
    </row>
    <row r="70" spans="2:9" x14ac:dyDescent="0.35">
      <c r="B70">
        <f t="shared" si="9"/>
        <v>-0.46086978993965788</v>
      </c>
      <c r="C70">
        <f t="shared" si="10"/>
        <v>-0.19390471041461474</v>
      </c>
      <c r="E70">
        <f t="shared" si="11"/>
        <v>-0.92173957987931576</v>
      </c>
      <c r="F70">
        <f t="shared" si="12"/>
        <v>-0.38780942082922948</v>
      </c>
      <c r="H70">
        <f t="shared" si="13"/>
        <v>-1.3826093698189736</v>
      </c>
      <c r="I70">
        <f t="shared" si="14"/>
        <v>-0.58171413124384419</v>
      </c>
    </row>
    <row r="71" spans="2:9" x14ac:dyDescent="0.35">
      <c r="B71">
        <f t="shared" si="9"/>
        <v>0.28121446338337192</v>
      </c>
      <c r="C71">
        <f t="shared" si="10"/>
        <v>0.41342281696104072</v>
      </c>
      <c r="E71">
        <f t="shared" si="11"/>
        <v>0.56242892676674383</v>
      </c>
      <c r="F71">
        <f t="shared" si="12"/>
        <v>0.82684563392208144</v>
      </c>
      <c r="H71">
        <f t="shared" si="13"/>
        <v>0.84364339015011569</v>
      </c>
      <c r="I71">
        <f t="shared" si="14"/>
        <v>1.2402684508831221</v>
      </c>
    </row>
    <row r="72" spans="2:9" x14ac:dyDescent="0.35">
      <c r="B72">
        <f t="shared" si="9"/>
        <v>-1.1048309639341974E-2</v>
      </c>
      <c r="C72">
        <f t="shared" si="10"/>
        <v>-0.49987791995057473</v>
      </c>
      <c r="E72">
        <f t="shared" si="11"/>
        <v>-2.2096619278683949E-2</v>
      </c>
      <c r="F72">
        <f t="shared" si="12"/>
        <v>-0.99975583990114947</v>
      </c>
      <c r="H72">
        <f t="shared" si="13"/>
        <v>-3.3144928918025923E-2</v>
      </c>
      <c r="I72">
        <f t="shared" si="14"/>
        <v>-1.4996337598517242</v>
      </c>
    </row>
    <row r="73" spans="2:9" x14ac:dyDescent="0.35">
      <c r="B73">
        <f t="shared" si="9"/>
        <v>-0.26267381925778638</v>
      </c>
      <c r="C73">
        <f t="shared" si="10"/>
        <v>0.42544384432792981</v>
      </c>
      <c r="E73">
        <f t="shared" si="11"/>
        <v>-0.52534763851557276</v>
      </c>
      <c r="F73">
        <f t="shared" si="12"/>
        <v>0.85088768865585962</v>
      </c>
    </row>
    <row r="74" spans="2:9" x14ac:dyDescent="0.35">
      <c r="B74">
        <f t="shared" si="9"/>
        <v>0.45185255598530699</v>
      </c>
      <c r="C74">
        <f t="shared" si="10"/>
        <v>-0.21407771404222578</v>
      </c>
      <c r="E74">
        <f t="shared" si="11"/>
        <v>0.90370511197061398</v>
      </c>
      <c r="F74">
        <f t="shared" si="12"/>
        <v>-0.42815542808445156</v>
      </c>
    </row>
    <row r="75" spans="2:9" x14ac:dyDescent="0.35">
      <c r="B75">
        <f t="shared" si="9"/>
        <v>-0.4955994108776034</v>
      </c>
      <c r="C75">
        <f t="shared" si="10"/>
        <v>-6.6190814602725967E-2</v>
      </c>
    </row>
    <row r="76" spans="2:9" x14ac:dyDescent="0.35">
      <c r="B76">
        <f t="shared" si="9"/>
        <v>0.37983415500361239</v>
      </c>
      <c r="C76">
        <f t="shared" si="10"/>
        <v>0.32515537008127626</v>
      </c>
    </row>
    <row r="77" spans="2:9" x14ac:dyDescent="0.35">
      <c r="B77">
        <f t="shared" si="9"/>
        <v>-0.14181663959108323</v>
      </c>
      <c r="C77">
        <f t="shared" si="10"/>
        <v>-0.47946641252030658</v>
      </c>
    </row>
    <row r="81" spans="2:19" x14ac:dyDescent="0.35">
      <c r="B81" s="35" t="s">
        <v>38</v>
      </c>
      <c r="C81" s="35" t="s">
        <v>39</v>
      </c>
      <c r="D81" s="35" t="s">
        <v>40</v>
      </c>
      <c r="E81" s="35" t="s">
        <v>41</v>
      </c>
      <c r="F81" s="35" t="s">
        <v>40</v>
      </c>
      <c r="G81" s="35" t="s">
        <v>42</v>
      </c>
      <c r="H81" s="35" t="s">
        <v>43</v>
      </c>
      <c r="I81" s="35" t="s">
        <v>44</v>
      </c>
      <c r="J81" s="35" t="s">
        <v>45</v>
      </c>
      <c r="K81" s="35" t="s">
        <v>46</v>
      </c>
      <c r="L81" s="35" t="s">
        <v>43</v>
      </c>
      <c r="M81" s="35" t="s">
        <v>47</v>
      </c>
      <c r="N81" s="35" t="s">
        <v>48</v>
      </c>
      <c r="O81" s="35" t="s">
        <v>49</v>
      </c>
      <c r="P81" s="35" t="s">
        <v>50</v>
      </c>
      <c r="Q81" s="35" t="s">
        <v>51</v>
      </c>
      <c r="R81" s="35" t="s">
        <v>52</v>
      </c>
      <c r="S81" s="35" t="s">
        <v>53</v>
      </c>
    </row>
    <row r="82" spans="2:19" x14ac:dyDescent="0.35">
      <c r="B82" s="34" t="s">
        <v>54</v>
      </c>
      <c r="C82" s="34" t="s">
        <v>57</v>
      </c>
      <c r="D82" s="34" t="s">
        <v>60</v>
      </c>
      <c r="E82" s="34" t="s">
        <v>63</v>
      </c>
      <c r="F82" s="34" t="s">
        <v>66</v>
      </c>
      <c r="G82" s="34" t="s">
        <v>69</v>
      </c>
      <c r="H82" s="34" t="s">
        <v>72</v>
      </c>
      <c r="I82" s="34" t="s">
        <v>75</v>
      </c>
      <c r="J82" s="34" t="s">
        <v>78</v>
      </c>
      <c r="K82" s="34" t="s">
        <v>81</v>
      </c>
      <c r="L82" s="34" t="s">
        <v>84</v>
      </c>
      <c r="M82" s="34" t="s">
        <v>87</v>
      </c>
      <c r="N82" s="34" t="s">
        <v>90</v>
      </c>
      <c r="O82" s="34" t="s">
        <v>93</v>
      </c>
      <c r="P82" s="34" t="s">
        <v>95</v>
      </c>
      <c r="Q82" s="34" t="s">
        <v>98</v>
      </c>
      <c r="R82" s="34">
        <v>29</v>
      </c>
      <c r="S82" s="34" t="s">
        <v>101</v>
      </c>
    </row>
    <row r="83" spans="2:19" x14ac:dyDescent="0.35">
      <c r="B83" s="34" t="s">
        <v>55</v>
      </c>
      <c r="C83" s="34" t="s">
        <v>58</v>
      </c>
      <c r="D83" s="34" t="s">
        <v>61</v>
      </c>
      <c r="E83" s="34" t="s">
        <v>64</v>
      </c>
      <c r="F83" s="34" t="s">
        <v>67</v>
      </c>
      <c r="G83" s="34" t="s">
        <v>70</v>
      </c>
      <c r="H83" s="34" t="s">
        <v>73</v>
      </c>
      <c r="I83" s="34" t="s">
        <v>76</v>
      </c>
      <c r="J83" s="34" t="s">
        <v>79</v>
      </c>
      <c r="K83" s="34" t="s">
        <v>82</v>
      </c>
      <c r="L83" s="34" t="s">
        <v>85</v>
      </c>
      <c r="M83" s="34" t="s">
        <v>88</v>
      </c>
      <c r="N83" s="34" t="s">
        <v>91</v>
      </c>
      <c r="O83" s="34" t="s">
        <v>94</v>
      </c>
      <c r="P83" s="34" t="s">
        <v>96</v>
      </c>
      <c r="Q83" s="34" t="s">
        <v>99</v>
      </c>
      <c r="R83" s="34">
        <v>29</v>
      </c>
      <c r="S83" s="34" t="s">
        <v>102</v>
      </c>
    </row>
    <row r="84" spans="2:19" x14ac:dyDescent="0.35">
      <c r="B84" s="34" t="s">
        <v>56</v>
      </c>
      <c r="C84" s="34" t="s">
        <v>59</v>
      </c>
      <c r="D84" s="34" t="s">
        <v>62</v>
      </c>
      <c r="E84" s="34" t="s">
        <v>65</v>
      </c>
      <c r="F84" s="34" t="s">
        <v>68</v>
      </c>
      <c r="G84" s="34" t="s">
        <v>71</v>
      </c>
      <c r="H84" s="34" t="s">
        <v>74</v>
      </c>
      <c r="I84" s="34" t="s">
        <v>77</v>
      </c>
      <c r="J84" s="34" t="s">
        <v>80</v>
      </c>
      <c r="K84" s="34" t="s">
        <v>83</v>
      </c>
      <c r="L84" s="34" t="s">
        <v>86</v>
      </c>
      <c r="M84" s="34" t="s">
        <v>89</v>
      </c>
      <c r="N84" s="34" t="s">
        <v>92</v>
      </c>
      <c r="O84" s="34">
        <v>-0.61299999999999999</v>
      </c>
      <c r="P84" s="34" t="s">
        <v>97</v>
      </c>
      <c r="Q84" s="34" t="s">
        <v>100</v>
      </c>
      <c r="R84" s="34">
        <v>29</v>
      </c>
      <c r="S84" s="34" t="s">
        <v>103</v>
      </c>
    </row>
  </sheetData>
  <mergeCells count="3">
    <mergeCell ref="N1:S1"/>
    <mergeCell ref="I1:M1"/>
    <mergeCell ref="B1:G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2859A02-A5BC-43D0-950C-8ED929EDDF6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806E332-14E7-461A-B48D-F8C26467527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coimbra</dc:creator>
  <cp:lastModifiedBy>samuel tavares</cp:lastModifiedBy>
  <dcterms:created xsi:type="dcterms:W3CDTF">2015-06-05T18:19:34Z</dcterms:created>
  <dcterms:modified xsi:type="dcterms:W3CDTF">2023-10-25T16:22:06Z</dcterms:modified>
</cp:coreProperties>
</file>