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G\Documents\Ebay_Scraper\"/>
    </mc:Choice>
  </mc:AlternateContent>
  <xr:revisionPtr revIDLastSave="0" documentId="13_ncr:1_{72117BA0-BC2F-45D1-AF6C-A1CE8053B52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5" i="1"/>
  <c r="G24" i="1"/>
  <c r="G4" i="1"/>
  <c r="G9" i="1"/>
  <c r="G8" i="1"/>
  <c r="G17" i="1"/>
  <c r="G2" i="1"/>
  <c r="G12" i="1"/>
  <c r="G13" i="1"/>
  <c r="G7" i="1"/>
  <c r="G33" i="1"/>
  <c r="G32" i="1"/>
  <c r="G31" i="1"/>
  <c r="G10" i="1"/>
  <c r="G20" i="1"/>
  <c r="G30" i="1"/>
  <c r="G6" i="1"/>
  <c r="G19" i="1"/>
  <c r="G29" i="1"/>
  <c r="G5" i="1"/>
  <c r="G28" i="1"/>
  <c r="G27" i="1"/>
  <c r="G26" i="1"/>
  <c r="G18" i="1"/>
  <c r="G16" i="1"/>
  <c r="G23" i="1"/>
  <c r="G15" i="1"/>
  <c r="G22" i="1"/>
  <c r="G14" i="1"/>
  <c r="G11" i="1"/>
  <c r="G21" i="1"/>
</calcChain>
</file>

<file path=xl/sharedStrings.xml><?xml version="1.0" encoding="utf-8"?>
<sst xmlns="http://schemas.openxmlformats.org/spreadsheetml/2006/main" count="221" uniqueCount="107">
  <si>
    <t>CHECKED</t>
  </si>
  <si>
    <t>BUYABLE</t>
  </si>
  <si>
    <t>EST. RETURN</t>
  </si>
  <si>
    <t>EST. RETURN %</t>
  </si>
  <si>
    <t>BRAND</t>
  </si>
  <si>
    <t>NAME</t>
  </si>
  <si>
    <t>LISTING TITLE</t>
  </si>
  <si>
    <t>LISTING TYPE</t>
  </si>
  <si>
    <t>PRICE</t>
  </si>
  <si>
    <t>CUR AVG USED PRICE</t>
  </si>
  <si>
    <t>CUR MIN USED PRICE</t>
  </si>
  <si>
    <t>CUR MAX USED PRICE</t>
  </si>
  <si>
    <t>LISTING LINK</t>
  </si>
  <si>
    <t>FALSE</t>
  </si>
  <si>
    <t>ASUS</t>
  </si>
  <si>
    <t>90MB1CL0-M0AAY0</t>
  </si>
  <si>
    <t>FIXED_PRICE,BEST_OFFER</t>
  </si>
  <si>
    <t>136.90</t>
  </si>
  <si>
    <t>https://www.ebay.com/itm/387539013993</t>
  </si>
  <si>
    <t>AORUS</t>
  </si>
  <si>
    <t>Z690 Aorus Elite stealth</t>
  </si>
  <si>
    <t>FIXED_PRICE</t>
  </si>
  <si>
    <t>279.99</t>
  </si>
  <si>
    <t>https://www.ebay.com/itm/186681742010</t>
  </si>
  <si>
    <t>AORUS B660M Elite AX</t>
  </si>
  <si>
    <t>180.85</t>
  </si>
  <si>
    <t>https://www.ebay.com/itm/156467823631</t>
  </si>
  <si>
    <t>Maximus</t>
  </si>
  <si>
    <t>ROG MAXIMUS Z690 HERO</t>
  </si>
  <si>
    <t>428.75</t>
  </si>
  <si>
    <t>https://www.ebay.com/itm/335632735248</t>
  </si>
  <si>
    <t>MSI</t>
  </si>
  <si>
    <t>MEG Z790 GODLIKE MAX</t>
  </si>
  <si>
    <t>1558.17</t>
  </si>
  <si>
    <t>https://www.ebay.com/itm/146114120951</t>
  </si>
  <si>
    <t>proartb760-creatorwifi</t>
  </si>
  <si>
    <t>213.16</t>
  </si>
  <si>
    <t>https://www.ebay.com/itm/405284704617</t>
  </si>
  <si>
    <t>Aorus Z790 Pro X</t>
  </si>
  <si>
    <t>524.33</t>
  </si>
  <si>
    <t>https://www.ebay.com/itm/296775059537</t>
  </si>
  <si>
    <t>ASRock</t>
  </si>
  <si>
    <t>X670 GAMING X AX V2</t>
  </si>
  <si>
    <t>108.10</t>
  </si>
  <si>
    <t>https://www.ebay.com/itm/205063852241</t>
  </si>
  <si>
    <t>B760TAMAWIFI</t>
  </si>
  <si>
    <t>143.95</t>
  </si>
  <si>
    <t>https://www.ebay.com/itm/116086274231</t>
  </si>
  <si>
    <t>MAG B660 TOMAHA</t>
  </si>
  <si>
    <t>105.87</t>
  </si>
  <si>
    <t>https://www.ebay.com/itm/276493763773</t>
  </si>
  <si>
    <t>NZXT</t>
  </si>
  <si>
    <t>https://www.ebay.com/itm/365191856230</t>
  </si>
  <si>
    <t>AUCTION</t>
  </si>
  <si>
    <t>https://www.ebay.com/itm/196751623207</t>
  </si>
  <si>
    <t>Lenovo</t>
  </si>
  <si>
    <t>https://www.ebay.com/itm/226400471663</t>
  </si>
  <si>
    <t>https://www.ebay.com/itm/335580055692</t>
  </si>
  <si>
    <t>GIGABYTE</t>
  </si>
  <si>
    <t>https://www.ebay.com/itm/196749859184</t>
  </si>
  <si>
    <t>90MB1BC0-M0AAY0</t>
  </si>
  <si>
    <t>447.48</t>
  </si>
  <si>
    <t>https://www.ebay.com/itm/196574308045</t>
  </si>
  <si>
    <t>B760MMOTWIFI</t>
  </si>
  <si>
    <t>125.89</t>
  </si>
  <si>
    <t>https://www.ebay.com/itm/335637007791</t>
  </si>
  <si>
    <t>ASUS Prime Z790-A WiFi</t>
  </si>
  <si>
    <t>180.28</t>
  </si>
  <si>
    <t>https://www.ebay.com/itm/395818316308</t>
  </si>
  <si>
    <t>MAGZ790TOMAHAWKWIFIDDR4</t>
  </si>
  <si>
    <t>128.77</t>
  </si>
  <si>
    <t>https://www.ebay.com/itm/405295055515</t>
  </si>
  <si>
    <t>Z790 PRO RS</t>
  </si>
  <si>
    <t>214.81</t>
  </si>
  <si>
    <t>https://www.ebay.com/itm/276284277351</t>
  </si>
  <si>
    <t>MPG Z790 CARBON WIFI</t>
  </si>
  <si>
    <t>284.73</t>
  </si>
  <si>
    <t>https://www.ebay.com/itm/276329062613</t>
  </si>
  <si>
    <t>https://www.ebay.com/itm/196749859168</t>
  </si>
  <si>
    <t>ASROCK Z690 TAICHI</t>
  </si>
  <si>
    <t>504.95</t>
  </si>
  <si>
    <t>https://www.ebay.com/itm/276605331743</t>
  </si>
  <si>
    <t>Gigabyte Z690 Aorus Elite AX</t>
  </si>
  <si>
    <t>157.21</t>
  </si>
  <si>
    <t>https://www.ebay.com/itm/335609090960</t>
  </si>
  <si>
    <t>PROZ690ADDR4</t>
  </si>
  <si>
    <t>97.17</t>
  </si>
  <si>
    <t>https://www.ebay.com/itm/196749855912</t>
  </si>
  <si>
    <t>Asus Prime Z690-P WiFi</t>
  </si>
  <si>
    <t>139.26</t>
  </si>
  <si>
    <t>https://www.ebay.com/itm/305861036403</t>
  </si>
  <si>
    <t>https://www.ebay.com/itm/356187071489</t>
  </si>
  <si>
    <t>B760M DS3H DDR4</t>
  </si>
  <si>
    <t>111.39</t>
  </si>
  <si>
    <t>https://www.ebay.com/itm/196741011292</t>
  </si>
  <si>
    <t>Phantom Gaming</t>
  </si>
  <si>
    <t>https://www.ebay.com/itm/335634985699</t>
  </si>
  <si>
    <t>PRO Z690-A WIFI DDR4</t>
  </si>
  <si>
    <t>88.22</t>
  </si>
  <si>
    <t>https://www.ebay.com/itm/196749859163</t>
  </si>
  <si>
    <t>Z790 A ELITE AX DDR4</t>
  </si>
  <si>
    <t>156.50</t>
  </si>
  <si>
    <t>https://www.ebay.com/itm/146122788745</t>
  </si>
  <si>
    <t>N7-Z69XT-W1</t>
  </si>
  <si>
    <t>120.50</t>
  </si>
  <si>
    <t>https://www.ebay.com/itm/276486686309</t>
  </si>
  <si>
    <t>Phantom Gaming ASRock Z790 Riptide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</si>
</sst>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/>
    <xf numFmtId="0" fontId="2" fillId="3" borderId="0"/>
    <xf numFmtId="0" fontId="3" fillId="4" borderId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3" borderId="0" xfId="2"/>
    <xf numFmtId="2" fontId="2" fillId="3" borderId="0" xfId="2" applyNumberFormat="1"/>
    <xf numFmtId="0" fontId="3" fillId="4" borderId="0" xfId="3"/>
    <xf numFmtId="2" fontId="3" fillId="4" borderId="0" xfId="3" applyNumberForma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3" totalsRowShown="0">
  <autoFilter ref="A1:M33" xr:uid="{00000000-0009-0000-0100-000001000000}"/>
  <sortState xmlns:xlrd2="http://schemas.microsoft.com/office/spreadsheetml/2017/richdata2" ref="A2:M33">
    <sortCondition ref="H1:H33"/>
  </sortState>
  <tableColumns count="13">
    <tableColumn id="1" xr3:uid="{00000000-0010-0000-0000-000001000000}" name="CHECKED"/>
    <tableColumn id="2" xr3:uid="{00000000-0010-0000-0000-000002000000}" name="BUYABLE"/>
    <tableColumn id="3" xr3:uid="{00000000-0010-0000-0000-000003000000}" name="EST. RETURN"/>
    <tableColumn id="4" xr3:uid="{00000000-0010-0000-0000-000004000000}" name="EST. RETURN %" dataDxfId="0"/>
    <tableColumn id="5" xr3:uid="{00000000-0010-0000-0000-000005000000}" name="BRAND"/>
    <tableColumn id="6" xr3:uid="{00000000-0010-0000-0000-000006000000}" name="NAME"/>
    <tableColumn id="7" xr3:uid="{00000000-0010-0000-0000-000007000000}" name="LISTING TITLE"/>
    <tableColumn id="8" xr3:uid="{00000000-0010-0000-0000-000008000000}" name="LISTING TYPE"/>
    <tableColumn id="9" xr3:uid="{00000000-0010-0000-0000-000009000000}" name="PRICE"/>
    <tableColumn id="10" xr3:uid="{00000000-0010-0000-0000-00000A000000}" name="CUR AVG USED PRICE"/>
    <tableColumn id="11" xr3:uid="{00000000-0010-0000-0000-00000B000000}" name="CUR MIN USED PRICE"/>
    <tableColumn id="12" xr3:uid="{00000000-0010-0000-0000-00000C000000}" name="CUR MAX USED PRICE"/>
    <tableColumn id="13" xr3:uid="{00000000-0010-0000-0000-00000D000000}" name="LISTING 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G9" sqref="A9:M9"/>
    </sheetView>
  </sheetViews>
  <sheetFormatPr defaultRowHeight="14.4" x14ac:dyDescent="0.3"/>
  <cols>
    <col min="1" max="1" width="10.6640625" customWidth="1"/>
    <col min="2" max="2" width="10.5546875" customWidth="1"/>
    <col min="3" max="3" width="13.77734375" customWidth="1"/>
    <col min="4" max="4" width="15.6640625" style="1" customWidth="1"/>
    <col min="5" max="5" width="25.5546875" customWidth="1"/>
    <col min="6" max="6" width="21.88671875" customWidth="1"/>
    <col min="7" max="7" width="48.21875" customWidth="1"/>
    <col min="8" max="8" width="22.44140625" bestFit="1" customWidth="1"/>
    <col min="10" max="11" width="20.88671875" customWidth="1"/>
    <col min="12" max="12" width="21.33203125" customWidth="1"/>
    <col min="13" max="13" width="37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2" t="s">
        <v>13</v>
      </c>
      <c r="B2" s="2" t="s">
        <v>13</v>
      </c>
      <c r="C2" s="2">
        <v>65.209999999999994</v>
      </c>
      <c r="D2" s="2">
        <v>4.0253086419753084</v>
      </c>
      <c r="E2" s="2" t="s">
        <v>31</v>
      </c>
      <c r="F2" s="2" t="s">
        <v>85</v>
      </c>
      <c r="G2" s="2" t="str">
        <f>HYPERLINK("https://www.ebay.com/itm/196749855912","MSI PRO Z690-A DDR4 ProSeries Intel LGA 1700 DDR4 ATX Motherboard - READ")</f>
        <v>MSI PRO Z690-A DDR4 ProSeries Intel LGA 1700 DDR4 ATX Motherboard - READ</v>
      </c>
      <c r="H2" s="2" t="s">
        <v>53</v>
      </c>
      <c r="I2" s="2">
        <v>16.2</v>
      </c>
      <c r="J2" s="2" t="s">
        <v>86</v>
      </c>
      <c r="K2" s="2">
        <v>81.41</v>
      </c>
      <c r="L2" s="2">
        <v>142.96</v>
      </c>
      <c r="M2" s="2" t="s">
        <v>87</v>
      </c>
    </row>
    <row r="3" spans="1:13" x14ac:dyDescent="0.3">
      <c r="A3" s="2" t="s">
        <v>13</v>
      </c>
      <c r="B3" s="2" t="s">
        <v>13</v>
      </c>
      <c r="C3" s="2">
        <v>52.1</v>
      </c>
      <c r="D3" s="2">
        <v>2.658163265306122</v>
      </c>
      <c r="E3" s="2" t="s">
        <v>58</v>
      </c>
      <c r="F3" s="2" t="s">
        <v>92</v>
      </c>
      <c r="G3" s="2" t="str">
        <f>HYPERLINK("https://www.ebay.com/itm/196741011292","GIGABYTE B760M DS3H DDR4 LGA 1700 M-ATX DDR4 M.2 Gaming Motherboard - READ")</f>
        <v>GIGABYTE B760M DS3H DDR4 LGA 1700 M-ATX DDR4 M.2 Gaming Motherboard - READ</v>
      </c>
      <c r="H3" s="2" t="s">
        <v>53</v>
      </c>
      <c r="I3" s="2">
        <v>19.600000000000001</v>
      </c>
      <c r="J3" s="2" t="s">
        <v>93</v>
      </c>
      <c r="K3" s="2">
        <v>71.7</v>
      </c>
      <c r="L3" s="2">
        <v>299.99</v>
      </c>
      <c r="M3" s="2" t="s">
        <v>94</v>
      </c>
    </row>
    <row r="4" spans="1:13" x14ac:dyDescent="0.3">
      <c r="A4" s="2" t="s">
        <v>13</v>
      </c>
      <c r="B4" s="2" t="s">
        <v>13</v>
      </c>
      <c r="C4" s="2">
        <v>38.76</v>
      </c>
      <c r="D4" s="2">
        <v>1.977551020408163</v>
      </c>
      <c r="E4" s="2" t="s">
        <v>31</v>
      </c>
      <c r="F4" s="2" t="s">
        <v>97</v>
      </c>
      <c r="G4" s="2" t="str">
        <f>HYPERLINK("https://www.ebay.com/itm/196749859163","MSI PRO Z690-A WiFi DDR4 ProSeries ATX LGA 1700 DDR4 M.2 Motherboard - READ")</f>
        <v>MSI PRO Z690-A WiFi DDR4 ProSeries ATX LGA 1700 DDR4 M.2 Motherboard - READ</v>
      </c>
      <c r="H4" s="2" t="s">
        <v>53</v>
      </c>
      <c r="I4" s="2">
        <v>19.600000000000001</v>
      </c>
      <c r="J4" s="2" t="s">
        <v>98</v>
      </c>
      <c r="K4" s="2">
        <v>58.36</v>
      </c>
      <c r="L4" s="2">
        <v>104.9</v>
      </c>
      <c r="M4" s="2" t="s">
        <v>99</v>
      </c>
    </row>
    <row r="5" spans="1:13" x14ac:dyDescent="0.3">
      <c r="A5" s="4" t="s">
        <v>13</v>
      </c>
      <c r="B5" s="4" t="s">
        <v>13</v>
      </c>
      <c r="C5" s="4">
        <v>0</v>
      </c>
      <c r="D5" s="4">
        <v>0</v>
      </c>
      <c r="E5" s="4" t="s">
        <v>14</v>
      </c>
      <c r="F5" s="4">
        <v>0</v>
      </c>
      <c r="G5" s="4" t="str">
        <f>HYPERLINK("https://www.ebay.com/itm/196751623207","ASUS TUF GAMING B760M-PLUS WIFI D4 LGA 1700 mATX M.2 DDR4 Motherboard - READ")</f>
        <v>ASUS TUF GAMING B760M-PLUS WIFI D4 LGA 1700 mATX M.2 DDR4 Motherboard - READ</v>
      </c>
      <c r="H5" s="4" t="s">
        <v>53</v>
      </c>
      <c r="I5" s="4">
        <v>19.600000000000001</v>
      </c>
      <c r="J5" s="4">
        <v>0</v>
      </c>
      <c r="K5" s="4">
        <v>0</v>
      </c>
      <c r="L5" s="4">
        <v>0</v>
      </c>
      <c r="M5" s="4" t="s">
        <v>54</v>
      </c>
    </row>
    <row r="6" spans="1:13" x14ac:dyDescent="0.3">
      <c r="A6" s="2" t="s">
        <v>13</v>
      </c>
      <c r="B6" s="2" t="s">
        <v>13</v>
      </c>
      <c r="C6" s="2">
        <v>0</v>
      </c>
      <c r="D6" s="2">
        <v>0</v>
      </c>
      <c r="E6" s="2" t="s">
        <v>58</v>
      </c>
      <c r="F6" s="2">
        <v>0</v>
      </c>
      <c r="G6" s="2" t="str">
        <f>HYPERLINK("https://www.ebay.com/itm/196749859184","GIGABYTE Z790 EAGLE AX LGA 1700 Intel Z790 ATX DDR5 M.2 Motherboard - READ")</f>
        <v>GIGABYTE Z790 EAGLE AX LGA 1700 Intel Z790 ATX DDR5 M.2 Motherboard - READ</v>
      </c>
      <c r="H6" s="2" t="s">
        <v>53</v>
      </c>
      <c r="I6" s="2">
        <v>19.600000000000001</v>
      </c>
      <c r="J6" s="2">
        <v>0</v>
      </c>
      <c r="K6" s="2">
        <v>0</v>
      </c>
      <c r="L6" s="2">
        <v>0</v>
      </c>
      <c r="M6" s="2" t="s">
        <v>59</v>
      </c>
    </row>
    <row r="7" spans="1:13" x14ac:dyDescent="0.3">
      <c r="A7" s="2" t="s">
        <v>13</v>
      </c>
      <c r="B7" s="2" t="s">
        <v>13</v>
      </c>
      <c r="C7" s="2">
        <v>0</v>
      </c>
      <c r="D7" s="2">
        <v>0</v>
      </c>
      <c r="E7" s="2" t="s">
        <v>58</v>
      </c>
      <c r="F7" s="2">
        <v>0</v>
      </c>
      <c r="G7" s="2" t="str">
        <f>HYPERLINK("https://www.ebay.com/itm/196749859168","GIGABYTE Z790 UD AC LGA 1700 ATX DDR5 M.2 Wi-Fi Motherboard - READ")</f>
        <v>GIGABYTE Z790 UD AC LGA 1700 ATX DDR5 M.2 Wi-Fi Motherboard - READ</v>
      </c>
      <c r="H7" s="2" t="s">
        <v>53</v>
      </c>
      <c r="I7" s="2">
        <v>19.600000000000001</v>
      </c>
      <c r="J7" s="2">
        <v>0</v>
      </c>
      <c r="K7" s="2">
        <v>0</v>
      </c>
      <c r="L7" s="2">
        <v>0</v>
      </c>
      <c r="M7" s="2" t="s">
        <v>78</v>
      </c>
    </row>
    <row r="8" spans="1:13" x14ac:dyDescent="0.3">
      <c r="A8" s="2" t="s">
        <v>13</v>
      </c>
      <c r="B8" s="2" t="s">
        <v>13</v>
      </c>
      <c r="C8" s="2">
        <v>0</v>
      </c>
      <c r="D8" s="2">
        <v>0</v>
      </c>
      <c r="E8" s="2" t="s">
        <v>14</v>
      </c>
      <c r="F8" s="2">
        <v>0</v>
      </c>
      <c r="G8" s="2" t="str">
        <f>HYPERLINK("https://www.ebay.com/itm/356187071489","ASUS Z790 GAMING WIFI7 LGA 1700 ATX Motherboard *For Parts* DDR5, WIFI 7")</f>
        <v>ASUS Z790 GAMING WIFI7 LGA 1700 ATX Motherboard *For Parts* DDR5, WIFI 7</v>
      </c>
      <c r="H8" s="2" t="s">
        <v>53</v>
      </c>
      <c r="I8" s="2">
        <v>15.39</v>
      </c>
      <c r="J8" s="2">
        <v>0</v>
      </c>
      <c r="K8" s="2">
        <v>0</v>
      </c>
      <c r="L8" s="2">
        <v>0</v>
      </c>
      <c r="M8" s="2" t="s">
        <v>91</v>
      </c>
    </row>
    <row r="9" spans="1:13" x14ac:dyDescent="0.3">
      <c r="A9" s="6" t="s">
        <v>13</v>
      </c>
      <c r="B9" s="6" t="s">
        <v>13</v>
      </c>
      <c r="C9" s="6">
        <v>0</v>
      </c>
      <c r="D9" s="6">
        <v>0</v>
      </c>
      <c r="E9" s="6" t="s">
        <v>95</v>
      </c>
      <c r="F9" s="6" t="s">
        <v>106</v>
      </c>
      <c r="G9" s="6" t="str">
        <f>HYPERLINK("https://www.ebay.com/itm/335634985699","Phantom Gaming ASRock Z790 Riptide WiFi Intel LGA 1700 Motherboard *For Parts*")</f>
        <v>Phantom Gaming ASRock Z790 Riptide WiFi Intel LGA 1700 Motherboard *For Parts*</v>
      </c>
      <c r="H9" s="6" t="s">
        <v>53</v>
      </c>
      <c r="I9" s="6">
        <v>16.23</v>
      </c>
      <c r="J9" s="6">
        <v>0</v>
      </c>
      <c r="K9" s="6">
        <v>0</v>
      </c>
      <c r="L9" s="6">
        <v>0</v>
      </c>
      <c r="M9" s="6" t="s">
        <v>96</v>
      </c>
    </row>
    <row r="10" spans="1:13" x14ac:dyDescent="0.3">
      <c r="A10" t="s">
        <v>13</v>
      </c>
      <c r="B10" t="s">
        <v>13</v>
      </c>
      <c r="C10">
        <v>-3.66</v>
      </c>
      <c r="D10" s="1">
        <v>-0.2015418502202643</v>
      </c>
      <c r="E10" t="s">
        <v>14</v>
      </c>
      <c r="F10" t="s">
        <v>66</v>
      </c>
      <c r="G10" t="str">
        <f>HYPERLINK("https://www.ebay.com/itm/395818316308","ASUS Prime Z790-A WiFi, 6E LGA 1700 ATX Intel Motherboard (Please Read)")</f>
        <v>ASUS Prime Z790-A WiFi, 6E LGA 1700 ATX Intel Motherboard (Please Read)</v>
      </c>
      <c r="H10" t="s">
        <v>53</v>
      </c>
      <c r="I10">
        <v>18.16</v>
      </c>
      <c r="J10" t="s">
        <v>67</v>
      </c>
      <c r="K10">
        <v>14.5</v>
      </c>
      <c r="L10">
        <v>560</v>
      </c>
      <c r="M10" t="s">
        <v>68</v>
      </c>
    </row>
    <row r="11" spans="1:13" x14ac:dyDescent="0.3">
      <c r="A11" s="2" t="s">
        <v>13</v>
      </c>
      <c r="B11" s="2" t="s">
        <v>13</v>
      </c>
      <c r="C11" s="2">
        <v>230</v>
      </c>
      <c r="D11" s="3">
        <v>4.6009201840368066</v>
      </c>
      <c r="E11" s="2" t="s">
        <v>19</v>
      </c>
      <c r="F11" s="2" t="s">
        <v>20</v>
      </c>
      <c r="G11" s="2" t="str">
        <f>HYPERLINK("https://www.ebay.com/itm/186681742010","Z690 Aorus elite Stealth LGA 1700 DDR5 Motherboard - No Post - READ DESCRIPTION!")</f>
        <v>Z690 Aorus elite Stealth LGA 1700 DDR5 Motherboard - No Post - READ DESCRIPTION!</v>
      </c>
      <c r="H11" s="2" t="s">
        <v>21</v>
      </c>
      <c r="I11" s="2">
        <v>49.99</v>
      </c>
      <c r="J11" s="2" t="s">
        <v>22</v>
      </c>
      <c r="K11" s="2">
        <v>279.99</v>
      </c>
      <c r="L11" s="2">
        <v>279.99</v>
      </c>
      <c r="M11" s="2" t="s">
        <v>23</v>
      </c>
    </row>
    <row r="12" spans="1:13" x14ac:dyDescent="0.3">
      <c r="A12" s="2" t="s">
        <v>13</v>
      </c>
      <c r="B12" s="2" t="s">
        <v>13</v>
      </c>
      <c r="C12" s="2">
        <v>74.009999999999991</v>
      </c>
      <c r="D12" s="2">
        <v>2.1151757645041438</v>
      </c>
      <c r="E12" s="2" t="s">
        <v>58</v>
      </c>
      <c r="F12" s="2" t="s">
        <v>82</v>
      </c>
      <c r="G12" s="2" t="str">
        <f>HYPERLINK("https://www.ebay.com/itm/335609090960","Gigabyte Z690 Aorus Elite AX DDR4 Black LGA 1700 ATX  Motherboard Parts Only")</f>
        <v>Gigabyte Z690 Aorus Elite AX DDR4 Black LGA 1700 ATX  Motherboard Parts Only</v>
      </c>
      <c r="H12" s="2" t="s">
        <v>21</v>
      </c>
      <c r="I12" s="2">
        <v>34.99</v>
      </c>
      <c r="J12" s="2" t="s">
        <v>83</v>
      </c>
      <c r="K12" s="2">
        <v>109</v>
      </c>
      <c r="L12" s="2">
        <v>365.75</v>
      </c>
      <c r="M12" s="2" t="s">
        <v>84</v>
      </c>
    </row>
    <row r="13" spans="1:13" x14ac:dyDescent="0.3">
      <c r="A13" s="4" t="s">
        <v>13</v>
      </c>
      <c r="B13" s="4" t="s">
        <v>13</v>
      </c>
      <c r="C13" s="4">
        <v>91.769999999999982</v>
      </c>
      <c r="D13" s="4">
        <v>1.8357671534306861</v>
      </c>
      <c r="E13" s="4" t="s">
        <v>41</v>
      </c>
      <c r="F13" s="4" t="s">
        <v>79</v>
      </c>
      <c r="G13" s="4" t="str">
        <f>HYPERLINK("https://www.ebay.com/itm/276605331743","BAD ASROCK Z690 TAICHI Intel LGA 1700 Z690 Desktop Motherboard")</f>
        <v>BAD ASROCK Z690 TAICHI Intel LGA 1700 Z690 Desktop Motherboard</v>
      </c>
      <c r="H13" s="4" t="s">
        <v>21</v>
      </c>
      <c r="I13" s="4">
        <v>49.99</v>
      </c>
      <c r="J13" s="4" t="s">
        <v>80</v>
      </c>
      <c r="K13" s="4">
        <v>141.76</v>
      </c>
      <c r="L13" s="4">
        <v>899.99</v>
      </c>
      <c r="M13" s="4" t="s">
        <v>81</v>
      </c>
    </row>
    <row r="14" spans="1:13" x14ac:dyDescent="0.3">
      <c r="A14" s="4" t="s">
        <v>13</v>
      </c>
      <c r="B14" s="4" t="s">
        <v>13</v>
      </c>
      <c r="C14" s="4">
        <v>58</v>
      </c>
      <c r="D14" s="5">
        <v>1.45</v>
      </c>
      <c r="E14" s="4"/>
      <c r="F14" s="4" t="s">
        <v>24</v>
      </c>
      <c r="G14" s="4" t="str">
        <f>HYPERLINK("https://www.ebay.com/itm/156467823631","AORUS B660M Elite AX Gaming Motherboard - Intel LGA 1700, WiFi 6E, DDR4")</f>
        <v>AORUS B660M Elite AX Gaming Motherboard - Intel LGA 1700, WiFi 6E, DDR4</v>
      </c>
      <c r="H14" s="4" t="s">
        <v>21</v>
      </c>
      <c r="I14" s="4">
        <v>40</v>
      </c>
      <c r="J14" s="4" t="s">
        <v>25</v>
      </c>
      <c r="K14" s="4">
        <v>98</v>
      </c>
      <c r="L14" s="4">
        <v>309.11</v>
      </c>
      <c r="M14" s="4" t="s">
        <v>26</v>
      </c>
    </row>
    <row r="15" spans="1:13" x14ac:dyDescent="0.3">
      <c r="A15" s="4" t="s">
        <v>13</v>
      </c>
      <c r="B15" s="4" t="s">
        <v>13</v>
      </c>
      <c r="C15" s="4">
        <v>465.76</v>
      </c>
      <c r="D15" s="5">
        <v>1.124508076003766</v>
      </c>
      <c r="E15" s="4" t="s">
        <v>31</v>
      </c>
      <c r="F15" s="4" t="s">
        <v>32</v>
      </c>
      <c r="G15" s="4" t="str">
        <f>HYPERLINK("https://www.ebay.com/itm/146114120951","Film Still On Bent Pins/no Back Plt  MSI MEG Z790 GODLIKE MAX Gaming Motherboard")</f>
        <v>Film Still On Bent Pins/no Back Plt  MSI MEG Z790 GODLIKE MAX Gaming Motherboard</v>
      </c>
      <c r="H15" s="4" t="s">
        <v>21</v>
      </c>
      <c r="I15" s="4">
        <v>414.19</v>
      </c>
      <c r="J15" s="4" t="s">
        <v>33</v>
      </c>
      <c r="K15" s="4">
        <v>879.95</v>
      </c>
      <c r="L15" s="4">
        <v>1946.88</v>
      </c>
      <c r="M15" s="4" t="s">
        <v>34</v>
      </c>
    </row>
    <row r="16" spans="1:13" x14ac:dyDescent="0.3">
      <c r="A16" s="2" t="s">
        <v>13</v>
      </c>
      <c r="B16" s="2" t="s">
        <v>13</v>
      </c>
      <c r="C16" s="2">
        <v>101</v>
      </c>
      <c r="D16" s="3">
        <v>0.81451612903225812</v>
      </c>
      <c r="E16" s="2" t="s">
        <v>19</v>
      </c>
      <c r="F16" s="2" t="s">
        <v>38</v>
      </c>
      <c r="G16" s="2" t="str">
        <f>HYPERLINK("https://www.ebay.com/itm/296775059537","Aorus Z790 Pro X LGA 1700 Gaming Motherboard  - FOR PARTS ONLY")</f>
        <v>Aorus Z790 Pro X LGA 1700 Gaming Motherboard  - FOR PARTS ONLY</v>
      </c>
      <c r="H16" s="2" t="s">
        <v>21</v>
      </c>
      <c r="I16" s="2">
        <v>124</v>
      </c>
      <c r="J16" s="2" t="s">
        <v>39</v>
      </c>
      <c r="K16" s="2">
        <v>225</v>
      </c>
      <c r="L16" s="2">
        <v>952.65</v>
      </c>
      <c r="M16" s="2" t="s">
        <v>40</v>
      </c>
    </row>
    <row r="17" spans="1:13" x14ac:dyDescent="0.3">
      <c r="A17" t="s">
        <v>13</v>
      </c>
      <c r="B17" t="s">
        <v>13</v>
      </c>
      <c r="C17">
        <v>29.999999999999989</v>
      </c>
      <c r="D17" s="1">
        <v>0.54555373704309862</v>
      </c>
      <c r="E17" t="s">
        <v>14</v>
      </c>
      <c r="F17" t="s">
        <v>88</v>
      </c>
      <c r="G17" t="str">
        <f>HYPERLINK("https://www.ebay.com/itm/305861036403","Asus Prime Z690-P WiFi Black LGA Gaming Motherboard Parts Only Bent Pins BXPC")</f>
        <v>Asus Prime Z690-P WiFi Black LGA Gaming Motherboard Parts Only Bent Pins BXPC</v>
      </c>
      <c r="H17" t="s">
        <v>21</v>
      </c>
      <c r="I17">
        <v>54.99</v>
      </c>
      <c r="J17" t="s">
        <v>89</v>
      </c>
      <c r="K17">
        <v>84.99</v>
      </c>
      <c r="L17">
        <v>300</v>
      </c>
      <c r="M17" t="s">
        <v>90</v>
      </c>
    </row>
    <row r="18" spans="1:13" x14ac:dyDescent="0.3">
      <c r="A18" s="2" t="s">
        <v>13</v>
      </c>
      <c r="B18" s="2" t="s">
        <v>13</v>
      </c>
      <c r="C18" s="2">
        <v>14.11</v>
      </c>
      <c r="D18" s="2">
        <v>0.1533862376345255</v>
      </c>
      <c r="E18" s="2" t="s">
        <v>41</v>
      </c>
      <c r="F18" s="2" t="s">
        <v>42</v>
      </c>
      <c r="G18" s="2" t="str">
        <f>HYPERLINK("https://www.ebay.com/itm/205063852241","Gigabyte X670 GAMING X AX V2 AMD X670 Socket AM5 DDR5 ATX Motherboard PARTS READ")</f>
        <v>Gigabyte X670 GAMING X AX V2 AMD X670 Socket AM5 DDR5 ATX Motherboard PARTS READ</v>
      </c>
      <c r="H18" s="2" t="s">
        <v>21</v>
      </c>
      <c r="I18" s="2">
        <v>91.99</v>
      </c>
      <c r="J18" s="2" t="s">
        <v>43</v>
      </c>
      <c r="K18" s="2">
        <v>106.1</v>
      </c>
      <c r="L18" s="2">
        <v>109.1</v>
      </c>
      <c r="M18" s="2" t="s">
        <v>44</v>
      </c>
    </row>
    <row r="19" spans="1:13" x14ac:dyDescent="0.3">
      <c r="A19" s="4" t="s">
        <v>13</v>
      </c>
      <c r="B19" s="4" t="s">
        <v>13</v>
      </c>
      <c r="C19" s="4">
        <v>0</v>
      </c>
      <c r="D19" s="4">
        <v>0</v>
      </c>
      <c r="E19" s="4" t="s">
        <v>14</v>
      </c>
      <c r="F19" s="4">
        <v>0</v>
      </c>
      <c r="G19" s="4" t="str">
        <f>HYPERLINK("https://www.ebay.com/itm/335580055692","*FOR PARTS* ASUS ROG STRIX B760-A Gaming Wifi D4 Intel LGA 1700 DDR4 Motherboard")</f>
        <v>*FOR PARTS* ASUS ROG STRIX B760-A Gaming Wifi D4 Intel LGA 1700 DDR4 Motherboard</v>
      </c>
      <c r="H19" s="4" t="s">
        <v>21</v>
      </c>
      <c r="I19" s="4">
        <v>53.3</v>
      </c>
      <c r="J19" s="4">
        <v>0</v>
      </c>
      <c r="K19" s="4">
        <v>0</v>
      </c>
      <c r="L19" s="4">
        <v>0</v>
      </c>
      <c r="M19" s="4" t="s">
        <v>57</v>
      </c>
    </row>
    <row r="20" spans="1:13" x14ac:dyDescent="0.3">
      <c r="A20" t="s">
        <v>13</v>
      </c>
      <c r="B20" t="s">
        <v>13</v>
      </c>
      <c r="C20">
        <v>-8.6999999999999957</v>
      </c>
      <c r="D20" s="1">
        <v>-0.19913023575188821</v>
      </c>
      <c r="E20" t="s">
        <v>31</v>
      </c>
      <c r="F20" t="s">
        <v>63</v>
      </c>
      <c r="G20" t="str">
        <f>HYPERLINK("https://www.ebay.com/itm/335637007791","MSI MAG B760M MORTAR WiFi LGA 1700 MicroATX Intel Motherboard")</f>
        <v>MSI MAG B760M MORTAR WiFi LGA 1700 MicroATX Intel Motherboard</v>
      </c>
      <c r="H20" t="s">
        <v>21</v>
      </c>
      <c r="I20">
        <v>43.69</v>
      </c>
      <c r="J20" t="s">
        <v>64</v>
      </c>
      <c r="K20">
        <v>34.99</v>
      </c>
      <c r="L20">
        <v>164.6</v>
      </c>
      <c r="M20" t="s">
        <v>65</v>
      </c>
    </row>
    <row r="21" spans="1:13" x14ac:dyDescent="0.3">
      <c r="A21" s="2" t="s">
        <v>13</v>
      </c>
      <c r="B21" s="2" t="s">
        <v>13</v>
      </c>
      <c r="C21" s="2">
        <v>93.27000000000001</v>
      </c>
      <c r="D21" s="3">
        <v>5.8549905838041436</v>
      </c>
      <c r="E21" s="2" t="s">
        <v>14</v>
      </c>
      <c r="F21" s="2" t="s">
        <v>15</v>
      </c>
      <c r="G21" s="2" t="str">
        <f>HYPERLINK("https://www.ebay.com/itm/387539013993","ASUS ROG Strix Z690-E Gaming WiFi LGA 1700 ATX Intel Motherboard")</f>
        <v>ASUS ROG Strix Z690-E Gaming WiFi LGA 1700 ATX Intel Motherboard</v>
      </c>
      <c r="H21" s="2" t="s">
        <v>16</v>
      </c>
      <c r="I21" s="2">
        <v>15.93</v>
      </c>
      <c r="J21" s="2" t="s">
        <v>17</v>
      </c>
      <c r="K21" s="2">
        <v>109.2</v>
      </c>
      <c r="L21" s="2">
        <v>164.6</v>
      </c>
      <c r="M21" s="2" t="s">
        <v>18</v>
      </c>
    </row>
    <row r="22" spans="1:13" x14ac:dyDescent="0.3">
      <c r="A22" s="4" t="s">
        <v>13</v>
      </c>
      <c r="B22" s="4" t="s">
        <v>13</v>
      </c>
      <c r="C22" s="4">
        <v>179.85</v>
      </c>
      <c r="D22" s="5">
        <v>1.3925667828106849</v>
      </c>
      <c r="E22" s="4" t="s">
        <v>27</v>
      </c>
      <c r="F22" s="4" t="s">
        <v>28</v>
      </c>
      <c r="G22" s="4" t="str">
        <f>HYPERLINK("https://www.ebay.com/itm/335632735248","ROG MAXIMUS Z690 HERO Motherboard")</f>
        <v>ROG MAXIMUS Z690 HERO Motherboard</v>
      </c>
      <c r="H22" s="4" t="s">
        <v>16</v>
      </c>
      <c r="I22" s="4">
        <v>129.15</v>
      </c>
      <c r="J22" s="4" t="s">
        <v>29</v>
      </c>
      <c r="K22" s="4">
        <v>309</v>
      </c>
      <c r="L22" s="4">
        <v>600</v>
      </c>
      <c r="M22" s="4" t="s">
        <v>30</v>
      </c>
    </row>
    <row r="23" spans="1:13" x14ac:dyDescent="0.3">
      <c r="A23" s="6" t="s">
        <v>13</v>
      </c>
      <c r="B23" s="6" t="s">
        <v>13</v>
      </c>
      <c r="C23" s="6">
        <v>99.16</v>
      </c>
      <c r="D23" s="7">
        <v>0.86982456140350872</v>
      </c>
      <c r="E23" s="6" t="s">
        <v>14</v>
      </c>
      <c r="F23" s="6" t="s">
        <v>35</v>
      </c>
      <c r="G23" s="6" t="str">
        <f>HYPERLINK("https://www.ebay.com/itm/405284704617","Asus ProArt PROART B760-CREATOR WIFI Desktop Motherboard")</f>
        <v>Asus ProArt PROART B760-CREATOR WIFI Desktop Motherboard</v>
      </c>
      <c r="H23" s="6" t="s">
        <v>16</v>
      </c>
      <c r="I23" s="6">
        <v>114</v>
      </c>
      <c r="J23" s="6" t="s">
        <v>36</v>
      </c>
      <c r="K23" s="6">
        <v>213.16</v>
      </c>
      <c r="L23" s="6">
        <v>213.16</v>
      </c>
      <c r="M23" s="6" t="s">
        <v>37</v>
      </c>
    </row>
    <row r="24" spans="1:13" x14ac:dyDescent="0.3">
      <c r="A24" t="s">
        <v>13</v>
      </c>
      <c r="B24" t="s">
        <v>13</v>
      </c>
      <c r="C24">
        <v>54.7</v>
      </c>
      <c r="D24" s="1">
        <v>0.53732809430255402</v>
      </c>
      <c r="E24" t="s">
        <v>58</v>
      </c>
      <c r="F24" t="s">
        <v>100</v>
      </c>
      <c r="G24" t="str">
        <f>HYPERLINK("https://www.ebay.com/itm/146122788745","Gigabyte Z790 AORUS ELITE AX DDR4 LGA 1700 ATX Motherboard Z790 Chipset")</f>
        <v>Gigabyte Z790 AORUS ELITE AX DDR4 LGA 1700 ATX Motherboard Z790 Chipset</v>
      </c>
      <c r="H24" t="s">
        <v>16</v>
      </c>
      <c r="I24">
        <v>101.8</v>
      </c>
      <c r="J24" t="s">
        <v>101</v>
      </c>
      <c r="K24">
        <v>156.5</v>
      </c>
      <c r="L24">
        <v>156.5</v>
      </c>
      <c r="M24" t="s">
        <v>102</v>
      </c>
    </row>
    <row r="25" spans="1:13" x14ac:dyDescent="0.3">
      <c r="A25" t="s">
        <v>13</v>
      </c>
      <c r="B25" t="s">
        <v>13</v>
      </c>
      <c r="C25">
        <v>20.510000000000009</v>
      </c>
      <c r="D25" s="1">
        <v>0.20512051205120521</v>
      </c>
      <c r="E25" t="s">
        <v>51</v>
      </c>
      <c r="F25" t="s">
        <v>103</v>
      </c>
      <c r="G25" t="str">
        <f>HYPERLINK("https://www.ebay.com/itm/276486686309","As-is Untested NZXT N7 Z690 Motherboard - N7-Z69XT-W1 - Intel Z690")</f>
        <v>As-is Untested NZXT N7 Z690 Motherboard - N7-Z69XT-W1 - Intel Z690</v>
      </c>
      <c r="H25" t="s">
        <v>16</v>
      </c>
      <c r="I25">
        <v>99.99</v>
      </c>
      <c r="J25" t="s">
        <v>104</v>
      </c>
      <c r="K25">
        <v>120.5</v>
      </c>
      <c r="L25">
        <v>120.5</v>
      </c>
      <c r="M25" t="s">
        <v>105</v>
      </c>
    </row>
    <row r="26" spans="1:13" x14ac:dyDescent="0.3">
      <c r="A26" s="2" t="s">
        <v>13</v>
      </c>
      <c r="B26" s="2" t="s">
        <v>13</v>
      </c>
      <c r="C26" s="2">
        <v>15.01000000000001</v>
      </c>
      <c r="D26" s="2">
        <v>0.14296599676159641</v>
      </c>
      <c r="E26" s="2" t="s">
        <v>31</v>
      </c>
      <c r="F26" s="2" t="s">
        <v>45</v>
      </c>
      <c r="G26" s="2" t="str">
        <f>HYPERLINK("https://www.ebay.com/itm/116086274231","MSI MAG B760 TOMAHAWK WIFI LGA 1700 (Intel12th&amp;13th Gen) SATA 6Gb/s ATX *READ*")</f>
        <v>MSI MAG B760 TOMAHAWK WIFI LGA 1700 (Intel12th&amp;13th Gen) SATA 6Gb/s ATX *READ*</v>
      </c>
      <c r="H26" s="2" t="s">
        <v>16</v>
      </c>
      <c r="I26" s="2">
        <v>104.99</v>
      </c>
      <c r="J26" s="2" t="s">
        <v>46</v>
      </c>
      <c r="K26" s="2">
        <v>120</v>
      </c>
      <c r="L26" s="2">
        <v>172.35</v>
      </c>
      <c r="M26" s="2" t="s">
        <v>47</v>
      </c>
    </row>
    <row r="27" spans="1:13" x14ac:dyDescent="0.3">
      <c r="A27" s="4" t="s">
        <v>13</v>
      </c>
      <c r="B27" s="4" t="s">
        <v>13</v>
      </c>
      <c r="C27" s="4">
        <v>10.01000000000001</v>
      </c>
      <c r="D27" s="4">
        <v>0.11777856218378641</v>
      </c>
      <c r="E27" s="4" t="s">
        <v>31</v>
      </c>
      <c r="F27" s="4" t="s">
        <v>48</v>
      </c>
      <c r="G27" s="4" t="str">
        <f>HYPERLINK("https://www.ebay.com/itm/276493763773","As-is Untested MSI MAG B660 TOMAHAWK WIFI DDR4 LGA 1700 ATX Intel Motherboard A2")</f>
        <v>As-is Untested MSI MAG B660 TOMAHAWK WIFI DDR4 LGA 1700 ATX Intel Motherboard A2</v>
      </c>
      <c r="H27" s="4" t="s">
        <v>16</v>
      </c>
      <c r="I27" s="4">
        <v>84.99</v>
      </c>
      <c r="J27" s="4" t="s">
        <v>49</v>
      </c>
      <c r="K27" s="4">
        <v>95</v>
      </c>
      <c r="L27" s="4">
        <v>117.99</v>
      </c>
      <c r="M27" s="4" t="s">
        <v>50</v>
      </c>
    </row>
    <row r="28" spans="1:13" x14ac:dyDescent="0.3">
      <c r="A28" s="2" t="s">
        <v>13</v>
      </c>
      <c r="B28" s="2" t="s">
        <v>13</v>
      </c>
      <c r="C28" s="2">
        <v>0</v>
      </c>
      <c r="D28" s="2">
        <v>0</v>
      </c>
      <c r="E28" s="2" t="s">
        <v>51</v>
      </c>
      <c r="F28" s="2">
        <v>0</v>
      </c>
      <c r="G28" s="2" t="str">
        <f>HYPERLINK("https://www.ebay.com/itm/365191856230","NZXT N7 B650E - AMD B650 Chipset AM5 ATX Motherboard")</f>
        <v>NZXT N7 B650E - AMD B650 Chipset AM5 ATX Motherboard</v>
      </c>
      <c r="H28" s="2" t="s">
        <v>16</v>
      </c>
      <c r="I28" s="2">
        <v>95</v>
      </c>
      <c r="J28" s="2">
        <v>0</v>
      </c>
      <c r="K28" s="2">
        <v>0</v>
      </c>
      <c r="L28" s="2">
        <v>0</v>
      </c>
      <c r="M28" s="2" t="s">
        <v>52</v>
      </c>
    </row>
    <row r="29" spans="1:13" x14ac:dyDescent="0.3">
      <c r="A29" s="2" t="s">
        <v>13</v>
      </c>
      <c r="B29" s="2" t="s">
        <v>13</v>
      </c>
      <c r="C29" s="2">
        <v>0</v>
      </c>
      <c r="D29" s="2">
        <v>0</v>
      </c>
      <c r="E29" s="2" t="s">
        <v>55</v>
      </c>
      <c r="F29" s="2">
        <v>0</v>
      </c>
      <c r="G29" s="2" t="str">
        <f>HYPERLINK("https://www.ebay.com/itm/226400471663","LENOVO Z690 Motherboard BDPLANAR Intel Alder Lake READ")</f>
        <v>LENOVO Z690 Motherboard BDPLANAR Intel Alder Lake READ</v>
      </c>
      <c r="H29" s="2" t="s">
        <v>16</v>
      </c>
      <c r="I29" s="2">
        <v>50.09</v>
      </c>
      <c r="J29" s="2">
        <v>0</v>
      </c>
      <c r="K29" s="2">
        <v>0</v>
      </c>
      <c r="L29" s="2">
        <v>0</v>
      </c>
      <c r="M29" s="2" t="s">
        <v>56</v>
      </c>
    </row>
    <row r="30" spans="1:13" x14ac:dyDescent="0.3">
      <c r="A30" t="s">
        <v>13</v>
      </c>
      <c r="B30" t="s">
        <v>13</v>
      </c>
      <c r="C30">
        <v>-20</v>
      </c>
      <c r="D30" s="1">
        <v>-5.0006250781347669E-2</v>
      </c>
      <c r="E30" t="s">
        <v>14</v>
      </c>
      <c r="F30" t="s">
        <v>60</v>
      </c>
      <c r="G30" t="str">
        <f>HYPERLINK("https://www.ebay.com/itm/196574308045","ASUS ROG Crosshair MAXIMUS Z790 DARK HERO (FOR PARTS) Gaming Motherboard")</f>
        <v>ASUS ROG Crosshair MAXIMUS Z790 DARK HERO (FOR PARTS) Gaming Motherboard</v>
      </c>
      <c r="H30" t="s">
        <v>16</v>
      </c>
      <c r="I30">
        <v>399.95</v>
      </c>
      <c r="J30" t="s">
        <v>61</v>
      </c>
      <c r="K30">
        <v>379.95</v>
      </c>
      <c r="L30">
        <v>499.95</v>
      </c>
      <c r="M30" t="s">
        <v>62</v>
      </c>
    </row>
    <row r="31" spans="1:13" x14ac:dyDescent="0.3">
      <c r="A31" t="s">
        <v>13</v>
      </c>
      <c r="B31" t="s">
        <v>13</v>
      </c>
      <c r="C31">
        <v>-191.55</v>
      </c>
      <c r="D31" s="1">
        <v>-0.60809523809523813</v>
      </c>
      <c r="E31" t="s">
        <v>31</v>
      </c>
      <c r="F31" t="s">
        <v>69</v>
      </c>
      <c r="G31" t="str">
        <f>HYPERLINK("https://www.ebay.com/itm/405295055515","MSI MAG Z790 TOMAHAWK WiFi DDR4+ MORE ( SEE DESCRIPTION)")</f>
        <v>MSI MAG Z790 TOMAHAWK WiFi DDR4+ MORE ( SEE DESCRIPTION)</v>
      </c>
      <c r="H31" t="s">
        <v>16</v>
      </c>
      <c r="I31">
        <v>315</v>
      </c>
      <c r="J31" t="s">
        <v>70</v>
      </c>
      <c r="K31">
        <v>123.45</v>
      </c>
      <c r="L31">
        <v>139.99</v>
      </c>
      <c r="M31" t="s">
        <v>71</v>
      </c>
    </row>
    <row r="32" spans="1:13" x14ac:dyDescent="0.3">
      <c r="A32" t="s">
        <v>13</v>
      </c>
      <c r="B32" t="s">
        <v>13</v>
      </c>
      <c r="C32">
        <v>-125.04</v>
      </c>
      <c r="D32" s="1">
        <v>-0.89320665761840135</v>
      </c>
      <c r="E32" t="s">
        <v>41</v>
      </c>
      <c r="F32" t="s">
        <v>72</v>
      </c>
      <c r="G32" t="str">
        <f>HYPERLINK("https://www.ebay.com/itm/276284277351","Untested ASRock Z790 PRO RS LGA 1700 Intel Z790 6Gb/s DDR5 ATX Intel Motherboard")</f>
        <v>Untested ASRock Z790 PRO RS LGA 1700 Intel Z790 6Gb/s DDR5 ATX Intel Motherboard</v>
      </c>
      <c r="H32" t="s">
        <v>16</v>
      </c>
      <c r="I32">
        <v>139.99</v>
      </c>
      <c r="J32" t="s">
        <v>73</v>
      </c>
      <c r="K32">
        <v>14.95</v>
      </c>
      <c r="L32">
        <v>426.03</v>
      </c>
      <c r="M32" t="s">
        <v>74</v>
      </c>
    </row>
    <row r="33" spans="1:13" x14ac:dyDescent="0.3">
      <c r="A33" t="s">
        <v>13</v>
      </c>
      <c r="B33" t="s">
        <v>13</v>
      </c>
      <c r="C33">
        <v>-165.49</v>
      </c>
      <c r="D33" s="1">
        <v>-0.9194399688871604</v>
      </c>
      <c r="E33" t="s">
        <v>31</v>
      </c>
      <c r="F33" t="s">
        <v>75</v>
      </c>
      <c r="G33" t="str">
        <f>HYPERLINK("https://www.ebay.com/itm/276329062613","As-is Defective MSI MPG Z790 Carbon Wifi ATX LGA1700 DDR5 Motherboard")</f>
        <v>As-is Defective MSI MPG Z790 Carbon Wifi ATX LGA1700 DDR5 Motherboard</v>
      </c>
      <c r="H33" t="s">
        <v>16</v>
      </c>
      <c r="I33">
        <v>179.99</v>
      </c>
      <c r="J33" t="s">
        <v>76</v>
      </c>
      <c r="K33">
        <v>14.5</v>
      </c>
      <c r="L33">
        <v>660</v>
      </c>
      <c r="M33" t="s">
        <v>77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Cleighton Greer</cp:lastModifiedBy>
  <dcterms:created xsi:type="dcterms:W3CDTF">2024-10-27T05:52:34Z</dcterms:created>
  <dcterms:modified xsi:type="dcterms:W3CDTF">2024-10-27T06:12:49Z</dcterms:modified>
</cp:coreProperties>
</file>