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hidden" name="CONFIABILIDAD" sheetId="2" r:id="rId5"/>
    <sheet state="visible" name="UTILIDAD" sheetId="3" r:id="rId6"/>
    <sheet state="visible" name="FUNCIONALIDAD" sheetId="4" r:id="rId7"/>
    <sheet state="hidden" name="EFICIENCIA" sheetId="5" r:id="rId8"/>
    <sheet state="visible" name="MANTENIBILIDAD" sheetId="6" r:id="rId9"/>
    <sheet state="visible" name="PORTABILIDAD" sheetId="7" r:id="rId10"/>
    <sheet state="visible" name="SEGURIDAD" sheetId="8" r:id="rId11"/>
  </sheets>
  <definedNames/>
  <calcPr/>
</workbook>
</file>

<file path=xl/sharedStrings.xml><?xml version="1.0" encoding="utf-8"?>
<sst xmlns="http://schemas.openxmlformats.org/spreadsheetml/2006/main" count="254" uniqueCount="178">
  <si>
    <t>Metricas de software</t>
  </si>
  <si>
    <t>S.O.E</t>
  </si>
  <si>
    <t>Código</t>
  </si>
  <si>
    <t>Nombre del item</t>
  </si>
  <si>
    <t>Tipo de item</t>
  </si>
  <si>
    <t>Cantidad de puntos obtenidos</t>
  </si>
  <si>
    <t>Cantidad de puntos posibles</t>
  </si>
  <si>
    <t>Porcentaje obtenido</t>
  </si>
  <si>
    <t>Funcionabilidad</t>
  </si>
  <si>
    <t>Normalizacion de base de datos</t>
  </si>
  <si>
    <t>Consistencia - funcionalidad</t>
  </si>
  <si>
    <t xml:space="preserve">Casos de uso </t>
  </si>
  <si>
    <t>Utilidad</t>
  </si>
  <si>
    <t>Operabilidad y entendimiento</t>
  </si>
  <si>
    <t>Mantenibilidad</t>
  </si>
  <si>
    <t>Facilidad de cambio</t>
  </si>
  <si>
    <t>Facilidad de prueba</t>
  </si>
  <si>
    <t>Portabilidad</t>
  </si>
  <si>
    <t>Adaptabilidad</t>
  </si>
  <si>
    <t>Facilidad de instalación</t>
  </si>
  <si>
    <t>Compatibilidad</t>
  </si>
  <si>
    <t>Seguridad</t>
  </si>
  <si>
    <t>Total</t>
  </si>
  <si>
    <t>Total global según importancia del item</t>
  </si>
  <si>
    <t>CONFIABILIDAD</t>
  </si>
  <si>
    <t>probabilidad de que un sistema o componente, pueda funcionar correctamente fuera de falla, por un tiempo específico.</t>
  </si>
  <si>
    <t>CÓDIGO</t>
  </si>
  <si>
    <t>ÍTEM</t>
  </si>
  <si>
    <t>DESCRIPCIÓN 
condición de Normalidad</t>
  </si>
  <si>
    <t>VALOR</t>
  </si>
  <si>
    <t>2.1</t>
  </si>
  <si>
    <t>Madurez</t>
  </si>
  <si>
    <t>MZ1 Evolución de las funcionalidades</t>
  </si>
  <si>
    <t>MZ2 Cambios en herramientas para mejorar el código</t>
  </si>
  <si>
    <t>MZ3 Mejoras en la documentación</t>
  </si>
  <si>
    <t>2.2</t>
  </si>
  <si>
    <t>Tolerancia a errores</t>
  </si>
  <si>
    <t xml:space="preserve">T1 Formatos y/o caracteres correctos en las cajas de textos
</t>
  </si>
  <si>
    <t>T2 Confirmación de la eliminación de registros</t>
  </si>
  <si>
    <t>T3 Campos sin diligenciar en formularios</t>
  </si>
  <si>
    <t>2.3</t>
  </si>
  <si>
    <t>Recuperabilidad</t>
  </si>
  <si>
    <t>R1 Backups periódicos
R3 Recuperación de datos</t>
  </si>
  <si>
    <t>R2 Migración</t>
  </si>
  <si>
    <t>R3 Recuperación de datos</t>
  </si>
  <si>
    <t>TOTAL PUNTOS</t>
  </si>
  <si>
    <t>DE 27</t>
  </si>
  <si>
    <t>Porcentaje total resultado de FIABILIDAD</t>
  </si>
  <si>
    <t>CRITERIO DEL VALOR DE LA EVALUACION</t>
  </si>
  <si>
    <t>No cumple de 0% a un 30%</t>
  </si>
  <si>
    <t>Cumple de 31% a 50%</t>
  </si>
  <si>
    <t>Cumple de 51% a 89%</t>
  </si>
  <si>
    <t xml:space="preserve">Cumple con o mas del 90% </t>
  </si>
  <si>
    <t>UTILIDAD</t>
  </si>
  <si>
    <t>conjunto de atributos relacionados con el esfuerzo necesario para su uso, y en la valoración individual de tal uso, por un establecido o implicado conjunto de usuarios.</t>
  </si>
  <si>
    <t>Maximo valor</t>
  </si>
  <si>
    <t>O1 Interfaz sencilla e intuitiva para el usuario</t>
  </si>
  <si>
    <t>O2 Sistema responsivo</t>
  </si>
  <si>
    <t xml:space="preserve">O3 El sistema presenta textos </t>
  </si>
  <si>
    <t>O4 Tipografía agradable y clara</t>
  </si>
  <si>
    <t>O5 El sistema permite cambiar los colores del mismo para adecuarse a las necesidades de los usuarios</t>
  </si>
  <si>
    <t>O6 El sistema está preparado para la lectura de pantalla con voz</t>
  </si>
  <si>
    <t>O7 El sistema presenta textos faciles de comprender</t>
  </si>
  <si>
    <t>O8 El sistema no posee textos con información irrelevante</t>
  </si>
  <si>
    <t>O9 El sistema no posee palabras y/o textos con faltas ortográficas</t>
  </si>
  <si>
    <t>O10 El sistema permite deshacer una acción realizada</t>
  </si>
  <si>
    <t>O11 El sistema brinda la opción de cambiar el lenguaje del sitio a otro idioma</t>
  </si>
  <si>
    <t>O12 El sistema indica la sección en la que se encuentra el usuario</t>
  </si>
  <si>
    <t>O13 El sistema no posee más de un término para referirse a una misma acción en el mismo campo</t>
  </si>
  <si>
    <t>O14 El contenido de los listados del sistema se organiza en páginas</t>
  </si>
  <si>
    <t>O15 El sistema presenta consistencia de colores en todas sus secciones</t>
  </si>
  <si>
    <t>O16 El sistema no posee errores visuales</t>
  </si>
  <si>
    <t>O17 El sistema informa mediante un mensaje si una operación fue realizada con éxito/sin éxito</t>
  </si>
  <si>
    <t>O18 El sistema permite salir de alguna manera de cada sección</t>
  </si>
  <si>
    <t>O19 El sistema posee atajos de teclado para el acceso a las diferentes funcionalidades</t>
  </si>
  <si>
    <t>O20 El sistema posee íconos para el acceso a las diferentes funcionalidades</t>
  </si>
  <si>
    <t>O21 Ante una situación de error, el sistema explica claramente cómo solucionar el error ocurrido</t>
  </si>
  <si>
    <t>O22 Ante una situación de error, el sistema explica claramente el error ocurrido</t>
  </si>
  <si>
    <t>O23 Ante una situación de error, el sistema explica claramente hasta cuando volvera laborar</t>
  </si>
  <si>
    <t>O24 Ante varias situaciones de error, la interfaz del mensaje de error se mantiene consistente</t>
  </si>
  <si>
    <t>O25 A la hora de completar un formulario, el sistema indica el tipo de información que se espera en cada uno de los campos</t>
  </si>
  <si>
    <t>O26 A la hora de completar un formulario, el sistema indica cuáles de sus campos son obligatorios</t>
  </si>
  <si>
    <t xml:space="preserve">O27 A la hora de completar un formulario, el sistema permite ingresar un tipo de información que difiere con el esperado en un campo </t>
  </si>
  <si>
    <t xml:space="preserve">O28 A la hora de completar un formulario, existe información precargada en alguno de sus campos </t>
  </si>
  <si>
    <t>O29 En cada sección del sistema, se brinda una pequeña ayuda sobre las acciones que el usuario puede realizar</t>
  </si>
  <si>
    <t>O30 El sistema posee informacion acerca de la institucion educativa</t>
  </si>
  <si>
    <t>O31 El sistema ofrece una visualizacion clara dependiendo de su rol</t>
  </si>
  <si>
    <t>O32 Al realizar consultas se tiene una respuesta satisfactoria</t>
  </si>
  <si>
    <t>O33 El sistema provee informacion externa de la institucion</t>
  </si>
  <si>
    <t>DE 99</t>
  </si>
  <si>
    <t>No cumple de 0% a un 60%</t>
  </si>
  <si>
    <t>Cumple de 60% a un 100%</t>
  </si>
  <si>
    <t>FUNCIONALIDAD</t>
  </si>
  <si>
    <t>Se refiere a la capacidad del producto de software para suministrar un conjunto de funciones que satisfagan las necesidades implícitas o explícitas de los usuarios, al ser utilizado bajo condiciones específicas.</t>
  </si>
  <si>
    <t>1.1</t>
  </si>
  <si>
    <t>Consistencia</t>
  </si>
  <si>
    <t>C1 Normalizacion de la base de datos</t>
  </si>
  <si>
    <t>C2 Caso de uso - Inicio de sesión</t>
  </si>
  <si>
    <t>C3 Caso de uso - Cerrar sesión</t>
  </si>
  <si>
    <t>C4 Caso de uso - Recuperar contraseña</t>
  </si>
  <si>
    <t>C5 Caso de uso - Creación de usuarios</t>
  </si>
  <si>
    <t>C6 Caso de uso - Visualización de usuarios</t>
  </si>
  <si>
    <t>C7 Caso de uso - Edición de usuarios</t>
  </si>
  <si>
    <t>C8 Caso de uso - Deshabilitación de usuarios</t>
  </si>
  <si>
    <t>C9 Caso de uso - Creación de cursos</t>
  </si>
  <si>
    <t>C10 Caso de uso - Visualización de cursos</t>
  </si>
  <si>
    <t>C11 Caso de uso - Edición de datos</t>
  </si>
  <si>
    <t>C12 Caso de uso - Deshabilitación de edición</t>
  </si>
  <si>
    <t>C13 Caso de uso - Asociación de personas en cursos</t>
  </si>
  <si>
    <t>C14 Caso de uso - Agregar noticias</t>
  </si>
  <si>
    <t xml:space="preserve">C15 Caso de uso - Visualizacion en noticias de estudiante, profesor y directivo </t>
  </si>
  <si>
    <t>C16 Caso de uso - Creación de Materias</t>
  </si>
  <si>
    <t>C17 Caso de uso - Visualización de Materias</t>
  </si>
  <si>
    <t>C18 Caso de uso - Creacion y visualización de areas</t>
  </si>
  <si>
    <t>C19 Caso de uso - Agregar y visualizar notas</t>
  </si>
  <si>
    <t>C20 Caso de uso - Agregación y visualización de horarios</t>
  </si>
  <si>
    <t>C21 Caso de uso - Visualización y edicion de observador</t>
  </si>
  <si>
    <t>C22 Caso de uso - Visualización y edicion de matricula</t>
  </si>
  <si>
    <t>DE 66</t>
  </si>
  <si>
    <t>EFICIENCIA</t>
  </si>
  <si>
    <t xml:space="preserve"> Nivel de desempeño del software y la cantidad de recursos necesitados bajo condiciones establecidas</t>
  </si>
  <si>
    <t>4.1</t>
  </si>
  <si>
    <t>Utilización de recurso</t>
  </si>
  <si>
    <t xml:space="preserve">MZ1 Evolución de las funcionalidades
</t>
  </si>
  <si>
    <t>DE 9</t>
  </si>
  <si>
    <t>MANTENIBILIDAD</t>
  </si>
  <si>
    <t>Atributos relacionados con la facilidad de extender, modificar o corregir errores en un sistema software.</t>
  </si>
  <si>
    <t>5.1</t>
  </si>
  <si>
    <t>F1 Cambiar - migrar de una base de datos a otra sin cambiar codigo</t>
  </si>
  <si>
    <t>F2 Facilidad de agregar nuevo codigo sin afectar el codigo ya existente</t>
  </si>
  <si>
    <t>F3 Facilidad de reutilizar codigo ya existente</t>
  </si>
  <si>
    <t>F4 Facilidad de migrar el sistema a un software externo</t>
  </si>
  <si>
    <t>F5 Facilidad de utilizacion de codificación</t>
  </si>
  <si>
    <t>F6 Facilidad de acoplar los metodos de registro y login en el sistema</t>
  </si>
  <si>
    <t>F7 Facilidad al realizar cambios de contraseña</t>
  </si>
  <si>
    <t>5.2</t>
  </si>
  <si>
    <t>FP1 Evaluación de fallas de manera sencilla</t>
  </si>
  <si>
    <t>FP2 Facilidad de localizar un error</t>
  </si>
  <si>
    <t>FP3 Facilidad de soliucionar un error reportado</t>
  </si>
  <si>
    <t xml:space="preserve">FP4 Facilidad de probar el sistema </t>
  </si>
  <si>
    <t>DE 33</t>
  </si>
  <si>
    <t>PORTABILIDAD</t>
  </si>
  <si>
    <t xml:space="preserve"> Capacidad de un sistema de software para ser transferido y adaptado desde una plataforma a otra</t>
  </si>
  <si>
    <t>6.1</t>
  </si>
  <si>
    <t>A1 Funciona con los navegadores chrome, firefox y opera</t>
  </si>
  <si>
    <t>A2 Funciona en dispositivos de escritorio</t>
  </si>
  <si>
    <t>A3 Funciona en servidores linux y en servidores windows</t>
  </si>
  <si>
    <t>A4 Funciona en distintos equipos de distintas caracteriticas</t>
  </si>
  <si>
    <t>A5 Funciona en diferentes tipos de procesador (32 , 64 bits)</t>
  </si>
  <si>
    <t>6.2</t>
  </si>
  <si>
    <t>FI1 Cambio de hosting sin muchas modificaciones en el código</t>
  </si>
  <si>
    <t>FI2 Cambio de dominio sin afectar codigo</t>
  </si>
  <si>
    <t>FI3 Cambio de servidor web, sin afectar codigo</t>
  </si>
  <si>
    <t>FI4 Cambio de proveedor de ssl sin afectar la funcionabilidad del software</t>
  </si>
  <si>
    <t>C1 Es posible utilizar el software mientras se utiliza en otros lados</t>
  </si>
  <si>
    <t>C2 Es posible utilizar informacion de otro sistema de informacion</t>
  </si>
  <si>
    <t>C3 La funcionabilidad se ve afectada por el uso de otra sesion al mismo tiempo</t>
  </si>
  <si>
    <t>C4 La informacion del software puede ser usada por otro sistema de información</t>
  </si>
  <si>
    <t>DE 39</t>
  </si>
  <si>
    <t>SEGURIDAD</t>
  </si>
  <si>
    <t>S1 El sistema utiliza conexión segura mediante HTTPS</t>
  </si>
  <si>
    <t>S2 Solo el administrador tiene acceso fisico o remoto al servidor</t>
  </si>
  <si>
    <t>S3 El sistema no permite inyecciones SQL</t>
  </si>
  <si>
    <t>S4 El sistema no permite inyecciones de codigo</t>
  </si>
  <si>
    <t>S5 El sistema cifra las contraseñas</t>
  </si>
  <si>
    <t>S6 El sistema realiza una comprobación de identidad mediante credenciales</t>
  </si>
  <si>
    <t>S7 El sistema no expone sus claves de acceso a servicio de 3ros</t>
  </si>
  <si>
    <t>S8 El sistema no posee redireccionamimento hacia sitios no seguros</t>
  </si>
  <si>
    <t>S9 Solo el administrador tiene acceso a la base de datos</t>
  </si>
  <si>
    <t>S10 El sistema realiza la autentificacion de credenciales</t>
  </si>
  <si>
    <t>S11 El sistema no permite que personas no autorizadas tenga acceso a funcionalidades que requieran autorizacion</t>
  </si>
  <si>
    <t>S12 El sistema cierra todos los ingresos cuando el usuario cierra su sesion</t>
  </si>
  <si>
    <t>S13 Se evita que el administrador del software tiene acceso a las contraseña de los usuarios</t>
  </si>
  <si>
    <t>S14 El sistema bloquea las ips despues de muchos intentos simultaneos a una funcionalidad</t>
  </si>
  <si>
    <t>S15 El sistema registra las claves de los usuarios e incripta las mismas</t>
  </si>
  <si>
    <t>S16 El sistema registra el S.O y navegador desde donde se conecta un usuario</t>
  </si>
  <si>
    <t>S17 El sistema puede llegar a recuperar cuentas desde el rol administrativo</t>
  </si>
  <si>
    <t>DE 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</si>
</sst>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8">
    <font>
      <sz val="11.0"/>
      <color theme="1"/>
      <name val="Calibri"/>
      <scheme val="minor"/>
    </font>
    <font>
      <sz val="11.0"/>
      <color theme="1"/>
      <name val="Calibri"/>
    </font>
    <font>
      <b/>
      <sz val="22.0"/>
      <color theme="0"/>
      <name val="Arial Black"/>
    </font>
    <font>
      <sz val="14.0"/>
      <color theme="1"/>
      <name val="Calibri"/>
    </font>
    <font>
      <u/>
      <sz val="14.0"/>
      <color theme="1"/>
      <name val="Calibri"/>
    </font>
    <font>
      <b/>
      <sz val="14.0"/>
      <color theme="1"/>
      <name val="Calibri"/>
    </font>
    <font>
      <b/>
      <sz val="14.0"/>
      <color rgb="FFFFFFFF"/>
      <name val="Calibri"/>
    </font>
    <font>
      <sz val="14.0"/>
      <color theme="0"/>
      <name val="Calibri"/>
    </font>
    <font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b/>
      <sz val="8.0"/>
      <color theme="1"/>
      <name val="Arial"/>
    </font>
    <font>
      <b/>
      <sz val="9.0"/>
      <color theme="1"/>
      <name val="Arial"/>
    </font>
    <font>
      <sz val="12.0"/>
      <color theme="1"/>
      <name val="Arial"/>
    </font>
    <font>
      <sz val="9.0"/>
      <color theme="1"/>
      <name val="Arial"/>
    </font>
    <font/>
    <font>
      <b/>
      <sz val="12.0"/>
      <color theme="1"/>
      <name val="Arial"/>
    </font>
    <font>
      <sz val="12.0"/>
      <color theme="1"/>
      <name val="Calibri"/>
    </font>
  </fonts>
  <fills count="1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F7CAAC"/>
        <bgColor rgb="FFF7CAAC"/>
      </patternFill>
    </fill>
    <fill>
      <patternFill patternType="solid">
        <fgColor rgb="FFAEABAB"/>
        <bgColor rgb="FFAEABAB"/>
      </patternFill>
    </fill>
    <fill>
      <patternFill patternType="solid">
        <fgColor rgb="FFBDD6EE"/>
        <bgColor rgb="FFBDD6EE"/>
      </patternFill>
    </fill>
    <fill>
      <patternFill patternType="solid">
        <fgColor rgb="FFD9D2E9"/>
        <bgColor rgb="FFD9D2E9"/>
      </patternFill>
    </fill>
    <fill>
      <patternFill patternType="solid">
        <fgColor rgb="FFECECEC"/>
        <bgColor rgb="FFECECEC"/>
      </patternFill>
    </fill>
  </fills>
  <borders count="19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2" fillId="2" fontId="3" numFmtId="0" xfId="0" applyBorder="1" applyFont="1"/>
    <xf borderId="3" fillId="2" fontId="3" numFmtId="0" xfId="0" applyBorder="1" applyFont="1"/>
    <xf borderId="4" fillId="2" fontId="3" numFmtId="0" xfId="0" applyBorder="1" applyFont="1"/>
    <xf borderId="5" fillId="2" fontId="4" numFmtId="0" xfId="0" applyAlignment="1" applyBorder="1" applyFont="1">
      <alignment horizontal="left"/>
    </xf>
    <xf borderId="6" fillId="2" fontId="3" numFmtId="0" xfId="0" applyBorder="1" applyFont="1"/>
    <xf borderId="7" fillId="2" fontId="3" numFmtId="9" xfId="0" applyBorder="1" applyFont="1" applyNumberFormat="1"/>
    <xf borderId="5" fillId="2" fontId="3" numFmtId="0" xfId="0" applyAlignment="1" applyBorder="1" applyFont="1">
      <alignment horizontal="left"/>
    </xf>
    <xf borderId="5" fillId="2" fontId="5" numFmtId="0" xfId="0" applyAlignment="1" applyBorder="1" applyFont="1">
      <alignment horizontal="left"/>
    </xf>
    <xf borderId="6" fillId="2" fontId="5" numFmtId="0" xfId="0" applyBorder="1" applyFont="1"/>
    <xf borderId="6" fillId="2" fontId="3" numFmtId="0" xfId="0" applyAlignment="1" applyBorder="1" applyFont="1">
      <alignment horizontal="left"/>
    </xf>
    <xf borderId="5" fillId="2" fontId="6" numFmtId="0" xfId="0" applyAlignment="1" applyBorder="1" applyFont="1">
      <alignment horizontal="left" readingOrder="0"/>
    </xf>
    <xf borderId="6" fillId="2" fontId="7" numFmtId="0" xfId="0" applyBorder="1" applyFont="1"/>
    <xf borderId="6" fillId="2" fontId="3" numFmtId="164" xfId="0" applyBorder="1" applyFont="1" applyNumberFormat="1"/>
    <xf borderId="7" fillId="2" fontId="3" numFmtId="0" xfId="0" applyBorder="1" applyFont="1"/>
    <xf borderId="5" fillId="3" fontId="5" numFmtId="0" xfId="0" applyAlignment="1" applyBorder="1" applyFill="1" applyFont="1">
      <alignment horizontal="left"/>
    </xf>
    <xf borderId="6" fillId="3" fontId="5" numFmtId="0" xfId="0" applyBorder="1" applyFont="1"/>
    <xf borderId="7" fillId="3" fontId="5" numFmtId="0" xfId="0" applyBorder="1" applyFont="1"/>
    <xf borderId="6" fillId="3" fontId="3" numFmtId="0" xfId="0" applyAlignment="1" applyBorder="1" applyFont="1">
      <alignment horizontal="left"/>
    </xf>
    <xf borderId="6" fillId="3" fontId="3" numFmtId="0" xfId="0" applyBorder="1" applyFont="1"/>
    <xf borderId="7" fillId="3" fontId="3" numFmtId="0" xfId="0" applyBorder="1" applyFont="1"/>
    <xf borderId="5" fillId="4" fontId="3" numFmtId="0" xfId="0" applyAlignment="1" applyBorder="1" applyFill="1" applyFont="1">
      <alignment horizontal="left"/>
    </xf>
    <xf borderId="6" fillId="4" fontId="3" numFmtId="0" xfId="0" applyBorder="1" applyFont="1"/>
    <xf borderId="6" fillId="4" fontId="3" numFmtId="1" xfId="0" applyBorder="1" applyFont="1" applyNumberFormat="1"/>
    <xf borderId="7" fillId="4" fontId="3" numFmtId="9" xfId="0" applyBorder="1" applyFont="1" applyNumberFormat="1"/>
    <xf borderId="0" fillId="0" fontId="8" numFmtId="9" xfId="0" applyFont="1" applyNumberFormat="1"/>
    <xf borderId="6" fillId="3" fontId="1" numFmtId="0" xfId="0" applyBorder="1" applyFont="1"/>
    <xf borderId="7" fillId="3" fontId="1" numFmtId="0" xfId="0" applyBorder="1" applyFont="1"/>
    <xf borderId="6" fillId="4" fontId="1" numFmtId="0" xfId="0" applyBorder="1" applyFont="1"/>
    <xf borderId="7" fillId="3" fontId="3" numFmtId="9" xfId="0" applyBorder="1" applyFont="1" applyNumberFormat="1"/>
    <xf borderId="8" fillId="3" fontId="1" numFmtId="0" xfId="0" applyAlignment="1" applyBorder="1" applyFont="1">
      <alignment horizontal="left"/>
    </xf>
    <xf borderId="9" fillId="3" fontId="1" numFmtId="0" xfId="0" applyBorder="1" applyFont="1"/>
    <xf borderId="10" fillId="3" fontId="1" numFmtId="0" xfId="0" applyBorder="1" applyFont="1"/>
    <xf borderId="0" fillId="0" fontId="8" numFmtId="10" xfId="0" applyFont="1" applyNumberFormat="1"/>
    <xf borderId="6" fillId="5" fontId="9" numFmtId="0" xfId="0" applyAlignment="1" applyBorder="1" applyFill="1" applyFont="1">
      <alignment horizontal="center" vertical="center"/>
    </xf>
    <xf borderId="6" fillId="5" fontId="9" numFmtId="0" xfId="0" applyBorder="1" applyFont="1"/>
    <xf borderId="6" fillId="5" fontId="10" numFmtId="0" xfId="0" applyAlignment="1" applyBorder="1" applyFont="1">
      <alignment horizontal="left" vertical="center"/>
    </xf>
    <xf borderId="6" fillId="5" fontId="10" numFmtId="0" xfId="0" applyAlignment="1" applyBorder="1" applyFont="1">
      <alignment horizontal="center" vertical="center"/>
    </xf>
    <xf borderId="6" fillId="5" fontId="10" numFmtId="0" xfId="0" applyBorder="1" applyFont="1"/>
    <xf borderId="6" fillId="5" fontId="9" numFmtId="0" xfId="0" applyAlignment="1" applyBorder="1" applyFont="1">
      <alignment vertical="center"/>
    </xf>
    <xf borderId="6" fillId="5" fontId="10" numFmtId="0" xfId="0" applyAlignment="1" applyBorder="1" applyFont="1">
      <alignment horizontal="center"/>
    </xf>
    <xf borderId="11" fillId="6" fontId="11" numFmtId="0" xfId="0" applyAlignment="1" applyBorder="1" applyFill="1" applyFont="1">
      <alignment horizontal="center" vertical="center"/>
    </xf>
    <xf borderId="11" fillId="6" fontId="9" numFmtId="0" xfId="0" applyAlignment="1" applyBorder="1" applyFont="1">
      <alignment horizontal="center" vertical="center"/>
    </xf>
    <xf borderId="11" fillId="6" fontId="12" numFmtId="0" xfId="0" applyAlignment="1" applyBorder="1" applyFont="1">
      <alignment horizontal="center" shrinkToFit="0" vertical="center" wrapText="1"/>
    </xf>
    <xf borderId="11" fillId="6" fontId="11" numFmtId="0" xfId="0" applyAlignment="1" applyBorder="1" applyFont="1">
      <alignment horizontal="center" shrinkToFit="0" vertical="center" wrapText="1"/>
    </xf>
    <xf borderId="12" fillId="7" fontId="9" numFmtId="0" xfId="0" applyAlignment="1" applyBorder="1" applyFill="1" applyFont="1">
      <alignment horizontal="center" shrinkToFit="0" vertical="center" wrapText="1"/>
    </xf>
    <xf borderId="12" fillId="7" fontId="13" numFmtId="0" xfId="0" applyAlignment="1" applyBorder="1" applyFont="1">
      <alignment horizontal="center" shrinkToFit="0" vertical="center" wrapText="1"/>
    </xf>
    <xf borderId="11" fillId="7" fontId="13" numFmtId="0" xfId="0" applyAlignment="1" applyBorder="1" applyFont="1">
      <alignment shrinkToFit="0" vertical="center" wrapText="1"/>
    </xf>
    <xf borderId="11" fillId="7" fontId="14" numFmtId="1" xfId="0" applyAlignment="1" applyBorder="1" applyFont="1" applyNumberFormat="1">
      <alignment horizontal="center" shrinkToFit="0" vertical="center" wrapText="1"/>
    </xf>
    <xf borderId="13" fillId="0" fontId="15" numFmtId="0" xfId="0" applyBorder="1" applyFont="1"/>
    <xf borderId="11" fillId="7" fontId="13" numFmtId="0" xfId="0" applyAlignment="1" applyBorder="1" applyFont="1">
      <alignment vertical="center"/>
    </xf>
    <xf borderId="14" fillId="0" fontId="15" numFmtId="0" xfId="0" applyBorder="1" applyFont="1"/>
    <xf borderId="12" fillId="8" fontId="9" numFmtId="0" xfId="0" applyAlignment="1" applyBorder="1" applyFill="1" applyFont="1">
      <alignment horizontal="center" shrinkToFit="0" vertical="center" wrapText="1"/>
    </xf>
    <xf borderId="12" fillId="8" fontId="13" numFmtId="0" xfId="0" applyAlignment="1" applyBorder="1" applyFont="1">
      <alignment horizontal="center" shrinkToFit="0" vertical="center" wrapText="1"/>
    </xf>
    <xf borderId="11" fillId="8" fontId="13" numFmtId="0" xfId="0" applyAlignment="1" applyBorder="1" applyFont="1">
      <alignment horizontal="left" vertical="center"/>
    </xf>
    <xf borderId="11" fillId="8" fontId="14" numFmtId="0" xfId="0" applyAlignment="1" applyBorder="1" applyFont="1">
      <alignment horizontal="center" shrinkToFit="0" vertical="center" wrapText="1"/>
    </xf>
    <xf borderId="11" fillId="8" fontId="13" numFmtId="0" xfId="0" applyAlignment="1" applyBorder="1" applyFont="1">
      <alignment shrinkToFit="0" vertical="center" wrapText="1"/>
    </xf>
    <xf borderId="12" fillId="9" fontId="9" numFmtId="0" xfId="0" applyAlignment="1" applyBorder="1" applyFill="1" applyFont="1">
      <alignment horizontal="center" shrinkToFit="0" vertical="center" wrapText="1"/>
    </xf>
    <xf borderId="12" fillId="9" fontId="13" numFmtId="0" xfId="0" applyAlignment="1" applyBorder="1" applyFont="1">
      <alignment horizontal="center" shrinkToFit="0" vertical="center" wrapText="1"/>
    </xf>
    <xf borderId="11" fillId="9" fontId="13" numFmtId="0" xfId="0" applyAlignment="1" applyBorder="1" applyFont="1">
      <alignment shrinkToFit="0" vertical="center" wrapText="1"/>
    </xf>
    <xf borderId="11" fillId="9" fontId="14" numFmtId="1" xfId="0" applyAlignment="1" applyBorder="1" applyFont="1" applyNumberFormat="1">
      <alignment horizontal="center" shrinkToFit="0" vertical="center" wrapText="1"/>
    </xf>
    <xf borderId="6" fillId="5" fontId="9" numFmtId="0" xfId="0" applyAlignment="1" applyBorder="1" applyFont="1">
      <alignment horizontal="center" shrinkToFit="0" vertical="center" wrapText="1"/>
    </xf>
    <xf borderId="6" fillId="5" fontId="10" numFmtId="0" xfId="0" applyAlignment="1" applyBorder="1" applyFont="1">
      <alignment horizontal="center" shrinkToFit="0" vertical="center" wrapText="1"/>
    </xf>
    <xf borderId="6" fillId="5" fontId="16" numFmtId="0" xfId="0" applyAlignment="1" applyBorder="1" applyFont="1">
      <alignment horizontal="right"/>
    </xf>
    <xf borderId="6" fillId="5" fontId="16" numFmtId="0" xfId="0" applyAlignment="1" applyBorder="1" applyFont="1">
      <alignment horizontal="center" vertical="center"/>
    </xf>
    <xf borderId="6" fillId="5" fontId="16" numFmtId="0" xfId="0" applyAlignment="1" applyBorder="1" applyFont="1">
      <alignment horizontal="left"/>
    </xf>
    <xf borderId="6" fillId="5" fontId="9" numFmtId="0" xfId="0" applyAlignment="1" applyBorder="1" applyFont="1">
      <alignment horizontal="center"/>
    </xf>
    <xf borderId="6" fillId="5" fontId="9" numFmtId="0" xfId="0" applyAlignment="1" applyBorder="1" applyFont="1">
      <alignment horizontal="right"/>
    </xf>
    <xf borderId="6" fillId="5" fontId="9" numFmtId="10" xfId="0" applyAlignment="1" applyBorder="1" applyFont="1" applyNumberFormat="1">
      <alignment horizontal="center" vertical="center"/>
    </xf>
    <xf borderId="6" fillId="5" fontId="10" numFmtId="0" xfId="0" applyAlignment="1" applyBorder="1" applyFont="1">
      <alignment horizontal="right"/>
    </xf>
    <xf borderId="0" fillId="0" fontId="1" numFmtId="0" xfId="0" applyAlignment="1" applyFont="1">
      <alignment horizontal="center" vertical="center"/>
    </xf>
    <xf borderId="15" fillId="5" fontId="10" numFmtId="0" xfId="0" applyAlignment="1" applyBorder="1" applyFont="1">
      <alignment horizontal="left" shrinkToFit="0" wrapText="1"/>
    </xf>
    <xf borderId="16" fillId="0" fontId="15" numFmtId="0" xfId="0" applyBorder="1" applyFont="1"/>
    <xf borderId="12" fillId="9" fontId="16" numFmtId="0" xfId="0" applyAlignment="1" applyBorder="1" applyFont="1">
      <alignment horizontal="center" shrinkToFit="0" vertical="center" wrapText="1"/>
    </xf>
    <xf borderId="11" fillId="9" fontId="13" numFmtId="1" xfId="0" applyAlignment="1" applyBorder="1" applyFont="1" applyNumberFormat="1">
      <alignment horizontal="center" shrinkToFit="0" vertical="center" wrapText="1"/>
    </xf>
    <xf borderId="11" fillId="9" fontId="13" numFmtId="0" xfId="0" applyAlignment="1" applyBorder="1" applyFont="1">
      <alignment readingOrder="0" shrinkToFit="0" vertical="center" wrapText="1"/>
    </xf>
    <xf borderId="11" fillId="9" fontId="13" numFmtId="1" xfId="0" applyAlignment="1" applyBorder="1" applyFont="1" applyNumberFormat="1">
      <alignment horizontal="center" readingOrder="0" shrinkToFit="0" vertical="center" wrapText="1"/>
    </xf>
    <xf borderId="6" fillId="5" fontId="16" numFmtId="0" xfId="0" applyAlignment="1" applyBorder="1" applyFont="1">
      <alignment horizontal="center"/>
    </xf>
    <xf borderId="6" fillId="5" fontId="9" numFmtId="10" xfId="0" applyBorder="1" applyFont="1" applyNumberFormat="1"/>
    <xf borderId="12" fillId="10" fontId="9" numFmtId="0" xfId="0" applyAlignment="1" applyBorder="1" applyFill="1" applyFont="1">
      <alignment horizontal="center" shrinkToFit="0" vertical="center" wrapText="1"/>
    </xf>
    <xf borderId="12" fillId="10" fontId="17" numFmtId="0" xfId="0" applyAlignment="1" applyBorder="1" applyFont="1">
      <alignment horizontal="center" shrinkToFit="0" vertical="center" wrapText="1"/>
    </xf>
    <xf borderId="17" fillId="10" fontId="13" numFmtId="0" xfId="0" applyAlignment="1" applyBorder="1" applyFont="1">
      <alignment shrinkToFit="0" vertical="center" wrapText="1"/>
    </xf>
    <xf borderId="18" fillId="10" fontId="14" numFmtId="1" xfId="0" applyAlignment="1" applyBorder="1" applyFont="1" applyNumberFormat="1">
      <alignment horizontal="center" shrinkToFit="0" vertical="center" wrapText="1"/>
    </xf>
    <xf borderId="0" fillId="0" fontId="1" numFmtId="1" xfId="0" applyFont="1" applyNumberFormat="1"/>
    <xf borderId="17" fillId="11" fontId="13" numFmtId="0" xfId="0" applyAlignment="1" applyBorder="1" applyFill="1" applyFont="1">
      <alignment readingOrder="0" shrinkToFit="0" vertical="center" wrapText="1"/>
    </xf>
    <xf borderId="18" fillId="11" fontId="14" numFmtId="1" xfId="0" applyAlignment="1" applyBorder="1" applyFont="1" applyNumberFormat="1">
      <alignment horizontal="center" shrinkToFit="0" vertical="center" wrapText="1"/>
    </xf>
    <xf borderId="17" fillId="10" fontId="13" numFmtId="0" xfId="0" applyAlignment="1" applyBorder="1" applyFont="1">
      <alignment readingOrder="0" shrinkToFit="0" vertical="center" wrapText="1"/>
    </xf>
    <xf borderId="6" fillId="5" fontId="9" numFmtId="0" xfId="0" applyAlignment="1" applyBorder="1" applyFont="1">
      <alignment horizontal="right" readingOrder="0"/>
    </xf>
    <xf borderId="6" fillId="12" fontId="9" numFmtId="0" xfId="0" applyAlignment="1" applyBorder="1" applyFill="1" applyFont="1">
      <alignment horizontal="center"/>
    </xf>
    <xf borderId="6" fillId="12" fontId="10" numFmtId="0" xfId="0" applyBorder="1" applyFont="1"/>
    <xf borderId="6" fillId="12" fontId="1" numFmtId="0" xfId="0" applyBorder="1" applyFont="1"/>
    <xf borderId="12" fillId="7" fontId="16" numFmtId="0" xfId="0" applyAlignment="1" applyBorder="1" applyFont="1">
      <alignment horizontal="center" shrinkToFit="0" vertical="center" wrapText="1"/>
    </xf>
    <xf borderId="11" fillId="7" fontId="13" numFmtId="0" xfId="0" applyAlignment="1" applyBorder="1" applyFont="1">
      <alignment horizontal="left" vertical="top"/>
    </xf>
    <xf borderId="11" fillId="7" fontId="13" numFmtId="1" xfId="0" applyAlignment="1" applyBorder="1" applyFont="1" applyNumberFormat="1">
      <alignment shrinkToFit="0" vertical="center" wrapText="1"/>
    </xf>
    <xf borderId="6" fillId="5" fontId="13" numFmtId="0" xfId="0" applyBorder="1" applyFont="1"/>
    <xf borderId="0" fillId="0" fontId="17" numFmtId="0" xfId="0" applyFont="1"/>
    <xf borderId="12" fillId="13" fontId="9" numFmtId="0" xfId="0" applyAlignment="1" applyBorder="1" applyFill="1" applyFont="1">
      <alignment horizontal="center" shrinkToFit="0" vertical="center" wrapText="1"/>
    </xf>
    <xf borderId="12" fillId="13" fontId="13" numFmtId="0" xfId="0" applyAlignment="1" applyBorder="1" applyFont="1">
      <alignment horizontal="center" shrinkToFit="0" vertical="center" wrapText="1"/>
    </xf>
    <xf borderId="11" fillId="13" fontId="13" numFmtId="0" xfId="0" applyAlignment="1" applyBorder="1" applyFont="1">
      <alignment shrinkToFit="0" vertical="center" wrapText="1"/>
    </xf>
    <xf borderId="11" fillId="13" fontId="13" numFmtId="1" xfId="0" applyAlignment="1" applyBorder="1" applyFont="1" applyNumberFormat="1">
      <alignment horizontal="center" shrinkToFit="0" vertical="center" wrapText="1"/>
    </xf>
    <xf borderId="11" fillId="13" fontId="13" numFmtId="0" xfId="0" applyAlignment="1" applyBorder="1" applyFont="1">
      <alignment readingOrder="0" shrinkToFit="0" vertical="center" wrapText="1"/>
    </xf>
    <xf borderId="11" fillId="13" fontId="13" numFmtId="1" xfId="0" applyAlignment="1" applyBorder="1" applyFont="1" applyNumberFormat="1">
      <alignment horizontal="center" readingOrder="0" shrinkToFit="0" vertical="center" wrapText="1"/>
    </xf>
    <xf borderId="12" fillId="14" fontId="9" numFmtId="0" xfId="0" applyAlignment="1" applyBorder="1" applyFill="1" applyFont="1">
      <alignment horizontal="center" shrinkToFit="0" vertical="center" wrapText="1"/>
    </xf>
    <xf borderId="12" fillId="14" fontId="13" numFmtId="0" xfId="0" applyAlignment="1" applyBorder="1" applyFont="1">
      <alignment horizontal="center" shrinkToFit="0" vertical="center" wrapText="1"/>
    </xf>
    <xf borderId="11" fillId="14" fontId="13" numFmtId="0" xfId="0" applyAlignment="1" applyBorder="1" applyFont="1">
      <alignment shrinkToFit="0" vertical="center" wrapText="1"/>
    </xf>
    <xf borderId="11" fillId="14" fontId="13" numFmtId="0" xfId="0" applyAlignment="1" applyBorder="1" applyFont="1">
      <alignment horizontal="center" shrinkToFit="0" vertical="center" wrapText="1"/>
    </xf>
    <xf borderId="11" fillId="14" fontId="13" numFmtId="0" xfId="0" applyAlignment="1" applyBorder="1" applyFont="1">
      <alignment readingOrder="0" shrinkToFit="0" vertical="center" wrapText="1"/>
    </xf>
    <xf borderId="11" fillId="14" fontId="13" numFmtId="0" xfId="0" applyAlignment="1" applyBorder="1" applyFont="1">
      <alignment horizontal="center" readingOrder="0" shrinkToFit="0" vertical="center" wrapText="1"/>
    </xf>
    <xf borderId="6" fillId="5" fontId="16" numFmtId="0" xfId="0" applyAlignment="1" applyBorder="1" applyFont="1">
      <alignment horizontal="left" readingOrder="0"/>
    </xf>
    <xf borderId="11" fillId="14" fontId="13" numFmtId="1" xfId="0" applyAlignment="1" applyBorder="1" applyFont="1" applyNumberFormat="1">
      <alignment horizontal="center" shrinkToFit="0" vertical="center" wrapText="1"/>
    </xf>
    <xf borderId="11" fillId="14" fontId="13" numFmtId="1" xfId="0" applyAlignment="1" applyBorder="1" applyFont="1" applyNumberFormat="1">
      <alignment horizontal="center" readingOrder="0" shrinkToFit="0" vertical="center" wrapText="1"/>
    </xf>
    <xf borderId="12" fillId="15" fontId="9" numFmtId="0" xfId="0" applyAlignment="1" applyBorder="1" applyFill="1" applyFont="1">
      <alignment horizontal="center" shrinkToFit="0" vertical="center" wrapText="1"/>
    </xf>
    <xf borderId="12" fillId="15" fontId="13" numFmtId="0" xfId="0" applyAlignment="1" applyBorder="1" applyFont="1">
      <alignment horizontal="center" shrinkToFit="0" vertical="center" wrapText="1"/>
    </xf>
    <xf borderId="11" fillId="15" fontId="13" numFmtId="0" xfId="0" applyAlignment="1" applyBorder="1" applyFont="1">
      <alignment shrinkToFit="0" vertical="center" wrapText="1"/>
    </xf>
    <xf borderId="11" fillId="15" fontId="13" numFmtId="1" xfId="0" applyAlignment="1" applyBorder="1" applyFont="1" applyNumberFormat="1">
      <alignment horizontal="center" shrinkToFit="0" vertical="center" wrapText="1"/>
    </xf>
    <xf borderId="11" fillId="15" fontId="13" numFmtId="0" xfId="0" applyAlignment="1" applyBorder="1" applyFont="1">
      <alignment readingOrder="0" shrinkToFit="0" vertical="center" wrapText="1"/>
    </xf>
    <xf borderId="12" fillId="16" fontId="9" numFmtId="0" xfId="0" applyAlignment="1" applyBorder="1" applyFill="1" applyFont="1">
      <alignment horizontal="center" shrinkToFit="0" vertical="center" wrapText="1"/>
    </xf>
    <xf borderId="12" fillId="16" fontId="13" numFmtId="0" xfId="0" applyAlignment="1" applyBorder="1" applyFont="1">
      <alignment horizontal="center" shrinkToFit="0" vertical="center" wrapText="1"/>
    </xf>
    <xf borderId="11" fillId="16" fontId="13" numFmtId="0" xfId="0" applyAlignment="1" applyBorder="1" applyFont="1">
      <alignment shrinkToFit="0" vertical="center" wrapText="1"/>
    </xf>
    <xf borderId="11" fillId="16" fontId="13" numFmtId="1" xfId="0" applyAlignment="1" applyBorder="1" applyFont="1" applyNumberFormat="1">
      <alignment horizontal="center" readingOrder="0" shrinkToFit="0" vertical="center" wrapText="1"/>
    </xf>
    <xf borderId="11" fillId="16" fontId="13" numFmtId="1" xfId="0" applyAlignment="1" applyBorder="1" applyFont="1" applyNumberFormat="1">
      <alignment horizontal="center" shrinkToFit="0" vertical="center" wrapText="1"/>
    </xf>
    <xf borderId="6" fillId="5" fontId="16" numFmtId="1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31.14"/>
    <col customWidth="1" min="4" max="4" width="20.86"/>
    <col customWidth="1" min="5" max="5" width="17.86"/>
    <col customWidth="1" min="6" max="6" width="34.43"/>
    <col customWidth="1" min="7" max="7" width="35.71"/>
    <col customWidth="1" min="8" max="8" width="33.71"/>
    <col customWidth="1" min="9" max="9" width="27.86"/>
    <col customWidth="1" min="10" max="26" width="10.71"/>
  </cols>
  <sheetData>
    <row r="1">
      <c r="B1" s="1"/>
      <c r="C1" s="1"/>
      <c r="D1" s="1"/>
      <c r="E1" s="1"/>
      <c r="F1" s="1"/>
      <c r="G1" s="1"/>
      <c r="H1" s="1"/>
      <c r="I1" s="1"/>
    </row>
    <row r="2">
      <c r="B2" s="2" t="s">
        <v>0</v>
      </c>
      <c r="C2" s="3"/>
      <c r="D2" s="3"/>
      <c r="E2" s="3"/>
      <c r="F2" s="3"/>
      <c r="G2" s="3"/>
      <c r="H2" s="4"/>
      <c r="I2" s="5"/>
    </row>
    <row r="3">
      <c r="B3" s="6"/>
      <c r="C3" s="7"/>
      <c r="D3" s="7"/>
      <c r="E3" s="7"/>
      <c r="F3" s="7"/>
      <c r="G3" s="7"/>
      <c r="H3" s="7"/>
      <c r="I3" s="8"/>
    </row>
    <row r="4">
      <c r="B4" s="9"/>
      <c r="C4" s="7"/>
      <c r="D4" s="7"/>
      <c r="E4" s="7"/>
      <c r="F4" s="7"/>
      <c r="G4" s="7"/>
      <c r="H4" s="7"/>
      <c r="I4" s="8"/>
    </row>
    <row r="5">
      <c r="B5" s="10"/>
      <c r="C5" s="7"/>
      <c r="D5" s="11"/>
      <c r="E5" s="12"/>
      <c r="F5" s="13" t="s">
        <v>1</v>
      </c>
      <c r="G5" s="14"/>
      <c r="H5" s="7"/>
      <c r="I5" s="8"/>
    </row>
    <row r="6">
      <c r="B6" s="10"/>
      <c r="C6" s="15"/>
      <c r="D6" s="11"/>
      <c r="E6" s="7"/>
      <c r="F6" s="7"/>
      <c r="G6" s="7"/>
      <c r="H6" s="7"/>
      <c r="I6" s="8"/>
    </row>
    <row r="7">
      <c r="B7" s="10"/>
      <c r="C7" s="7"/>
      <c r="D7" s="7"/>
      <c r="E7" s="7"/>
      <c r="F7" s="7"/>
      <c r="G7" s="7"/>
      <c r="H7" s="7"/>
      <c r="I7" s="8"/>
    </row>
    <row r="8">
      <c r="B8" s="9"/>
      <c r="C8" s="7"/>
      <c r="D8" s="7"/>
      <c r="E8" s="7"/>
      <c r="F8" s="7"/>
      <c r="G8" s="7"/>
      <c r="H8" s="7"/>
      <c r="I8" s="16"/>
    </row>
    <row r="9">
      <c r="B9" s="17" t="s">
        <v>2</v>
      </c>
      <c r="C9" s="18" t="s">
        <v>3</v>
      </c>
      <c r="D9" s="18"/>
      <c r="E9" s="18"/>
      <c r="F9" s="18" t="s">
        <v>4</v>
      </c>
      <c r="G9" s="18" t="s">
        <v>5</v>
      </c>
      <c r="H9" s="18" t="s">
        <v>6</v>
      </c>
      <c r="I9" s="19" t="s">
        <v>7</v>
      </c>
    </row>
    <row r="10">
      <c r="B10" s="17">
        <v>1.0</v>
      </c>
      <c r="C10" s="20" t="s">
        <v>8</v>
      </c>
      <c r="D10" s="21"/>
      <c r="E10" s="21"/>
      <c r="F10" s="21"/>
      <c r="G10" s="21"/>
      <c r="H10" s="21"/>
      <c r="I10" s="22"/>
    </row>
    <row r="11">
      <c r="B11" s="23"/>
      <c r="C11" s="24" t="s">
        <v>9</v>
      </c>
      <c r="D11" s="24"/>
      <c r="E11" s="24"/>
      <c r="F11" s="24" t="s">
        <v>10</v>
      </c>
      <c r="G11" s="25">
        <f>SUM(FUNCIONALIDAD!D5)</f>
        <v>3</v>
      </c>
      <c r="H11" s="25">
        <f>SUM(FUNCIONALIDAD!E5)</f>
        <v>3</v>
      </c>
      <c r="I11" s="26">
        <f t="shared" ref="I11:I12" si="1">(G11*1)/H11</f>
        <v>1</v>
      </c>
      <c r="J11" s="27"/>
    </row>
    <row r="12">
      <c r="B12" s="23"/>
      <c r="C12" s="24" t="s">
        <v>11</v>
      </c>
      <c r="D12" s="24"/>
      <c r="E12" s="24"/>
      <c r="F12" s="24" t="s">
        <v>10</v>
      </c>
      <c r="G12" s="25">
        <f>SUM(FUNCIONALIDAD!D6:D26)</f>
        <v>63</v>
      </c>
      <c r="H12" s="25">
        <f>SUM(FUNCIONALIDAD!E6:E26)</f>
        <v>63</v>
      </c>
      <c r="I12" s="26">
        <f t="shared" si="1"/>
        <v>1</v>
      </c>
    </row>
    <row r="13">
      <c r="B13" s="17">
        <v>2.0</v>
      </c>
      <c r="C13" s="21" t="s">
        <v>12</v>
      </c>
      <c r="D13" s="28"/>
      <c r="E13" s="28"/>
      <c r="F13" s="28"/>
      <c r="G13" s="28"/>
      <c r="H13" s="28"/>
      <c r="I13" s="29"/>
    </row>
    <row r="14">
      <c r="B14" s="23"/>
      <c r="C14" s="24" t="s">
        <v>13</v>
      </c>
      <c r="D14" s="30"/>
      <c r="E14" s="30"/>
      <c r="F14" s="24" t="s">
        <v>13</v>
      </c>
      <c r="G14" s="25">
        <f>sum(UTILIDAD!D5:D37)</f>
        <v>89</v>
      </c>
      <c r="H14" s="25">
        <f>sum(UTILIDAD!E5:E37)</f>
        <v>99</v>
      </c>
      <c r="I14" s="26">
        <f>(G14-1)/H14</f>
        <v>0.8888888889</v>
      </c>
    </row>
    <row r="15">
      <c r="B15" s="17">
        <v>3.0</v>
      </c>
      <c r="C15" s="21" t="s">
        <v>14</v>
      </c>
      <c r="D15" s="28"/>
      <c r="E15" s="28"/>
      <c r="F15" s="28"/>
      <c r="G15" s="28"/>
      <c r="H15" s="28"/>
      <c r="I15" s="29"/>
    </row>
    <row r="16">
      <c r="B16" s="23"/>
      <c r="C16" s="24" t="s">
        <v>15</v>
      </c>
      <c r="D16" s="30"/>
      <c r="E16" s="30"/>
      <c r="F16" s="24" t="s">
        <v>15</v>
      </c>
      <c r="G16" s="25">
        <f>sum(MANTENIBILIDAD!D5:D11)</f>
        <v>21</v>
      </c>
      <c r="H16" s="25">
        <f>sum(MANTENIBILIDAD!E5:E11)</f>
        <v>21</v>
      </c>
      <c r="I16" s="26">
        <f t="shared" ref="I16:I17" si="2">(G16*1)/H16</f>
        <v>1</v>
      </c>
    </row>
    <row r="17">
      <c r="B17" s="23"/>
      <c r="C17" s="24" t="s">
        <v>16</v>
      </c>
      <c r="D17" s="30"/>
      <c r="E17" s="30"/>
      <c r="F17" s="24" t="s">
        <v>16</v>
      </c>
      <c r="G17" s="24">
        <f>sum(MANTENIBILIDAD!D12:D15)</f>
        <v>12</v>
      </c>
      <c r="H17" s="24">
        <f>sum(MANTENIBILIDAD!E12:E15)</f>
        <v>12</v>
      </c>
      <c r="I17" s="26">
        <f t="shared" si="2"/>
        <v>1</v>
      </c>
    </row>
    <row r="18">
      <c r="B18" s="17">
        <v>4.0</v>
      </c>
      <c r="C18" s="21" t="s">
        <v>17</v>
      </c>
      <c r="D18" s="28"/>
      <c r="E18" s="28"/>
      <c r="F18" s="28"/>
      <c r="G18" s="28"/>
      <c r="H18" s="28"/>
      <c r="I18" s="29"/>
    </row>
    <row r="19">
      <c r="B19" s="23"/>
      <c r="C19" s="24" t="s">
        <v>18</v>
      </c>
      <c r="D19" s="30"/>
      <c r="E19" s="30"/>
      <c r="F19" s="24" t="s">
        <v>18</v>
      </c>
      <c r="G19" s="25">
        <f>sum(PORTABILIDAD!D5:D9)</f>
        <v>15</v>
      </c>
      <c r="H19" s="25">
        <f>sum(PORTABILIDAD!E5:E9)</f>
        <v>15</v>
      </c>
      <c r="I19" s="26">
        <f t="shared" ref="I19:I21" si="3">(G19*1)/H19</f>
        <v>1</v>
      </c>
    </row>
    <row r="20">
      <c r="B20" s="23"/>
      <c r="C20" s="24" t="s">
        <v>19</v>
      </c>
      <c r="D20" s="30"/>
      <c r="E20" s="30"/>
      <c r="F20" s="24" t="s">
        <v>19</v>
      </c>
      <c r="G20" s="25">
        <f>sum(PORTABILIDAD!D10:D13)</f>
        <v>12</v>
      </c>
      <c r="H20" s="25">
        <f>sum(PORTABILIDAD!E10:E13)</f>
        <v>12</v>
      </c>
      <c r="I20" s="26">
        <f t="shared" si="3"/>
        <v>1</v>
      </c>
    </row>
    <row r="21" ht="15.75" customHeight="1">
      <c r="B21" s="23"/>
      <c r="C21" s="24" t="s">
        <v>20</v>
      </c>
      <c r="D21" s="30"/>
      <c r="E21" s="30"/>
      <c r="F21" s="24" t="s">
        <v>20</v>
      </c>
      <c r="G21" s="25">
        <f>sum(PORTABILIDAD!D14:D17)</f>
        <v>12</v>
      </c>
      <c r="H21" s="25">
        <f>sum(PORTABILIDAD!E14:E17)</f>
        <v>12</v>
      </c>
      <c r="I21" s="26">
        <f t="shared" si="3"/>
        <v>1</v>
      </c>
    </row>
    <row r="22" ht="15.75" customHeight="1">
      <c r="B22" s="17">
        <v>5.0</v>
      </c>
      <c r="C22" s="21" t="s">
        <v>21</v>
      </c>
      <c r="D22" s="28"/>
      <c r="E22" s="28"/>
      <c r="F22" s="28"/>
      <c r="G22" s="28"/>
      <c r="H22" s="28"/>
      <c r="I22" s="29"/>
    </row>
    <row r="23" ht="15.75" customHeight="1">
      <c r="B23" s="23"/>
      <c r="C23" s="24" t="s">
        <v>21</v>
      </c>
      <c r="D23" s="30"/>
      <c r="E23" s="30"/>
      <c r="F23" s="24" t="s">
        <v>21</v>
      </c>
      <c r="G23" s="25">
        <f>sum(SEGURIDAD!D5:D21)</f>
        <v>48</v>
      </c>
      <c r="H23" s="25">
        <f>sum(SEGURIDAD!E5:E21)</f>
        <v>51</v>
      </c>
      <c r="I23" s="26">
        <f>(G23*1)/H23</f>
        <v>0.9411764706</v>
      </c>
    </row>
    <row r="24" ht="15.75" customHeight="1">
      <c r="A24" s="1"/>
      <c r="B24" s="17">
        <v>6.0</v>
      </c>
      <c r="C24" s="21" t="s">
        <v>22</v>
      </c>
      <c r="D24" s="28"/>
      <c r="E24" s="28"/>
      <c r="F24" s="21"/>
      <c r="G24" s="21"/>
      <c r="H24" s="21"/>
      <c r="I24" s="3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3"/>
      <c r="C25" s="24" t="s">
        <v>23</v>
      </c>
      <c r="D25" s="30"/>
      <c r="E25" s="30"/>
      <c r="F25" s="24"/>
      <c r="G25" s="24"/>
      <c r="H25" s="24"/>
      <c r="I25" s="26">
        <f>((FUNCIONALIDAD!D28+UTILIDAD!D39+MANTENIBILIDAD!D17+PORTABILIDAD!D19+SEGURIDAD!D23)/5)</f>
        <v>0.9680332739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B26" s="32"/>
      <c r="C26" s="33"/>
      <c r="D26" s="33"/>
      <c r="E26" s="33"/>
      <c r="F26" s="33"/>
      <c r="G26" s="33"/>
      <c r="H26" s="33"/>
      <c r="I26" s="34"/>
    </row>
    <row r="27" ht="15.75" customHeight="1">
      <c r="I27" s="35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30.71"/>
    <col customWidth="1" min="3" max="3" width="63.43"/>
    <col customWidth="1" min="4" max="4" width="11.43"/>
    <col customWidth="1" min="5" max="5" width="24.71"/>
    <col customWidth="1" min="6" max="6" width="10.71"/>
  </cols>
  <sheetData>
    <row r="1">
      <c r="A1" s="36">
        <v>2.0</v>
      </c>
      <c r="B1" s="37" t="s">
        <v>24</v>
      </c>
      <c r="C1" s="38"/>
      <c r="D1" s="39"/>
      <c r="E1" s="40"/>
    </row>
    <row r="2">
      <c r="A2" s="36"/>
      <c r="B2" s="40" t="s">
        <v>25</v>
      </c>
      <c r="C2" s="38"/>
      <c r="D2" s="39"/>
      <c r="E2" s="40"/>
    </row>
    <row r="3">
      <c r="A3" s="40"/>
      <c r="B3" s="41"/>
      <c r="C3" s="42"/>
      <c r="D3" s="36"/>
      <c r="E3" s="40"/>
    </row>
    <row r="4">
      <c r="A4" s="43" t="s">
        <v>26</v>
      </c>
      <c r="B4" s="44" t="s">
        <v>27</v>
      </c>
      <c r="C4" s="45" t="s">
        <v>28</v>
      </c>
      <c r="D4" s="46" t="s">
        <v>29</v>
      </c>
      <c r="E4" s="40"/>
    </row>
    <row r="5" ht="15.0" customHeight="1">
      <c r="A5" s="47" t="s">
        <v>30</v>
      </c>
      <c r="B5" s="48" t="s">
        <v>31</v>
      </c>
      <c r="C5" s="49" t="s">
        <v>32</v>
      </c>
      <c r="D5" s="50">
        <v>3.0</v>
      </c>
      <c r="E5" s="40"/>
    </row>
    <row r="6">
      <c r="A6" s="51"/>
      <c r="B6" s="51"/>
      <c r="C6" s="52" t="s">
        <v>33</v>
      </c>
      <c r="D6" s="50">
        <v>3.0</v>
      </c>
      <c r="E6" s="40"/>
    </row>
    <row r="7">
      <c r="A7" s="53"/>
      <c r="B7" s="53"/>
      <c r="C7" s="49" t="s">
        <v>34</v>
      </c>
      <c r="D7" s="50">
        <v>2.0</v>
      </c>
      <c r="E7" s="40"/>
    </row>
    <row r="8" ht="23.25" customHeight="1">
      <c r="A8" s="54" t="s">
        <v>35</v>
      </c>
      <c r="B8" s="55" t="s">
        <v>36</v>
      </c>
      <c r="C8" s="56" t="s">
        <v>37</v>
      </c>
      <c r="D8" s="57">
        <v>3.0</v>
      </c>
      <c r="E8" s="40"/>
    </row>
    <row r="9">
      <c r="A9" s="51"/>
      <c r="B9" s="51"/>
      <c r="C9" s="58" t="s">
        <v>38</v>
      </c>
      <c r="D9" s="57">
        <v>3.0</v>
      </c>
      <c r="E9" s="40"/>
    </row>
    <row r="10">
      <c r="A10" s="53"/>
      <c r="B10" s="53"/>
      <c r="C10" s="58" t="s">
        <v>39</v>
      </c>
      <c r="D10" s="57">
        <v>3.0</v>
      </c>
      <c r="E10" s="40"/>
    </row>
    <row r="11" ht="15.0" customHeight="1">
      <c r="A11" s="59" t="s">
        <v>40</v>
      </c>
      <c r="B11" s="60" t="s">
        <v>41</v>
      </c>
      <c r="C11" s="61" t="s">
        <v>42</v>
      </c>
      <c r="D11" s="62">
        <v>2.0</v>
      </c>
      <c r="E11" s="40"/>
    </row>
    <row r="12">
      <c r="A12" s="51"/>
      <c r="B12" s="51"/>
      <c r="C12" s="61" t="s">
        <v>43</v>
      </c>
      <c r="D12" s="62">
        <v>3.0</v>
      </c>
      <c r="E12" s="40"/>
    </row>
    <row r="13">
      <c r="A13" s="53"/>
      <c r="B13" s="53"/>
      <c r="C13" s="61" t="s">
        <v>44</v>
      </c>
      <c r="D13" s="62">
        <v>2.0</v>
      </c>
      <c r="E13" s="40"/>
    </row>
    <row r="14">
      <c r="A14" s="63"/>
      <c r="B14" s="64"/>
      <c r="C14" s="65" t="s">
        <v>45</v>
      </c>
      <c r="D14" s="66">
        <f>SUM(D2:D13)</f>
        <v>24</v>
      </c>
      <c r="E14" s="67" t="s">
        <v>46</v>
      </c>
    </row>
    <row r="15">
      <c r="A15" s="68"/>
      <c r="B15" s="40"/>
      <c r="C15" s="69" t="s">
        <v>47</v>
      </c>
      <c r="D15" s="70">
        <f>(D14*1)/27</f>
        <v>0.8888888889</v>
      </c>
      <c r="E15" s="40"/>
    </row>
    <row r="16">
      <c r="A16" s="68"/>
      <c r="B16" s="40"/>
      <c r="C16" s="69"/>
      <c r="D16" s="70"/>
      <c r="E16" s="40"/>
    </row>
    <row r="17">
      <c r="A17" s="68"/>
      <c r="B17" s="40"/>
      <c r="C17" s="69"/>
      <c r="D17" s="70"/>
      <c r="E17" s="40"/>
    </row>
    <row r="18">
      <c r="A18" s="68"/>
      <c r="B18" s="40"/>
      <c r="C18" s="71" t="s">
        <v>48</v>
      </c>
      <c r="D18" s="39">
        <v>0.0</v>
      </c>
      <c r="E18" s="40" t="s">
        <v>49</v>
      </c>
    </row>
    <row r="19">
      <c r="A19" s="68"/>
      <c r="B19" s="40"/>
      <c r="C19" s="40"/>
      <c r="D19" s="39">
        <v>1.0</v>
      </c>
      <c r="E19" s="40" t="s">
        <v>50</v>
      </c>
    </row>
    <row r="20">
      <c r="A20" s="68"/>
      <c r="B20" s="40"/>
      <c r="C20" s="40"/>
      <c r="D20" s="39">
        <v>2.0</v>
      </c>
      <c r="E20" s="40" t="s">
        <v>51</v>
      </c>
    </row>
    <row r="21" ht="15.75" customHeight="1">
      <c r="A21" s="68"/>
      <c r="B21" s="40"/>
      <c r="C21" s="40"/>
      <c r="D21" s="39">
        <v>3.0</v>
      </c>
      <c r="E21" s="40" t="s">
        <v>52</v>
      </c>
    </row>
    <row r="22" ht="15.75" customHeight="1">
      <c r="D22" s="72"/>
    </row>
    <row r="23" ht="15.75" customHeight="1">
      <c r="D23" s="72"/>
    </row>
    <row r="24" ht="15.75" customHeight="1">
      <c r="D24" s="72"/>
    </row>
    <row r="25" ht="15.75" customHeight="1">
      <c r="D25" s="72"/>
    </row>
    <row r="26" ht="15.75" customHeight="1">
      <c r="D26" s="72"/>
    </row>
    <row r="27" ht="15.75" customHeight="1">
      <c r="D27" s="72"/>
    </row>
    <row r="28" ht="15.75" customHeight="1">
      <c r="D28" s="72"/>
    </row>
    <row r="29" ht="15.75" customHeight="1">
      <c r="D29" s="72"/>
    </row>
    <row r="30" ht="15.75" customHeight="1">
      <c r="D30" s="72"/>
    </row>
    <row r="31" ht="15.75" customHeight="1">
      <c r="D31" s="72"/>
    </row>
    <row r="32" ht="15.75" customHeight="1">
      <c r="D32" s="72"/>
    </row>
    <row r="33" ht="15.75" customHeight="1">
      <c r="D33" s="72"/>
    </row>
    <row r="34" ht="15.75" customHeight="1">
      <c r="D34" s="72"/>
    </row>
    <row r="35" ht="15.75" customHeight="1">
      <c r="D35" s="72"/>
    </row>
    <row r="36" ht="15.75" customHeight="1">
      <c r="D36" s="72"/>
    </row>
    <row r="37" ht="15.75" customHeight="1">
      <c r="D37" s="72"/>
    </row>
    <row r="38" ht="15.75" customHeight="1">
      <c r="D38" s="72"/>
    </row>
    <row r="39" ht="15.75" customHeight="1">
      <c r="D39" s="72"/>
    </row>
    <row r="40" ht="15.75" customHeight="1">
      <c r="D40" s="72"/>
    </row>
    <row r="41" ht="15.75" customHeight="1">
      <c r="D41" s="72"/>
    </row>
    <row r="42" ht="15.75" customHeight="1">
      <c r="D42" s="72"/>
    </row>
    <row r="43" ht="15.75" customHeight="1">
      <c r="D43" s="72"/>
    </row>
    <row r="44" ht="15.75" customHeight="1">
      <c r="D44" s="72"/>
    </row>
    <row r="45" ht="15.75" customHeight="1">
      <c r="D45" s="72"/>
    </row>
    <row r="46" ht="15.75" customHeight="1">
      <c r="D46" s="72"/>
    </row>
    <row r="47" ht="15.75" customHeight="1">
      <c r="D47" s="72"/>
    </row>
    <row r="48" ht="15.75" customHeight="1">
      <c r="D48" s="72"/>
    </row>
    <row r="49" ht="15.75" customHeight="1">
      <c r="D49" s="72"/>
    </row>
    <row r="50" ht="15.75" customHeight="1">
      <c r="D50" s="72"/>
    </row>
    <row r="51" ht="15.75" customHeight="1">
      <c r="D51" s="72"/>
    </row>
    <row r="52" ht="15.75" customHeight="1">
      <c r="D52" s="72"/>
    </row>
    <row r="53" ht="15.75" customHeight="1">
      <c r="D53" s="72"/>
    </row>
    <row r="54" ht="15.75" customHeight="1">
      <c r="D54" s="72"/>
    </row>
    <row r="55" ht="15.75" customHeight="1">
      <c r="D55" s="72"/>
    </row>
    <row r="56" ht="15.75" customHeight="1">
      <c r="D56" s="72"/>
    </row>
    <row r="57" ht="15.75" customHeight="1">
      <c r="D57" s="72"/>
    </row>
    <row r="58" ht="15.75" customHeight="1">
      <c r="D58" s="72"/>
    </row>
    <row r="59" ht="15.75" customHeight="1">
      <c r="D59" s="72"/>
    </row>
    <row r="60" ht="15.75" customHeight="1">
      <c r="D60" s="72"/>
    </row>
    <row r="61" ht="15.75" customHeight="1">
      <c r="D61" s="72"/>
    </row>
    <row r="62" ht="15.75" customHeight="1">
      <c r="D62" s="72"/>
    </row>
    <row r="63" ht="15.75" customHeight="1">
      <c r="D63" s="72"/>
    </row>
    <row r="64" ht="15.75" customHeight="1">
      <c r="D64" s="72"/>
    </row>
    <row r="65" ht="15.75" customHeight="1">
      <c r="D65" s="72"/>
    </row>
    <row r="66" ht="15.75" customHeight="1">
      <c r="D66" s="72"/>
    </row>
    <row r="67" ht="15.75" customHeight="1">
      <c r="D67" s="72"/>
    </row>
    <row r="68" ht="15.75" customHeight="1">
      <c r="D68" s="72"/>
    </row>
    <row r="69" ht="15.75" customHeight="1">
      <c r="D69" s="72"/>
    </row>
    <row r="70" ht="15.75" customHeight="1">
      <c r="D70" s="72"/>
    </row>
    <row r="71" ht="15.75" customHeight="1">
      <c r="D71" s="72"/>
    </row>
    <row r="72" ht="15.75" customHeight="1">
      <c r="D72" s="72"/>
    </row>
    <row r="73" ht="15.75" customHeight="1">
      <c r="D73" s="72"/>
    </row>
    <row r="74" ht="15.75" customHeight="1">
      <c r="D74" s="72"/>
    </row>
    <row r="75" ht="15.75" customHeight="1">
      <c r="D75" s="72"/>
    </row>
    <row r="76" ht="15.75" customHeight="1">
      <c r="D76" s="72"/>
    </row>
    <row r="77" ht="15.75" customHeight="1">
      <c r="D77" s="72"/>
    </row>
    <row r="78" ht="15.75" customHeight="1">
      <c r="D78" s="72"/>
    </row>
    <row r="79" ht="15.75" customHeight="1">
      <c r="D79" s="72"/>
    </row>
    <row r="80" ht="15.75" customHeight="1">
      <c r="D80" s="72"/>
    </row>
    <row r="81" ht="15.75" customHeight="1">
      <c r="D81" s="72"/>
    </row>
    <row r="82" ht="15.75" customHeight="1">
      <c r="D82" s="72"/>
    </row>
    <row r="83" ht="15.75" customHeight="1">
      <c r="D83" s="72"/>
    </row>
    <row r="84" ht="15.75" customHeight="1">
      <c r="D84" s="72"/>
    </row>
    <row r="85" ht="15.75" customHeight="1">
      <c r="D85" s="72"/>
    </row>
    <row r="86" ht="15.75" customHeight="1">
      <c r="D86" s="72"/>
    </row>
    <row r="87" ht="15.75" customHeight="1">
      <c r="D87" s="72"/>
    </row>
    <row r="88" ht="15.75" customHeight="1">
      <c r="D88" s="72"/>
    </row>
    <row r="89" ht="15.75" customHeight="1">
      <c r="D89" s="72"/>
    </row>
    <row r="90" ht="15.75" customHeight="1">
      <c r="D90" s="72"/>
    </row>
    <row r="91" ht="15.75" customHeight="1">
      <c r="D91" s="72"/>
    </row>
    <row r="92" ht="15.75" customHeight="1">
      <c r="D92" s="72"/>
    </row>
    <row r="93" ht="15.75" customHeight="1">
      <c r="D93" s="72"/>
    </row>
    <row r="94" ht="15.75" customHeight="1">
      <c r="D94" s="72"/>
    </row>
    <row r="95" ht="15.75" customHeight="1">
      <c r="D95" s="72"/>
    </row>
    <row r="96" ht="15.75" customHeight="1">
      <c r="D96" s="72"/>
    </row>
    <row r="97" ht="15.75" customHeight="1">
      <c r="D97" s="72"/>
    </row>
    <row r="98" ht="15.75" customHeight="1">
      <c r="D98" s="72"/>
    </row>
    <row r="99" ht="15.75" customHeight="1">
      <c r="D99" s="72"/>
    </row>
    <row r="100" ht="15.75" customHeight="1">
      <c r="D100" s="72"/>
    </row>
    <row r="101" ht="15.75" customHeight="1">
      <c r="D101" s="72"/>
    </row>
    <row r="102" ht="15.75" customHeight="1">
      <c r="D102" s="72"/>
    </row>
    <row r="103" ht="15.75" customHeight="1">
      <c r="D103" s="72"/>
    </row>
    <row r="104" ht="15.75" customHeight="1">
      <c r="D104" s="72"/>
    </row>
    <row r="105" ht="15.75" customHeight="1">
      <c r="D105" s="72"/>
    </row>
    <row r="106" ht="15.75" customHeight="1">
      <c r="D106" s="72"/>
    </row>
    <row r="107" ht="15.75" customHeight="1">
      <c r="D107" s="72"/>
    </row>
    <row r="108" ht="15.75" customHeight="1">
      <c r="D108" s="72"/>
    </row>
    <row r="109" ht="15.75" customHeight="1">
      <c r="D109" s="72"/>
    </row>
    <row r="110" ht="15.75" customHeight="1">
      <c r="D110" s="72"/>
    </row>
    <row r="111" ht="15.75" customHeight="1">
      <c r="D111" s="72"/>
    </row>
    <row r="112" ht="15.75" customHeight="1">
      <c r="D112" s="72"/>
    </row>
    <row r="113" ht="15.75" customHeight="1">
      <c r="D113" s="72"/>
    </row>
    <row r="114" ht="15.75" customHeight="1">
      <c r="D114" s="72"/>
    </row>
    <row r="115" ht="15.75" customHeight="1">
      <c r="D115" s="72"/>
    </row>
    <row r="116" ht="15.75" customHeight="1">
      <c r="D116" s="72"/>
    </row>
    <row r="117" ht="15.75" customHeight="1">
      <c r="D117" s="72"/>
    </row>
    <row r="118" ht="15.75" customHeight="1">
      <c r="D118" s="72"/>
    </row>
    <row r="119" ht="15.75" customHeight="1">
      <c r="D119" s="72"/>
    </row>
    <row r="120" ht="15.75" customHeight="1">
      <c r="D120" s="72"/>
    </row>
    <row r="121" ht="15.75" customHeight="1">
      <c r="D121" s="72"/>
    </row>
    <row r="122" ht="15.75" customHeight="1">
      <c r="D122" s="72"/>
    </row>
    <row r="123" ht="15.75" customHeight="1">
      <c r="D123" s="72"/>
    </row>
    <row r="124" ht="15.75" customHeight="1">
      <c r="D124" s="72"/>
    </row>
    <row r="125" ht="15.75" customHeight="1">
      <c r="D125" s="72"/>
    </row>
    <row r="126" ht="15.75" customHeight="1">
      <c r="D126" s="72"/>
    </row>
    <row r="127" ht="15.75" customHeight="1">
      <c r="D127" s="72"/>
    </row>
    <row r="128" ht="15.75" customHeight="1">
      <c r="D128" s="72"/>
    </row>
    <row r="129" ht="15.75" customHeight="1">
      <c r="D129" s="72"/>
    </row>
    <row r="130" ht="15.75" customHeight="1">
      <c r="D130" s="72"/>
    </row>
    <row r="131" ht="15.75" customHeight="1">
      <c r="D131" s="72"/>
    </row>
    <row r="132" ht="15.75" customHeight="1">
      <c r="D132" s="72"/>
    </row>
    <row r="133" ht="15.75" customHeight="1">
      <c r="D133" s="72"/>
    </row>
    <row r="134" ht="15.75" customHeight="1">
      <c r="D134" s="72"/>
    </row>
    <row r="135" ht="15.75" customHeight="1">
      <c r="D135" s="72"/>
    </row>
    <row r="136" ht="15.75" customHeight="1">
      <c r="D136" s="72"/>
    </row>
    <row r="137" ht="15.75" customHeight="1">
      <c r="D137" s="72"/>
    </row>
    <row r="138" ht="15.75" customHeight="1">
      <c r="D138" s="72"/>
    </row>
    <row r="139" ht="15.75" customHeight="1">
      <c r="D139" s="72"/>
    </row>
    <row r="140" ht="15.75" customHeight="1">
      <c r="D140" s="72"/>
    </row>
    <row r="141" ht="15.75" customHeight="1">
      <c r="D141" s="72"/>
    </row>
    <row r="142" ht="15.75" customHeight="1">
      <c r="D142" s="72"/>
    </row>
    <row r="143" ht="15.75" customHeight="1">
      <c r="D143" s="72"/>
    </row>
    <row r="144" ht="15.75" customHeight="1">
      <c r="D144" s="72"/>
    </row>
    <row r="145" ht="15.75" customHeight="1">
      <c r="D145" s="72"/>
    </row>
    <row r="146" ht="15.75" customHeight="1">
      <c r="D146" s="72"/>
    </row>
    <row r="147" ht="15.75" customHeight="1">
      <c r="D147" s="72"/>
    </row>
    <row r="148" ht="15.75" customHeight="1">
      <c r="D148" s="72"/>
    </row>
    <row r="149" ht="15.75" customHeight="1">
      <c r="D149" s="72"/>
    </row>
    <row r="150" ht="15.75" customHeight="1">
      <c r="D150" s="72"/>
    </row>
    <row r="151" ht="15.75" customHeight="1">
      <c r="D151" s="72"/>
    </row>
    <row r="152" ht="15.75" customHeight="1">
      <c r="D152" s="72"/>
    </row>
    <row r="153" ht="15.75" customHeight="1">
      <c r="D153" s="72"/>
    </row>
    <row r="154" ht="15.75" customHeight="1">
      <c r="D154" s="72"/>
    </row>
    <row r="155" ht="15.75" customHeight="1">
      <c r="D155" s="72"/>
    </row>
    <row r="156" ht="15.75" customHeight="1">
      <c r="D156" s="72"/>
    </row>
    <row r="157" ht="15.75" customHeight="1">
      <c r="D157" s="72"/>
    </row>
    <row r="158" ht="15.75" customHeight="1">
      <c r="D158" s="72"/>
    </row>
    <row r="159" ht="15.75" customHeight="1">
      <c r="D159" s="72"/>
    </row>
    <row r="160" ht="15.75" customHeight="1">
      <c r="D160" s="72"/>
    </row>
    <row r="161" ht="15.75" customHeight="1">
      <c r="D161" s="72"/>
    </row>
    <row r="162" ht="15.75" customHeight="1">
      <c r="D162" s="72"/>
    </row>
    <row r="163" ht="15.75" customHeight="1">
      <c r="D163" s="72"/>
    </row>
    <row r="164" ht="15.75" customHeight="1">
      <c r="D164" s="72"/>
    </row>
    <row r="165" ht="15.75" customHeight="1">
      <c r="D165" s="72"/>
    </row>
    <row r="166" ht="15.75" customHeight="1">
      <c r="D166" s="72"/>
    </row>
    <row r="167" ht="15.75" customHeight="1">
      <c r="D167" s="72"/>
    </row>
    <row r="168" ht="15.75" customHeight="1">
      <c r="D168" s="72"/>
    </row>
    <row r="169" ht="15.75" customHeight="1">
      <c r="D169" s="72"/>
    </row>
    <row r="170" ht="15.75" customHeight="1">
      <c r="D170" s="72"/>
    </row>
    <row r="171" ht="15.75" customHeight="1">
      <c r="D171" s="72"/>
    </row>
    <row r="172" ht="15.75" customHeight="1">
      <c r="D172" s="72"/>
    </row>
    <row r="173" ht="15.75" customHeight="1">
      <c r="D173" s="72"/>
    </row>
    <row r="174" ht="15.75" customHeight="1">
      <c r="D174" s="72"/>
    </row>
    <row r="175" ht="15.75" customHeight="1">
      <c r="D175" s="72"/>
    </row>
    <row r="176" ht="15.75" customHeight="1">
      <c r="D176" s="72"/>
    </row>
    <row r="177" ht="15.75" customHeight="1">
      <c r="D177" s="72"/>
    </row>
    <row r="178" ht="15.75" customHeight="1">
      <c r="D178" s="72"/>
    </row>
    <row r="179" ht="15.75" customHeight="1">
      <c r="D179" s="72"/>
    </row>
    <row r="180" ht="15.75" customHeight="1">
      <c r="D180" s="72"/>
    </row>
    <row r="181" ht="15.75" customHeight="1">
      <c r="D181" s="72"/>
    </row>
    <row r="182" ht="15.75" customHeight="1">
      <c r="D182" s="72"/>
    </row>
    <row r="183" ht="15.75" customHeight="1">
      <c r="D183" s="72"/>
    </row>
    <row r="184" ht="15.75" customHeight="1">
      <c r="D184" s="72"/>
    </row>
    <row r="185" ht="15.75" customHeight="1">
      <c r="D185" s="72"/>
    </row>
    <row r="186" ht="15.75" customHeight="1">
      <c r="D186" s="72"/>
    </row>
    <row r="187" ht="15.75" customHeight="1">
      <c r="D187" s="72"/>
    </row>
    <row r="188" ht="15.75" customHeight="1">
      <c r="D188" s="72"/>
    </row>
    <row r="189" ht="15.75" customHeight="1">
      <c r="D189" s="72"/>
    </row>
    <row r="190" ht="15.75" customHeight="1">
      <c r="D190" s="72"/>
    </row>
    <row r="191" ht="15.75" customHeight="1">
      <c r="D191" s="72"/>
    </row>
    <row r="192" ht="15.75" customHeight="1">
      <c r="D192" s="72"/>
    </row>
    <row r="193" ht="15.75" customHeight="1">
      <c r="D193" s="72"/>
    </row>
    <row r="194" ht="15.75" customHeight="1">
      <c r="D194" s="72"/>
    </row>
    <row r="195" ht="15.75" customHeight="1">
      <c r="D195" s="72"/>
    </row>
    <row r="196" ht="15.75" customHeight="1">
      <c r="D196" s="72"/>
    </row>
    <row r="197" ht="15.75" customHeight="1">
      <c r="D197" s="72"/>
    </row>
    <row r="198" ht="15.75" customHeight="1">
      <c r="D198" s="72"/>
    </row>
    <row r="199" ht="15.75" customHeight="1">
      <c r="D199" s="72"/>
    </row>
    <row r="200" ht="15.75" customHeight="1">
      <c r="D200" s="72"/>
    </row>
    <row r="201" ht="15.75" customHeight="1">
      <c r="D201" s="72"/>
    </row>
    <row r="202" ht="15.75" customHeight="1">
      <c r="D202" s="72"/>
    </row>
    <row r="203" ht="15.75" customHeight="1">
      <c r="D203" s="72"/>
    </row>
    <row r="204" ht="15.75" customHeight="1">
      <c r="D204" s="72"/>
    </row>
    <row r="205" ht="15.75" customHeight="1">
      <c r="D205" s="72"/>
    </row>
    <row r="206" ht="15.75" customHeight="1">
      <c r="D206" s="72"/>
    </row>
    <row r="207" ht="15.75" customHeight="1">
      <c r="D207" s="72"/>
    </row>
    <row r="208" ht="15.75" customHeight="1">
      <c r="D208" s="72"/>
    </row>
    <row r="209" ht="15.75" customHeight="1">
      <c r="D209" s="72"/>
    </row>
    <row r="210" ht="15.75" customHeight="1">
      <c r="D210" s="72"/>
    </row>
    <row r="211" ht="15.75" customHeight="1">
      <c r="D211" s="72"/>
    </row>
    <row r="212" ht="15.75" customHeight="1">
      <c r="D212" s="72"/>
    </row>
    <row r="213" ht="15.75" customHeight="1">
      <c r="D213" s="72"/>
    </row>
    <row r="214" ht="15.75" customHeight="1">
      <c r="D214" s="72"/>
    </row>
    <row r="215" ht="15.75" customHeight="1">
      <c r="D215" s="72"/>
    </row>
    <row r="216" ht="15.75" customHeight="1">
      <c r="D216" s="72"/>
    </row>
    <row r="217" ht="15.75" customHeight="1">
      <c r="D217" s="72"/>
    </row>
    <row r="218" ht="15.75" customHeight="1">
      <c r="D218" s="72"/>
    </row>
    <row r="219" ht="15.75" customHeight="1">
      <c r="D219" s="72"/>
    </row>
    <row r="220" ht="15.75" customHeight="1">
      <c r="D220" s="72"/>
    </row>
    <row r="221" ht="15.75" customHeight="1">
      <c r="D221" s="72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5:A7"/>
    <mergeCell ref="B5:B7"/>
    <mergeCell ref="A8:A10"/>
    <mergeCell ref="B8:B10"/>
    <mergeCell ref="A11:A13"/>
    <mergeCell ref="B11:B13"/>
  </mergeCells>
  <dataValidations>
    <dataValidation type="decimal" allowBlank="1" showInputMessage="1" showErrorMessage="1" prompt="ERROR ENTRADA DE DATOS - Recuerde al valor minimo es 0 y el maximo es 3" sqref="D5:D8 D11:D13">
      <formula1>0.0</formula1>
      <formula2>3.0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30.71"/>
    <col customWidth="1" min="3" max="3" width="192.14"/>
    <col customWidth="1" min="4" max="4" width="10.71"/>
    <col customWidth="1" min="5" max="5" width="24.71"/>
    <col customWidth="1" min="6" max="6" width="10.71"/>
  </cols>
  <sheetData>
    <row r="1">
      <c r="A1" s="36">
        <v>3.0</v>
      </c>
      <c r="B1" s="37" t="s">
        <v>53</v>
      </c>
      <c r="C1" s="38"/>
      <c r="D1" s="38"/>
      <c r="E1" s="40"/>
    </row>
    <row r="2" ht="28.5" customHeight="1">
      <c r="A2" s="36"/>
      <c r="B2" s="73" t="s">
        <v>54</v>
      </c>
      <c r="C2" s="74"/>
      <c r="D2" s="74"/>
      <c r="E2" s="74"/>
    </row>
    <row r="3">
      <c r="A3" s="40"/>
      <c r="B3" s="41"/>
      <c r="C3" s="42"/>
      <c r="D3" s="41"/>
      <c r="E3" s="40"/>
    </row>
    <row r="4">
      <c r="A4" s="43" t="s">
        <v>26</v>
      </c>
      <c r="B4" s="44" t="s">
        <v>27</v>
      </c>
      <c r="C4" s="45" t="s">
        <v>28</v>
      </c>
      <c r="D4" s="46" t="s">
        <v>29</v>
      </c>
      <c r="E4" s="46" t="s">
        <v>55</v>
      </c>
    </row>
    <row r="5" ht="15.0" customHeight="1">
      <c r="A5" s="75">
        <v>3.1</v>
      </c>
      <c r="B5" s="60" t="s">
        <v>13</v>
      </c>
      <c r="C5" s="61" t="s">
        <v>56</v>
      </c>
      <c r="D5" s="76">
        <v>3.0</v>
      </c>
      <c r="E5" s="76">
        <v>3.0</v>
      </c>
    </row>
    <row r="6" ht="15.0" customHeight="1">
      <c r="A6" s="51"/>
      <c r="B6" s="51"/>
      <c r="C6" s="61" t="s">
        <v>57</v>
      </c>
      <c r="D6" s="76">
        <v>3.0</v>
      </c>
      <c r="E6" s="76">
        <v>3.0</v>
      </c>
    </row>
    <row r="7" ht="15.0" customHeight="1">
      <c r="A7" s="51"/>
      <c r="B7" s="51"/>
      <c r="C7" s="61" t="s">
        <v>58</v>
      </c>
      <c r="D7" s="76">
        <v>3.0</v>
      </c>
      <c r="E7" s="76">
        <v>3.0</v>
      </c>
    </row>
    <row r="8" ht="15.0" customHeight="1">
      <c r="A8" s="51"/>
      <c r="B8" s="51"/>
      <c r="C8" s="61" t="s">
        <v>59</v>
      </c>
      <c r="D8" s="76">
        <v>3.0</v>
      </c>
      <c r="E8" s="76">
        <v>3.0</v>
      </c>
    </row>
    <row r="9" ht="15.0" customHeight="1">
      <c r="A9" s="51"/>
      <c r="B9" s="51"/>
      <c r="C9" s="61" t="s">
        <v>60</v>
      </c>
      <c r="D9" s="76">
        <v>0.0</v>
      </c>
      <c r="E9" s="76">
        <v>3.0</v>
      </c>
    </row>
    <row r="10" ht="15.0" customHeight="1">
      <c r="A10" s="51"/>
      <c r="B10" s="51"/>
      <c r="C10" s="61" t="s">
        <v>61</v>
      </c>
      <c r="D10" s="76">
        <v>0.0</v>
      </c>
      <c r="E10" s="76">
        <v>3.0</v>
      </c>
    </row>
    <row r="11" ht="15.0" customHeight="1">
      <c r="A11" s="51"/>
      <c r="B11" s="51"/>
      <c r="C11" s="77" t="s">
        <v>62</v>
      </c>
      <c r="D11" s="76">
        <v>3.0</v>
      </c>
      <c r="E11" s="76">
        <v>3.0</v>
      </c>
    </row>
    <row r="12" ht="15.0" customHeight="1">
      <c r="A12" s="51"/>
      <c r="B12" s="51"/>
      <c r="C12" s="61" t="s">
        <v>63</v>
      </c>
      <c r="D12" s="76">
        <v>3.0</v>
      </c>
      <c r="E12" s="76">
        <v>3.0</v>
      </c>
    </row>
    <row r="13" ht="15.0" customHeight="1">
      <c r="A13" s="51"/>
      <c r="B13" s="51"/>
      <c r="C13" s="61" t="s">
        <v>64</v>
      </c>
      <c r="D13" s="76">
        <v>3.0</v>
      </c>
      <c r="E13" s="76">
        <v>3.0</v>
      </c>
    </row>
    <row r="14" ht="15.0" customHeight="1">
      <c r="A14" s="51"/>
      <c r="B14" s="51"/>
      <c r="C14" s="61" t="s">
        <v>65</v>
      </c>
      <c r="D14" s="76">
        <v>0.0</v>
      </c>
      <c r="E14" s="76">
        <v>3.0</v>
      </c>
    </row>
    <row r="15" ht="15.0" customHeight="1">
      <c r="A15" s="51"/>
      <c r="B15" s="51"/>
      <c r="C15" s="61" t="s">
        <v>66</v>
      </c>
      <c r="D15" s="76">
        <v>3.0</v>
      </c>
      <c r="E15" s="76">
        <v>3.0</v>
      </c>
    </row>
    <row r="16" ht="15.0" customHeight="1">
      <c r="A16" s="51"/>
      <c r="B16" s="51"/>
      <c r="C16" s="61" t="s">
        <v>67</v>
      </c>
      <c r="D16" s="78">
        <v>3.0</v>
      </c>
      <c r="E16" s="76">
        <v>3.0</v>
      </c>
    </row>
    <row r="17" ht="15.0" customHeight="1">
      <c r="A17" s="51"/>
      <c r="B17" s="51"/>
      <c r="C17" s="77" t="s">
        <v>68</v>
      </c>
      <c r="D17" s="76">
        <v>3.0</v>
      </c>
      <c r="E17" s="76">
        <v>3.0</v>
      </c>
    </row>
    <row r="18" ht="15.0" customHeight="1">
      <c r="A18" s="51"/>
      <c r="B18" s="51"/>
      <c r="C18" s="61" t="s">
        <v>69</v>
      </c>
      <c r="D18" s="78">
        <v>3.0</v>
      </c>
      <c r="E18" s="76">
        <v>3.0</v>
      </c>
    </row>
    <row r="19" ht="15.0" customHeight="1">
      <c r="A19" s="51"/>
      <c r="B19" s="51"/>
      <c r="C19" s="61" t="s">
        <v>70</v>
      </c>
      <c r="D19" s="76">
        <v>3.0</v>
      </c>
      <c r="E19" s="76">
        <v>3.0</v>
      </c>
    </row>
    <row r="20" ht="15.0" customHeight="1">
      <c r="A20" s="51"/>
      <c r="B20" s="51"/>
      <c r="C20" s="77" t="s">
        <v>71</v>
      </c>
      <c r="D20" s="76">
        <v>3.0</v>
      </c>
      <c r="E20" s="76">
        <v>3.0</v>
      </c>
    </row>
    <row r="21" ht="15.0" customHeight="1">
      <c r="A21" s="51"/>
      <c r="B21" s="51"/>
      <c r="C21" s="61" t="s">
        <v>72</v>
      </c>
      <c r="D21" s="76">
        <v>3.0</v>
      </c>
      <c r="E21" s="76">
        <v>3.0</v>
      </c>
    </row>
    <row r="22" ht="15.0" customHeight="1">
      <c r="A22" s="51"/>
      <c r="B22" s="51"/>
      <c r="C22" s="77" t="s">
        <v>73</v>
      </c>
      <c r="D22" s="76">
        <v>3.0</v>
      </c>
      <c r="E22" s="76">
        <v>3.0</v>
      </c>
    </row>
    <row r="23" ht="15.0" customHeight="1">
      <c r="A23" s="51"/>
      <c r="B23" s="51"/>
      <c r="C23" s="61" t="s">
        <v>74</v>
      </c>
      <c r="D23" s="78">
        <v>3.0</v>
      </c>
      <c r="E23" s="76">
        <v>3.0</v>
      </c>
    </row>
    <row r="24" ht="15.0" customHeight="1">
      <c r="A24" s="51"/>
      <c r="B24" s="51"/>
      <c r="C24" s="61" t="s">
        <v>75</v>
      </c>
      <c r="D24" s="78">
        <v>3.0</v>
      </c>
      <c r="E24" s="76">
        <v>3.0</v>
      </c>
    </row>
    <row r="25" ht="15.0" customHeight="1">
      <c r="A25" s="51"/>
      <c r="B25" s="51"/>
      <c r="C25" s="61" t="s">
        <v>76</v>
      </c>
      <c r="D25" s="76">
        <v>3.0</v>
      </c>
      <c r="E25" s="76">
        <v>3.0</v>
      </c>
    </row>
    <row r="26" ht="15.0" customHeight="1">
      <c r="A26" s="51"/>
      <c r="B26" s="51"/>
      <c r="C26" s="61" t="s">
        <v>77</v>
      </c>
      <c r="D26" s="76">
        <v>3.0</v>
      </c>
      <c r="E26" s="76">
        <v>3.0</v>
      </c>
    </row>
    <row r="27" ht="15.0" customHeight="1">
      <c r="A27" s="51"/>
      <c r="B27" s="51"/>
      <c r="C27" s="77" t="s">
        <v>78</v>
      </c>
      <c r="D27" s="76">
        <v>3.0</v>
      </c>
      <c r="E27" s="76">
        <v>3.0</v>
      </c>
    </row>
    <row r="28" ht="15.0" customHeight="1">
      <c r="A28" s="51"/>
      <c r="B28" s="51"/>
      <c r="C28" s="61" t="s">
        <v>79</v>
      </c>
      <c r="D28" s="76">
        <v>3.0</v>
      </c>
      <c r="E28" s="76">
        <v>3.0</v>
      </c>
    </row>
    <row r="29" ht="15.0" customHeight="1">
      <c r="A29" s="51"/>
      <c r="B29" s="51"/>
      <c r="C29" s="61" t="s">
        <v>80</v>
      </c>
      <c r="D29" s="78">
        <v>3.0</v>
      </c>
      <c r="E29" s="76">
        <v>3.0</v>
      </c>
    </row>
    <row r="30" ht="15.0" customHeight="1">
      <c r="A30" s="51"/>
      <c r="B30" s="51"/>
      <c r="C30" s="61" t="s">
        <v>81</v>
      </c>
      <c r="D30" s="76">
        <v>3.0</v>
      </c>
      <c r="E30" s="76">
        <v>3.0</v>
      </c>
    </row>
    <row r="31" ht="15.0" customHeight="1">
      <c r="A31" s="51"/>
      <c r="B31" s="51"/>
      <c r="C31" s="77" t="s">
        <v>82</v>
      </c>
      <c r="D31" s="76">
        <v>3.0</v>
      </c>
      <c r="E31" s="76">
        <v>3.0</v>
      </c>
    </row>
    <row r="32" ht="15.0" customHeight="1">
      <c r="A32" s="51"/>
      <c r="B32" s="51"/>
      <c r="C32" s="77" t="s">
        <v>83</v>
      </c>
      <c r="D32" s="76">
        <v>3.0</v>
      </c>
      <c r="E32" s="76">
        <v>3.0</v>
      </c>
    </row>
    <row r="33" ht="15.0" customHeight="1">
      <c r="A33" s="51"/>
      <c r="B33" s="51"/>
      <c r="C33" s="61" t="s">
        <v>84</v>
      </c>
      <c r="D33" s="78">
        <v>2.0</v>
      </c>
      <c r="E33" s="76">
        <v>3.0</v>
      </c>
    </row>
    <row r="34" ht="15.0" customHeight="1">
      <c r="A34" s="51"/>
      <c r="B34" s="51"/>
      <c r="C34" s="77" t="s">
        <v>85</v>
      </c>
      <c r="D34" s="76">
        <v>3.0</v>
      </c>
      <c r="E34" s="76">
        <v>3.0</v>
      </c>
    </row>
    <row r="35" ht="15.0" customHeight="1">
      <c r="A35" s="51"/>
      <c r="B35" s="51"/>
      <c r="C35" s="77" t="s">
        <v>86</v>
      </c>
      <c r="D35" s="78">
        <v>3.0</v>
      </c>
      <c r="E35" s="76">
        <v>3.0</v>
      </c>
    </row>
    <row r="36" ht="15.0" customHeight="1">
      <c r="A36" s="51"/>
      <c r="B36" s="51"/>
      <c r="C36" s="77" t="s">
        <v>87</v>
      </c>
      <c r="D36" s="78">
        <v>3.0</v>
      </c>
      <c r="E36" s="76">
        <v>3.0</v>
      </c>
    </row>
    <row r="37" ht="15.0" customHeight="1">
      <c r="A37" s="53"/>
      <c r="B37" s="53"/>
      <c r="C37" s="77" t="s">
        <v>88</v>
      </c>
      <c r="D37" s="78">
        <v>3.0</v>
      </c>
      <c r="E37" s="76">
        <v>3.0</v>
      </c>
    </row>
    <row r="38" ht="15.75" customHeight="1">
      <c r="A38" s="63"/>
      <c r="B38" s="64"/>
      <c r="C38" s="65" t="s">
        <v>45</v>
      </c>
      <c r="D38" s="79">
        <f>SUM(D2:D37)</f>
        <v>89</v>
      </c>
      <c r="E38" s="67" t="s">
        <v>89</v>
      </c>
    </row>
    <row r="39" ht="15.75" customHeight="1">
      <c r="A39" s="68"/>
      <c r="B39" s="40"/>
      <c r="C39" s="69" t="s">
        <v>47</v>
      </c>
      <c r="D39" s="80">
        <f>(D38*1)/99</f>
        <v>0.898989899</v>
      </c>
      <c r="E39" s="40"/>
    </row>
    <row r="40" ht="15.75" customHeight="1">
      <c r="A40" s="68"/>
      <c r="B40" s="40"/>
      <c r="C40" s="69"/>
      <c r="D40" s="80"/>
      <c r="E40" s="40"/>
    </row>
    <row r="41" ht="15.75" customHeight="1">
      <c r="A41" s="68"/>
      <c r="B41" s="40"/>
      <c r="C41" s="69"/>
      <c r="D41" s="80"/>
      <c r="E41" s="40"/>
    </row>
    <row r="42" ht="15.75" customHeight="1">
      <c r="A42" s="68"/>
      <c r="B42" s="40"/>
      <c r="C42" s="71" t="s">
        <v>48</v>
      </c>
      <c r="D42" s="40">
        <v>0.0</v>
      </c>
      <c r="E42" s="40" t="s">
        <v>90</v>
      </c>
    </row>
    <row r="43" ht="15.75" customHeight="1">
      <c r="A43" s="68"/>
      <c r="B43" s="40"/>
      <c r="C43" s="40"/>
      <c r="D43" s="40">
        <v>1.0</v>
      </c>
      <c r="E43" s="40" t="s">
        <v>91</v>
      </c>
    </row>
    <row r="44" ht="15.75" customHeight="1">
      <c r="A44" s="68"/>
      <c r="B44" s="40"/>
      <c r="C44" s="40"/>
      <c r="D44" s="40"/>
      <c r="E44" s="40"/>
    </row>
    <row r="45" ht="15.75" customHeight="1">
      <c r="A45" s="68"/>
      <c r="B45" s="40"/>
      <c r="C45" s="40"/>
      <c r="D45" s="40"/>
      <c r="E45" s="40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E2"/>
    <mergeCell ref="A5:A37"/>
    <mergeCell ref="B5:B37"/>
  </mergeCells>
  <dataValidations>
    <dataValidation type="decimal" allowBlank="1" showInputMessage="1" showErrorMessage="1" prompt="ERROR ENTRADA DE DATOS - Recuerde al valor minimo es 0 y el maximo es 3" sqref="D5:E37">
      <formula1>0.0</formula1>
      <formula2>3.0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16.29"/>
    <col customWidth="1" min="3" max="3" width="102.43"/>
    <col customWidth="1" min="4" max="4" width="10.71"/>
    <col customWidth="1" min="5" max="5" width="23.86"/>
    <col customWidth="1" min="6" max="6" width="10.71"/>
  </cols>
  <sheetData>
    <row r="1">
      <c r="A1" s="36">
        <v>1.0</v>
      </c>
      <c r="B1" s="37" t="s">
        <v>92</v>
      </c>
      <c r="C1" s="38"/>
      <c r="D1" s="38"/>
      <c r="E1" s="40"/>
    </row>
    <row r="2">
      <c r="A2" s="36"/>
      <c r="B2" s="73" t="s">
        <v>93</v>
      </c>
      <c r="C2" s="74"/>
      <c r="D2" s="74"/>
      <c r="E2" s="74"/>
    </row>
    <row r="3">
      <c r="A3" s="40"/>
      <c r="B3" s="41"/>
      <c r="C3" s="42"/>
      <c r="D3" s="41"/>
      <c r="E3" s="40"/>
    </row>
    <row r="4">
      <c r="A4" s="43" t="s">
        <v>26</v>
      </c>
      <c r="B4" s="44" t="s">
        <v>27</v>
      </c>
      <c r="C4" s="45" t="s">
        <v>28</v>
      </c>
      <c r="D4" s="46" t="s">
        <v>29</v>
      </c>
      <c r="E4" s="46" t="s">
        <v>55</v>
      </c>
    </row>
    <row r="5" ht="15.0" customHeight="1">
      <c r="A5" s="81" t="s">
        <v>94</v>
      </c>
      <c r="B5" s="82" t="s">
        <v>95</v>
      </c>
      <c r="C5" s="83" t="s">
        <v>96</v>
      </c>
      <c r="D5" s="84">
        <v>3.0</v>
      </c>
      <c r="E5" s="84">
        <v>3.0</v>
      </c>
    </row>
    <row r="6">
      <c r="A6" s="51"/>
      <c r="B6" s="51"/>
      <c r="C6" s="83" t="s">
        <v>97</v>
      </c>
      <c r="D6" s="84">
        <v>3.0</v>
      </c>
      <c r="E6" s="84">
        <v>3.0</v>
      </c>
      <c r="F6" s="85"/>
    </row>
    <row r="7">
      <c r="A7" s="51"/>
      <c r="B7" s="51"/>
      <c r="C7" s="83" t="s">
        <v>98</v>
      </c>
      <c r="D7" s="84">
        <v>3.0</v>
      </c>
      <c r="E7" s="84">
        <v>3.0</v>
      </c>
    </row>
    <row r="8">
      <c r="A8" s="51"/>
      <c r="B8" s="51"/>
      <c r="C8" s="86" t="s">
        <v>99</v>
      </c>
      <c r="D8" s="87">
        <v>3.0</v>
      </c>
      <c r="E8" s="87">
        <v>3.0</v>
      </c>
    </row>
    <row r="9">
      <c r="A9" s="51"/>
      <c r="B9" s="51"/>
      <c r="C9" s="83" t="s">
        <v>100</v>
      </c>
      <c r="D9" s="84">
        <v>3.0</v>
      </c>
      <c r="E9" s="84">
        <v>3.0</v>
      </c>
    </row>
    <row r="10">
      <c r="A10" s="51"/>
      <c r="B10" s="51"/>
      <c r="C10" s="83" t="s">
        <v>101</v>
      </c>
      <c r="D10" s="84">
        <v>3.0</v>
      </c>
      <c r="E10" s="84">
        <v>3.0</v>
      </c>
    </row>
    <row r="11">
      <c r="A11" s="51"/>
      <c r="B11" s="51"/>
      <c r="C11" s="83" t="s">
        <v>102</v>
      </c>
      <c r="D11" s="84">
        <v>3.0</v>
      </c>
      <c r="E11" s="84">
        <v>3.0</v>
      </c>
    </row>
    <row r="12">
      <c r="A12" s="51"/>
      <c r="B12" s="51"/>
      <c r="C12" s="83" t="s">
        <v>103</v>
      </c>
      <c r="D12" s="84">
        <v>3.0</v>
      </c>
      <c r="E12" s="84">
        <v>3.0</v>
      </c>
    </row>
    <row r="13">
      <c r="A13" s="51"/>
      <c r="B13" s="51"/>
      <c r="C13" s="88" t="s">
        <v>104</v>
      </c>
      <c r="D13" s="84">
        <v>3.0</v>
      </c>
      <c r="E13" s="84">
        <v>3.0</v>
      </c>
    </row>
    <row r="14">
      <c r="A14" s="51"/>
      <c r="B14" s="51"/>
      <c r="C14" s="88" t="s">
        <v>105</v>
      </c>
      <c r="D14" s="84">
        <v>3.0</v>
      </c>
      <c r="E14" s="84">
        <v>3.0</v>
      </c>
    </row>
    <row r="15">
      <c r="A15" s="51"/>
      <c r="B15" s="51"/>
      <c r="C15" s="88" t="s">
        <v>106</v>
      </c>
      <c r="D15" s="84">
        <v>3.0</v>
      </c>
      <c r="E15" s="84">
        <v>3.0</v>
      </c>
    </row>
    <row r="16">
      <c r="A16" s="51"/>
      <c r="B16" s="51"/>
      <c r="C16" s="88" t="s">
        <v>107</v>
      </c>
      <c r="D16" s="84">
        <v>3.0</v>
      </c>
      <c r="E16" s="84">
        <v>3.0</v>
      </c>
    </row>
    <row r="17" ht="15.0" customHeight="1">
      <c r="A17" s="51"/>
      <c r="B17" s="51"/>
      <c r="C17" s="88" t="s">
        <v>108</v>
      </c>
      <c r="D17" s="84">
        <v>3.0</v>
      </c>
      <c r="E17" s="84">
        <v>3.0</v>
      </c>
    </row>
    <row r="18" ht="15.0" customHeight="1">
      <c r="A18" s="51"/>
      <c r="B18" s="51"/>
      <c r="C18" s="88" t="s">
        <v>109</v>
      </c>
      <c r="D18" s="84">
        <v>3.0</v>
      </c>
      <c r="E18" s="84">
        <v>3.0</v>
      </c>
    </row>
    <row r="19" ht="15.0" customHeight="1">
      <c r="A19" s="51"/>
      <c r="B19" s="51"/>
      <c r="C19" s="88" t="s">
        <v>110</v>
      </c>
      <c r="D19" s="84">
        <v>3.0</v>
      </c>
      <c r="E19" s="84">
        <v>3.0</v>
      </c>
    </row>
    <row r="20">
      <c r="A20" s="51"/>
      <c r="B20" s="51"/>
      <c r="C20" s="88" t="s">
        <v>111</v>
      </c>
      <c r="D20" s="84">
        <v>3.0</v>
      </c>
      <c r="E20" s="84">
        <v>3.0</v>
      </c>
    </row>
    <row r="21" ht="15.75" customHeight="1">
      <c r="A21" s="51"/>
      <c r="B21" s="51"/>
      <c r="C21" s="88" t="s">
        <v>112</v>
      </c>
      <c r="D21" s="84">
        <v>3.0</v>
      </c>
      <c r="E21" s="84">
        <v>3.0</v>
      </c>
    </row>
    <row r="22" ht="15.75" customHeight="1">
      <c r="A22" s="51"/>
      <c r="B22" s="51"/>
      <c r="C22" s="88" t="s">
        <v>113</v>
      </c>
      <c r="D22" s="84">
        <v>3.0</v>
      </c>
      <c r="E22" s="84">
        <v>3.0</v>
      </c>
    </row>
    <row r="23" ht="15.0" customHeight="1">
      <c r="A23" s="51"/>
      <c r="B23" s="51"/>
      <c r="C23" s="88" t="s">
        <v>114</v>
      </c>
      <c r="D23" s="84">
        <v>3.0</v>
      </c>
      <c r="E23" s="84">
        <v>3.0</v>
      </c>
    </row>
    <row r="24" ht="15.0" customHeight="1">
      <c r="A24" s="51"/>
      <c r="B24" s="51"/>
      <c r="C24" s="88" t="s">
        <v>115</v>
      </c>
      <c r="D24" s="84">
        <v>3.0</v>
      </c>
      <c r="E24" s="84">
        <v>3.0</v>
      </c>
    </row>
    <row r="25" ht="15.0" customHeight="1">
      <c r="A25" s="51"/>
      <c r="B25" s="51"/>
      <c r="C25" s="88" t="s">
        <v>116</v>
      </c>
      <c r="D25" s="84">
        <v>3.0</v>
      </c>
      <c r="E25" s="84">
        <v>3.0</v>
      </c>
    </row>
    <row r="26" ht="15.75" customHeight="1">
      <c r="A26" s="51"/>
      <c r="B26" s="51"/>
      <c r="C26" s="88" t="s">
        <v>117</v>
      </c>
      <c r="D26" s="84">
        <v>3.0</v>
      </c>
      <c r="E26" s="84">
        <v>3.0</v>
      </c>
    </row>
    <row r="27" ht="15.75" customHeight="1">
      <c r="A27" s="68"/>
      <c r="B27" s="40"/>
      <c r="C27" s="65" t="s">
        <v>45</v>
      </c>
      <c r="D27" s="79">
        <f>SUM(D2:D26)</f>
        <v>66</v>
      </c>
      <c r="E27" s="67" t="s">
        <v>118</v>
      </c>
    </row>
    <row r="28" ht="15.75" customHeight="1">
      <c r="A28" s="68"/>
      <c r="B28" s="40"/>
      <c r="C28" s="69" t="s">
        <v>47</v>
      </c>
      <c r="D28" s="80">
        <f>(D27*1)/66</f>
        <v>1</v>
      </c>
      <c r="E28" s="40"/>
    </row>
    <row r="29" ht="15.75" customHeight="1">
      <c r="A29" s="68"/>
      <c r="B29" s="40"/>
      <c r="C29" s="69"/>
      <c r="D29" s="80"/>
      <c r="E29" s="40"/>
    </row>
    <row r="30" ht="15.75" customHeight="1">
      <c r="A30" s="68"/>
      <c r="B30" s="40"/>
      <c r="C30" s="69"/>
      <c r="D30" s="80"/>
      <c r="E30" s="40"/>
    </row>
    <row r="31" ht="15.75" customHeight="1">
      <c r="A31" s="68"/>
      <c r="B31" s="40"/>
      <c r="C31" s="89" t="s">
        <v>48</v>
      </c>
      <c r="D31" s="40">
        <v>0.0</v>
      </c>
      <c r="E31" s="40" t="s">
        <v>90</v>
      </c>
    </row>
    <row r="32" ht="15.75" customHeight="1">
      <c r="A32" s="68"/>
      <c r="B32" s="40"/>
      <c r="C32" s="40"/>
      <c r="D32" s="40">
        <v>1.0</v>
      </c>
      <c r="E32" s="40" t="s">
        <v>91</v>
      </c>
    </row>
    <row r="33" ht="15.75" customHeight="1">
      <c r="A33" s="90"/>
      <c r="B33" s="91"/>
      <c r="C33" s="40"/>
      <c r="D33" s="40"/>
      <c r="E33" s="40"/>
    </row>
    <row r="34" ht="15.75" customHeight="1">
      <c r="A34" s="92"/>
      <c r="B34" s="92"/>
      <c r="C34" s="40"/>
      <c r="D34" s="40"/>
      <c r="E34" s="40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:E2"/>
    <mergeCell ref="A5:A26"/>
    <mergeCell ref="B5:B26"/>
  </mergeCells>
  <dataValidations>
    <dataValidation type="decimal" allowBlank="1" showInputMessage="1" showErrorMessage="1" prompt="ERROR ENTRADA DE DATOS - Recuerde al valor minimo es 0 y el maximo es 3" sqref="D5:E26">
      <formula1>0.0</formula1>
      <formula2>3.0</formula2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30.71"/>
    <col customWidth="1" min="3" max="3" width="39.57"/>
    <col customWidth="1" min="4" max="4" width="10.71"/>
    <col customWidth="1" min="5" max="5" width="24.71"/>
    <col customWidth="1" min="6" max="25" width="10.71"/>
  </cols>
  <sheetData>
    <row r="1">
      <c r="A1" s="36">
        <v>4.0</v>
      </c>
      <c r="B1" s="37" t="s">
        <v>119</v>
      </c>
      <c r="C1" s="38"/>
      <c r="D1" s="38"/>
      <c r="E1" s="40"/>
    </row>
    <row r="2">
      <c r="A2" s="36"/>
      <c r="B2" s="40" t="s">
        <v>120</v>
      </c>
      <c r="C2" s="38"/>
      <c r="D2" s="38"/>
      <c r="E2" s="40"/>
    </row>
    <row r="3">
      <c r="A3" s="40"/>
      <c r="B3" s="41"/>
      <c r="C3" s="42"/>
      <c r="D3" s="41"/>
      <c r="E3" s="40"/>
    </row>
    <row r="4">
      <c r="A4" s="43" t="s">
        <v>26</v>
      </c>
      <c r="B4" s="44" t="s">
        <v>27</v>
      </c>
      <c r="C4" s="45" t="s">
        <v>28</v>
      </c>
      <c r="D4" s="46" t="s">
        <v>29</v>
      </c>
      <c r="E4" s="40"/>
    </row>
    <row r="5" ht="15.0" customHeight="1">
      <c r="A5" s="93" t="s">
        <v>121</v>
      </c>
      <c r="B5" s="48" t="s">
        <v>122</v>
      </c>
      <c r="C5" s="94" t="s">
        <v>123</v>
      </c>
      <c r="D5" s="95">
        <v>3.0</v>
      </c>
      <c r="E5" s="96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</row>
    <row r="6">
      <c r="A6" s="51"/>
      <c r="B6" s="51"/>
      <c r="C6" s="49" t="s">
        <v>33</v>
      </c>
      <c r="D6" s="95">
        <v>3.0</v>
      </c>
      <c r="E6" s="96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</row>
    <row r="7">
      <c r="A7" s="53"/>
      <c r="B7" s="53"/>
      <c r="C7" s="49" t="s">
        <v>34</v>
      </c>
      <c r="D7" s="95">
        <v>2.0</v>
      </c>
      <c r="E7" s="96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</row>
    <row r="8">
      <c r="A8" s="63"/>
      <c r="B8" s="64"/>
      <c r="C8" s="65" t="s">
        <v>45</v>
      </c>
      <c r="D8" s="79">
        <f>SUM(D2:D7)</f>
        <v>8</v>
      </c>
      <c r="E8" s="67" t="s">
        <v>124</v>
      </c>
    </row>
    <row r="9">
      <c r="A9" s="68"/>
      <c r="B9" s="40"/>
      <c r="C9" s="69" t="s">
        <v>47</v>
      </c>
      <c r="D9" s="80">
        <f>(D8*1)/9</f>
        <v>0.8888888889</v>
      </c>
      <c r="E9" s="40"/>
    </row>
    <row r="10">
      <c r="A10" s="68"/>
      <c r="B10" s="40"/>
      <c r="C10" s="69"/>
      <c r="D10" s="80"/>
      <c r="E10" s="40"/>
    </row>
    <row r="11">
      <c r="A11" s="68"/>
      <c r="B11" s="40"/>
      <c r="C11" s="69"/>
      <c r="D11" s="80"/>
      <c r="E11" s="40"/>
    </row>
    <row r="12">
      <c r="A12" s="68"/>
      <c r="B12" s="40"/>
      <c r="C12" s="71" t="s">
        <v>48</v>
      </c>
      <c r="D12" s="40">
        <v>0.0</v>
      </c>
      <c r="E12" s="40" t="s">
        <v>49</v>
      </c>
    </row>
    <row r="13">
      <c r="A13" s="68"/>
      <c r="B13" s="40"/>
      <c r="C13" s="40"/>
      <c r="D13" s="40">
        <v>1.0</v>
      </c>
      <c r="E13" s="40" t="s">
        <v>50</v>
      </c>
    </row>
    <row r="14">
      <c r="A14" s="68"/>
      <c r="B14" s="40"/>
      <c r="C14" s="40"/>
      <c r="D14" s="40">
        <v>2.0</v>
      </c>
      <c r="E14" s="40" t="s">
        <v>51</v>
      </c>
    </row>
    <row r="15">
      <c r="A15" s="68"/>
      <c r="B15" s="40"/>
      <c r="C15" s="40"/>
      <c r="D15" s="40">
        <v>3.0</v>
      </c>
      <c r="E15" s="40" t="s">
        <v>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5:A7"/>
    <mergeCell ref="B5:B7"/>
  </mergeCells>
  <dataValidations>
    <dataValidation type="decimal" allowBlank="1" showInputMessage="1" showErrorMessage="1" prompt="ERROR ENTRADA DE DATOS - Recuerde al valor minimo es 0 y el maximo es 3" sqref="D5:D7">
      <formula1>0.0</formula1>
      <formula2>3.0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30.71"/>
    <col customWidth="1" min="3" max="3" width="46.0"/>
    <col customWidth="1" min="4" max="4" width="10.71"/>
    <col customWidth="1" min="5" max="5" width="24.71"/>
    <col customWidth="1" min="6" max="6" width="10.71"/>
  </cols>
  <sheetData>
    <row r="1">
      <c r="A1" s="36">
        <v>5.0</v>
      </c>
      <c r="B1" s="37" t="s">
        <v>125</v>
      </c>
      <c r="C1" s="38"/>
      <c r="D1" s="38"/>
      <c r="E1" s="40"/>
    </row>
    <row r="2">
      <c r="A2" s="36"/>
      <c r="B2" s="40" t="s">
        <v>126</v>
      </c>
      <c r="C2" s="38"/>
      <c r="D2" s="38"/>
      <c r="E2" s="40"/>
    </row>
    <row r="3">
      <c r="A3" s="40"/>
      <c r="B3" s="41"/>
      <c r="C3" s="42"/>
      <c r="D3" s="41"/>
      <c r="E3" s="40"/>
    </row>
    <row r="4">
      <c r="A4" s="43" t="s">
        <v>26</v>
      </c>
      <c r="B4" s="44" t="s">
        <v>27</v>
      </c>
      <c r="C4" s="45" t="s">
        <v>28</v>
      </c>
      <c r="D4" s="46" t="s">
        <v>29</v>
      </c>
      <c r="E4" s="46" t="s">
        <v>55</v>
      </c>
    </row>
    <row r="5">
      <c r="A5" s="98" t="s">
        <v>127</v>
      </c>
      <c r="B5" s="99" t="s">
        <v>15</v>
      </c>
      <c r="C5" s="100" t="s">
        <v>128</v>
      </c>
      <c r="D5" s="101">
        <v>3.0</v>
      </c>
      <c r="E5" s="101">
        <v>3.0</v>
      </c>
      <c r="F5" s="85"/>
    </row>
    <row r="6">
      <c r="A6" s="51"/>
      <c r="B6" s="51"/>
      <c r="C6" s="100" t="s">
        <v>129</v>
      </c>
      <c r="D6" s="101">
        <v>3.0</v>
      </c>
      <c r="E6" s="101">
        <v>3.0</v>
      </c>
    </row>
    <row r="7">
      <c r="A7" s="51"/>
      <c r="B7" s="51"/>
      <c r="C7" s="100" t="s">
        <v>130</v>
      </c>
      <c r="D7" s="101">
        <v>3.0</v>
      </c>
      <c r="E7" s="101">
        <v>3.0</v>
      </c>
    </row>
    <row r="8">
      <c r="A8" s="51"/>
      <c r="B8" s="51"/>
      <c r="C8" s="102" t="s">
        <v>131</v>
      </c>
      <c r="D8" s="101">
        <v>3.0</v>
      </c>
      <c r="E8" s="101">
        <v>3.0</v>
      </c>
    </row>
    <row r="9">
      <c r="A9" s="51"/>
      <c r="B9" s="51"/>
      <c r="C9" s="102" t="s">
        <v>132</v>
      </c>
      <c r="D9" s="101">
        <v>3.0</v>
      </c>
      <c r="E9" s="101">
        <v>3.0</v>
      </c>
    </row>
    <row r="10">
      <c r="A10" s="51"/>
      <c r="B10" s="51"/>
      <c r="C10" s="102" t="s">
        <v>133</v>
      </c>
      <c r="D10" s="103">
        <v>3.0</v>
      </c>
      <c r="E10" s="101">
        <v>3.0</v>
      </c>
    </row>
    <row r="11">
      <c r="A11" s="53"/>
      <c r="B11" s="53"/>
      <c r="C11" s="102" t="s">
        <v>134</v>
      </c>
      <c r="D11" s="101">
        <v>3.0</v>
      </c>
      <c r="E11" s="101">
        <v>3.0</v>
      </c>
    </row>
    <row r="12" ht="15.0" customHeight="1">
      <c r="A12" s="104" t="s">
        <v>135</v>
      </c>
      <c r="B12" s="105" t="s">
        <v>16</v>
      </c>
      <c r="C12" s="106" t="s">
        <v>136</v>
      </c>
      <c r="D12" s="107">
        <v>3.0</v>
      </c>
      <c r="E12" s="107">
        <v>3.0</v>
      </c>
    </row>
    <row r="13">
      <c r="A13" s="51"/>
      <c r="B13" s="51"/>
      <c r="C13" s="106" t="s">
        <v>137</v>
      </c>
      <c r="D13" s="107">
        <v>3.0</v>
      </c>
      <c r="E13" s="107">
        <v>3.0</v>
      </c>
    </row>
    <row r="14">
      <c r="A14" s="51"/>
      <c r="B14" s="51"/>
      <c r="C14" s="108" t="s">
        <v>138</v>
      </c>
      <c r="D14" s="109">
        <v>3.0</v>
      </c>
      <c r="E14" s="109">
        <v>3.0</v>
      </c>
    </row>
    <row r="15">
      <c r="A15" s="53"/>
      <c r="B15" s="53"/>
      <c r="C15" s="106" t="s">
        <v>139</v>
      </c>
      <c r="D15" s="107">
        <v>3.0</v>
      </c>
      <c r="E15" s="107">
        <v>3.0</v>
      </c>
    </row>
    <row r="16">
      <c r="A16" s="63"/>
      <c r="B16" s="64"/>
      <c r="C16" s="65" t="s">
        <v>45</v>
      </c>
      <c r="D16" s="79">
        <f>SUM(D2:D15)</f>
        <v>33</v>
      </c>
      <c r="E16" s="110" t="s">
        <v>140</v>
      </c>
    </row>
    <row r="17">
      <c r="A17" s="68"/>
      <c r="B17" s="40"/>
      <c r="C17" s="69" t="s">
        <v>47</v>
      </c>
      <c r="D17" s="80">
        <f>(D16*1)/33</f>
        <v>1</v>
      </c>
      <c r="E17" s="40"/>
    </row>
    <row r="18">
      <c r="A18" s="68"/>
      <c r="B18" s="40"/>
      <c r="C18" s="69"/>
      <c r="D18" s="80"/>
      <c r="E18" s="40"/>
    </row>
    <row r="19">
      <c r="A19" s="68"/>
      <c r="B19" s="40"/>
      <c r="C19" s="69"/>
      <c r="D19" s="80"/>
      <c r="E19" s="40"/>
    </row>
    <row r="20">
      <c r="A20" s="68"/>
      <c r="B20" s="40"/>
      <c r="C20" s="71" t="s">
        <v>48</v>
      </c>
      <c r="D20" s="40">
        <v>0.0</v>
      </c>
      <c r="E20" s="40" t="s">
        <v>90</v>
      </c>
    </row>
    <row r="21" ht="15.75" customHeight="1">
      <c r="A21" s="68"/>
      <c r="B21" s="40"/>
      <c r="C21" s="40"/>
      <c r="D21" s="40">
        <v>1.0</v>
      </c>
      <c r="E21" s="40" t="s">
        <v>91</v>
      </c>
    </row>
    <row r="22" ht="15.75" customHeight="1">
      <c r="A22" s="68"/>
      <c r="B22" s="40"/>
      <c r="C22" s="40"/>
      <c r="D22" s="40"/>
      <c r="E22" s="40"/>
    </row>
    <row r="23" ht="15.75" customHeight="1">
      <c r="A23" s="68"/>
      <c r="B23" s="40"/>
      <c r="C23" s="40"/>
      <c r="D23" s="40"/>
      <c r="E23" s="4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5:A11"/>
    <mergeCell ref="B5:B11"/>
    <mergeCell ref="A12:A15"/>
    <mergeCell ref="B12:B15"/>
  </mergeCells>
  <dataValidations>
    <dataValidation type="decimal" allowBlank="1" showInputMessage="1" showErrorMessage="1" prompt="ERROR ENTRADA DE DATOS - Recuerde al valor minimo es 0 y el maximo es 3" sqref="D5:E15">
      <formula1>0.0</formula1>
      <formula2>3.0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30.71"/>
    <col customWidth="1" min="3" max="3" width="83.43"/>
    <col customWidth="1" min="4" max="4" width="10.71"/>
    <col customWidth="1" min="5" max="5" width="24.71"/>
    <col customWidth="1" min="6" max="6" width="11.86"/>
  </cols>
  <sheetData>
    <row r="1">
      <c r="A1" s="36">
        <v>6.0</v>
      </c>
      <c r="B1" s="37" t="s">
        <v>141</v>
      </c>
      <c r="C1" s="38"/>
      <c r="D1" s="38"/>
      <c r="E1" s="40"/>
    </row>
    <row r="2">
      <c r="A2" s="36"/>
      <c r="B2" s="40" t="s">
        <v>142</v>
      </c>
      <c r="C2" s="38"/>
      <c r="D2" s="38"/>
      <c r="E2" s="40"/>
    </row>
    <row r="3">
      <c r="A3" s="40"/>
      <c r="B3" s="41"/>
      <c r="C3" s="42"/>
      <c r="D3" s="41"/>
      <c r="E3" s="40"/>
    </row>
    <row r="4">
      <c r="A4" s="43" t="s">
        <v>26</v>
      </c>
      <c r="B4" s="44" t="s">
        <v>27</v>
      </c>
      <c r="C4" s="45" t="s">
        <v>28</v>
      </c>
      <c r="D4" s="46" t="s">
        <v>29</v>
      </c>
      <c r="E4" s="46" t="s">
        <v>55</v>
      </c>
    </row>
    <row r="5" ht="15.0" customHeight="1">
      <c r="A5" s="104" t="s">
        <v>143</v>
      </c>
      <c r="B5" s="105" t="s">
        <v>18</v>
      </c>
      <c r="C5" s="106" t="s">
        <v>144</v>
      </c>
      <c r="D5" s="111">
        <v>3.0</v>
      </c>
      <c r="E5" s="111">
        <v>3.0</v>
      </c>
      <c r="F5" s="85"/>
    </row>
    <row r="6" ht="15.0" customHeight="1">
      <c r="A6" s="51"/>
      <c r="B6" s="51"/>
      <c r="C6" s="108" t="s">
        <v>145</v>
      </c>
      <c r="D6" s="111">
        <v>3.0</v>
      </c>
      <c r="E6" s="111">
        <v>3.0</v>
      </c>
    </row>
    <row r="7" ht="15.0" customHeight="1">
      <c r="A7" s="51"/>
      <c r="B7" s="51"/>
      <c r="C7" s="106" t="s">
        <v>146</v>
      </c>
      <c r="D7" s="111">
        <v>3.0</v>
      </c>
      <c r="E7" s="111">
        <v>3.0</v>
      </c>
    </row>
    <row r="8" ht="15.0" customHeight="1">
      <c r="A8" s="51"/>
      <c r="B8" s="51"/>
      <c r="C8" s="106" t="s">
        <v>147</v>
      </c>
      <c r="D8" s="111">
        <v>3.0</v>
      </c>
      <c r="E8" s="111">
        <v>3.0</v>
      </c>
    </row>
    <row r="9">
      <c r="A9" s="53"/>
      <c r="B9" s="53"/>
      <c r="C9" s="108" t="s">
        <v>148</v>
      </c>
      <c r="D9" s="112">
        <v>3.0</v>
      </c>
      <c r="E9" s="112">
        <v>3.0</v>
      </c>
    </row>
    <row r="10">
      <c r="A10" s="113" t="s">
        <v>149</v>
      </c>
      <c r="B10" s="114" t="s">
        <v>19</v>
      </c>
      <c r="C10" s="115" t="s">
        <v>150</v>
      </c>
      <c r="D10" s="116">
        <v>3.0</v>
      </c>
      <c r="E10" s="116">
        <v>3.0</v>
      </c>
      <c r="F10" s="85"/>
    </row>
    <row r="11">
      <c r="A11" s="51"/>
      <c r="B11" s="51"/>
      <c r="C11" s="115" t="s">
        <v>151</v>
      </c>
      <c r="D11" s="116">
        <v>3.0</v>
      </c>
      <c r="E11" s="116">
        <v>3.0</v>
      </c>
    </row>
    <row r="12">
      <c r="A12" s="51"/>
      <c r="B12" s="51"/>
      <c r="C12" s="117" t="s">
        <v>152</v>
      </c>
      <c r="D12" s="116">
        <v>3.0</v>
      </c>
      <c r="E12" s="116">
        <v>3.0</v>
      </c>
    </row>
    <row r="13" ht="15.0" customHeight="1">
      <c r="A13" s="53"/>
      <c r="B13" s="53"/>
      <c r="C13" s="115" t="s">
        <v>153</v>
      </c>
      <c r="D13" s="116">
        <v>3.0</v>
      </c>
      <c r="E13" s="116">
        <v>3.0</v>
      </c>
    </row>
    <row r="14">
      <c r="A14" s="118">
        <v>6.3</v>
      </c>
      <c r="B14" s="119" t="s">
        <v>20</v>
      </c>
      <c r="C14" s="120" t="s">
        <v>154</v>
      </c>
      <c r="D14" s="121">
        <v>3.0</v>
      </c>
      <c r="E14" s="122">
        <v>3.0</v>
      </c>
      <c r="F14" s="85"/>
    </row>
    <row r="15">
      <c r="A15" s="51"/>
      <c r="B15" s="51"/>
      <c r="C15" s="120" t="s">
        <v>155</v>
      </c>
      <c r="D15" s="122">
        <v>3.0</v>
      </c>
      <c r="E15" s="122">
        <v>3.0</v>
      </c>
    </row>
    <row r="16">
      <c r="A16" s="51"/>
      <c r="B16" s="51"/>
      <c r="C16" s="120" t="s">
        <v>156</v>
      </c>
      <c r="D16" s="121">
        <v>3.0</v>
      </c>
      <c r="E16" s="122">
        <v>3.0</v>
      </c>
    </row>
    <row r="17" ht="15.0" customHeight="1">
      <c r="A17" s="53"/>
      <c r="B17" s="53"/>
      <c r="C17" s="120" t="s">
        <v>157</v>
      </c>
      <c r="D17" s="121">
        <v>3.0</v>
      </c>
      <c r="E17" s="122">
        <v>3.0</v>
      </c>
    </row>
    <row r="18">
      <c r="A18" s="63"/>
      <c r="B18" s="64"/>
      <c r="C18" s="65" t="s">
        <v>45</v>
      </c>
      <c r="D18" s="123">
        <f>SUM(D5:D17)</f>
        <v>39</v>
      </c>
      <c r="E18" s="110" t="s">
        <v>158</v>
      </c>
      <c r="F18" s="85"/>
    </row>
    <row r="19">
      <c r="A19" s="68"/>
      <c r="B19" s="40"/>
      <c r="C19" s="69" t="s">
        <v>47</v>
      </c>
      <c r="D19" s="80">
        <f>(D18*1)/39</f>
        <v>1</v>
      </c>
      <c r="E19" s="40"/>
    </row>
    <row r="20">
      <c r="A20" s="68"/>
      <c r="B20" s="40"/>
      <c r="C20" s="69"/>
      <c r="D20" s="80"/>
      <c r="E20" s="40"/>
    </row>
    <row r="21" ht="15.75" customHeight="1">
      <c r="A21" s="68"/>
      <c r="B21" s="40"/>
      <c r="C21" s="69"/>
      <c r="D21" s="80"/>
      <c r="E21" s="40"/>
    </row>
    <row r="22" ht="15.75" customHeight="1">
      <c r="A22" s="68"/>
      <c r="B22" s="40"/>
      <c r="C22" s="71" t="s">
        <v>48</v>
      </c>
      <c r="D22" s="40">
        <v>0.0</v>
      </c>
      <c r="E22" s="40" t="s">
        <v>90</v>
      </c>
    </row>
    <row r="23" ht="15.75" customHeight="1">
      <c r="A23" s="68"/>
      <c r="B23" s="40"/>
      <c r="C23" s="40"/>
      <c r="D23" s="40">
        <v>1.0</v>
      </c>
      <c r="E23" s="40" t="s">
        <v>91</v>
      </c>
    </row>
    <row r="24" ht="15.75" customHeight="1">
      <c r="A24" s="68"/>
      <c r="B24" s="40"/>
      <c r="C24" s="40"/>
      <c r="D24" s="40"/>
      <c r="E24" s="40"/>
    </row>
    <row r="25" ht="15.75" customHeight="1">
      <c r="A25" s="68"/>
      <c r="B25" s="40"/>
      <c r="C25" s="40"/>
      <c r="D25" s="40"/>
      <c r="E25" s="4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5:A9"/>
    <mergeCell ref="B5:B9"/>
    <mergeCell ref="A10:A13"/>
    <mergeCell ref="B10:B13"/>
    <mergeCell ref="A14:A17"/>
    <mergeCell ref="B14:B17"/>
  </mergeCells>
  <dataValidations>
    <dataValidation type="decimal" allowBlank="1" showInputMessage="1" showErrorMessage="1" prompt="ERROR ENTRADA DE DATOS - Recuerde al valor minimo es 0 y el maximo es 3" sqref="D5:D17">
      <formula1>0.0</formula1>
      <formula2>3.0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30.71"/>
    <col customWidth="1" min="3" max="3" width="115.57"/>
    <col customWidth="1" min="4" max="4" width="10.71"/>
    <col customWidth="1" min="5" max="5" width="24.71"/>
    <col customWidth="1" min="6" max="6" width="11.86"/>
  </cols>
  <sheetData>
    <row r="1">
      <c r="A1" s="36">
        <v>7.0</v>
      </c>
      <c r="B1" s="37" t="s">
        <v>159</v>
      </c>
      <c r="C1" s="38"/>
      <c r="D1" s="38"/>
      <c r="E1" s="40"/>
    </row>
    <row r="2">
      <c r="A2" s="36"/>
      <c r="B2" s="40"/>
      <c r="C2" s="38"/>
      <c r="D2" s="38"/>
      <c r="E2" s="40"/>
    </row>
    <row r="3">
      <c r="A3" s="40"/>
      <c r="B3" s="41"/>
      <c r="C3" s="42"/>
      <c r="D3" s="41"/>
      <c r="E3" s="40"/>
    </row>
    <row r="4">
      <c r="A4" s="43" t="s">
        <v>26</v>
      </c>
      <c r="B4" s="44" t="s">
        <v>27</v>
      </c>
      <c r="C4" s="45" t="s">
        <v>28</v>
      </c>
      <c r="D4" s="46" t="s">
        <v>29</v>
      </c>
      <c r="E4" s="46" t="s">
        <v>55</v>
      </c>
    </row>
    <row r="5" ht="15.0" customHeight="1">
      <c r="A5" s="104">
        <v>7.1</v>
      </c>
      <c r="B5" s="105" t="s">
        <v>21</v>
      </c>
      <c r="C5" s="106" t="s">
        <v>160</v>
      </c>
      <c r="D5" s="111">
        <v>3.0</v>
      </c>
      <c r="E5" s="111">
        <v>3.0</v>
      </c>
    </row>
    <row r="6" ht="15.0" customHeight="1">
      <c r="A6" s="51"/>
      <c r="B6" s="51"/>
      <c r="C6" s="106" t="s">
        <v>161</v>
      </c>
      <c r="D6" s="111">
        <v>3.0</v>
      </c>
      <c r="E6" s="111">
        <v>3.0</v>
      </c>
    </row>
    <row r="7" ht="15.0" customHeight="1">
      <c r="A7" s="51"/>
      <c r="B7" s="51"/>
      <c r="C7" s="106" t="s">
        <v>162</v>
      </c>
      <c r="D7" s="111">
        <v>3.0</v>
      </c>
      <c r="E7" s="111">
        <v>3.0</v>
      </c>
    </row>
    <row r="8" ht="15.0" customHeight="1">
      <c r="A8" s="51"/>
      <c r="B8" s="51"/>
      <c r="C8" s="106" t="s">
        <v>163</v>
      </c>
      <c r="D8" s="111">
        <v>3.0</v>
      </c>
      <c r="E8" s="111">
        <v>3.0</v>
      </c>
    </row>
    <row r="9" ht="15.0" customHeight="1">
      <c r="A9" s="51"/>
      <c r="B9" s="51"/>
      <c r="C9" s="106" t="s">
        <v>164</v>
      </c>
      <c r="D9" s="111">
        <v>3.0</v>
      </c>
      <c r="E9" s="111">
        <v>3.0</v>
      </c>
    </row>
    <row r="10" ht="15.0" customHeight="1">
      <c r="A10" s="51"/>
      <c r="B10" s="51"/>
      <c r="C10" s="106" t="s">
        <v>165</v>
      </c>
      <c r="D10" s="111">
        <v>3.0</v>
      </c>
      <c r="E10" s="111">
        <v>3.0</v>
      </c>
    </row>
    <row r="11" ht="15.0" customHeight="1">
      <c r="A11" s="51"/>
      <c r="B11" s="51"/>
      <c r="C11" s="106" t="s">
        <v>166</v>
      </c>
      <c r="D11" s="111">
        <v>3.0</v>
      </c>
      <c r="E11" s="111">
        <v>3.0</v>
      </c>
    </row>
    <row r="12" ht="15.0" customHeight="1">
      <c r="A12" s="51"/>
      <c r="B12" s="51"/>
      <c r="C12" s="106" t="s">
        <v>167</v>
      </c>
      <c r="D12" s="111">
        <v>3.0</v>
      </c>
      <c r="E12" s="111">
        <v>3.0</v>
      </c>
    </row>
    <row r="13" ht="15.0" customHeight="1">
      <c r="A13" s="51"/>
      <c r="B13" s="51"/>
      <c r="C13" s="106" t="s">
        <v>168</v>
      </c>
      <c r="D13" s="111">
        <v>3.0</v>
      </c>
      <c r="E13" s="111">
        <v>3.0</v>
      </c>
    </row>
    <row r="14" ht="15.0" customHeight="1">
      <c r="A14" s="51"/>
      <c r="B14" s="51"/>
      <c r="C14" s="108" t="s">
        <v>169</v>
      </c>
      <c r="D14" s="112">
        <v>3.0</v>
      </c>
      <c r="E14" s="111">
        <v>3.0</v>
      </c>
    </row>
    <row r="15" ht="15.0" customHeight="1">
      <c r="A15" s="51"/>
      <c r="B15" s="51"/>
      <c r="C15" s="106" t="s">
        <v>170</v>
      </c>
      <c r="D15" s="111">
        <v>3.0</v>
      </c>
      <c r="E15" s="111">
        <v>3.0</v>
      </c>
    </row>
    <row r="16" ht="15.0" customHeight="1">
      <c r="A16" s="51"/>
      <c r="B16" s="51"/>
      <c r="C16" s="108" t="s">
        <v>171</v>
      </c>
      <c r="D16" s="112">
        <v>3.0</v>
      </c>
      <c r="E16" s="111">
        <v>3.0</v>
      </c>
    </row>
    <row r="17" ht="15.0" customHeight="1">
      <c r="A17" s="51"/>
      <c r="B17" s="51"/>
      <c r="C17" s="106" t="s">
        <v>172</v>
      </c>
      <c r="D17" s="111">
        <v>3.0</v>
      </c>
      <c r="E17" s="111">
        <v>3.0</v>
      </c>
    </row>
    <row r="18" ht="15.0" customHeight="1">
      <c r="A18" s="51"/>
      <c r="B18" s="51"/>
      <c r="C18" s="106" t="s">
        <v>173</v>
      </c>
      <c r="D18" s="111">
        <v>0.0</v>
      </c>
      <c r="E18" s="111">
        <v>3.0</v>
      </c>
    </row>
    <row r="19" ht="15.0" customHeight="1">
      <c r="A19" s="51"/>
      <c r="B19" s="51"/>
      <c r="C19" s="108" t="s">
        <v>174</v>
      </c>
      <c r="D19" s="112">
        <v>3.0</v>
      </c>
      <c r="E19" s="112">
        <v>3.0</v>
      </c>
    </row>
    <row r="20" ht="15.0" customHeight="1">
      <c r="A20" s="51"/>
      <c r="B20" s="51"/>
      <c r="C20" s="106" t="s">
        <v>175</v>
      </c>
      <c r="D20" s="112">
        <v>3.0</v>
      </c>
      <c r="E20" s="112">
        <v>3.0</v>
      </c>
    </row>
    <row r="21" ht="15.75" customHeight="1">
      <c r="A21" s="53"/>
      <c r="B21" s="53"/>
      <c r="C21" s="108" t="s">
        <v>176</v>
      </c>
      <c r="D21" s="112">
        <v>3.0</v>
      </c>
      <c r="E21" s="111">
        <v>3.0</v>
      </c>
    </row>
    <row r="22" ht="15.75" customHeight="1">
      <c r="A22" s="63"/>
      <c r="B22" s="64"/>
      <c r="C22" s="65" t="s">
        <v>45</v>
      </c>
      <c r="D22" s="79">
        <f>SUM(D2:D21)</f>
        <v>48</v>
      </c>
      <c r="E22" s="110" t="s">
        <v>177</v>
      </c>
      <c r="F22" s="85"/>
    </row>
    <row r="23" ht="15.75" customHeight="1">
      <c r="A23" s="68"/>
      <c r="B23" s="40"/>
      <c r="C23" s="69" t="s">
        <v>47</v>
      </c>
      <c r="D23" s="80">
        <f>(D22*1)/51</f>
        <v>0.9411764706</v>
      </c>
      <c r="E23" s="40"/>
    </row>
    <row r="24" ht="15.75" customHeight="1">
      <c r="A24" s="68"/>
      <c r="B24" s="40"/>
      <c r="C24" s="69"/>
      <c r="D24" s="80"/>
      <c r="E24" s="40"/>
    </row>
    <row r="25" ht="15.75" customHeight="1">
      <c r="A25" s="68"/>
      <c r="B25" s="40"/>
      <c r="C25" s="69"/>
      <c r="D25" s="80"/>
      <c r="E25" s="40"/>
    </row>
    <row r="26" ht="15.75" customHeight="1">
      <c r="A26" s="68"/>
      <c r="B26" s="40"/>
      <c r="C26" s="71" t="s">
        <v>48</v>
      </c>
      <c r="D26" s="40">
        <v>0.0</v>
      </c>
      <c r="E26" s="40" t="s">
        <v>90</v>
      </c>
    </row>
    <row r="27" ht="15.75" customHeight="1">
      <c r="A27" s="68"/>
      <c r="B27" s="40"/>
      <c r="C27" s="40"/>
      <c r="D27" s="40">
        <v>1.0</v>
      </c>
      <c r="E27" s="40" t="s">
        <v>91</v>
      </c>
    </row>
    <row r="28" ht="15.75" customHeight="1">
      <c r="A28" s="68"/>
      <c r="B28" s="40"/>
      <c r="C28" s="40"/>
      <c r="D28" s="40"/>
      <c r="E28" s="40"/>
    </row>
    <row r="29" ht="15.75" customHeight="1">
      <c r="A29" s="68"/>
      <c r="B29" s="40"/>
      <c r="C29" s="40"/>
      <c r="D29" s="40"/>
      <c r="E29" s="40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5:A21"/>
    <mergeCell ref="B5:B21"/>
  </mergeCells>
  <dataValidations>
    <dataValidation type="decimal" allowBlank="1" showInputMessage="1" showErrorMessage="1" prompt="ERROR ENTRADA DE DATOS - Recuerde al valor minimo es 0 y el maximo es 3" sqref="D5:D21">
      <formula1>0.0</formula1>
      <formula2>3.0</formula2>
    </dataValidation>
  </dataValidations>
  <printOptions/>
  <pageMargins bottom="0.75" footer="0.0" header="0.0" left="0.7" right="0.7" top="0.75"/>
  <pageSetup orientation="landscape"/>
  <drawing r:id="rId1"/>
</worksheet>
</file>