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\Desktop\grado medio\"/>
    </mc:Choice>
  </mc:AlternateContent>
  <xr:revisionPtr revIDLastSave="0" documentId="13_ncr:1_{852A33E0-583F-4B32-B22B-2C3DF8ABED4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Factura" sheetId="1" r:id="rId1"/>
    <sheet name="Libros" sheetId="2" r:id="rId2"/>
    <sheet name="Temperatura" sheetId="3" r:id="rId3"/>
    <sheet name="IV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8" i="4"/>
  <c r="E18" i="4"/>
  <c r="D17" i="4"/>
  <c r="D16" i="4"/>
  <c r="D15" i="4"/>
  <c r="E6" i="4"/>
  <c r="E7" i="4"/>
  <c r="E8" i="4"/>
  <c r="E9" i="4"/>
  <c r="E10" i="4"/>
  <c r="E11" i="4"/>
  <c r="E12" i="4"/>
  <c r="E13" i="4"/>
  <c r="E14" i="4"/>
  <c r="E5" i="4"/>
  <c r="D14" i="4"/>
  <c r="D13" i="4"/>
  <c r="D12" i="4"/>
  <c r="D11" i="4"/>
  <c r="D10" i="4"/>
  <c r="D9" i="4"/>
  <c r="D8" i="4"/>
  <c r="D7" i="4"/>
  <c r="D6" i="4"/>
  <c r="D5" i="4"/>
  <c r="D3" i="3" l="1"/>
  <c r="D4" i="3"/>
  <c r="D5" i="3"/>
  <c r="D6" i="3"/>
  <c r="D7" i="3"/>
  <c r="D8" i="3"/>
  <c r="D9" i="3"/>
  <c r="D10" i="3"/>
  <c r="D11" i="3"/>
  <c r="D12" i="3"/>
  <c r="D13" i="3"/>
  <c r="D2" i="3"/>
  <c r="B11" i="2"/>
  <c r="B12" i="2" s="1"/>
  <c r="B10" i="2"/>
  <c r="B1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C13" i="1" l="1"/>
  <c r="D3" i="1"/>
  <c r="D13" i="1" s="1"/>
</calcChain>
</file>

<file path=xl/sharedStrings.xml><?xml version="1.0" encoding="utf-8"?>
<sst xmlns="http://schemas.openxmlformats.org/spreadsheetml/2006/main" count="78" uniqueCount="70">
  <si>
    <t>Cantidad IVA</t>
  </si>
  <si>
    <t xml:space="preserve">Factura </t>
  </si>
  <si>
    <t>Base imposible</t>
  </si>
  <si>
    <t>Cuota IVA</t>
  </si>
  <si>
    <t xml:space="preserve">Importe Factura 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</si>
  <si>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</si>
  <si>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</si>
  <si>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</si>
  <si>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</si>
  <si>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</si>
  <si>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</si>
  <si>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</si>
  <si>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</si>
  <si>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</si>
  <si>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</si>
  <si>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TOTAL</t>
  </si>
  <si>
    <t>Libro de texto</t>
  </si>
  <si>
    <t>Precio</t>
  </si>
  <si>
    <t>Ciencias Sociales y Geografía</t>
  </si>
  <si>
    <t xml:space="preserve">Lengua Castellana y Literatura </t>
  </si>
  <si>
    <t xml:space="preserve">Ciencias de la Naturaleza </t>
  </si>
  <si>
    <t xml:space="preserve">Matematicas </t>
  </si>
  <si>
    <t xml:space="preserve">Lengua Extranjera </t>
  </si>
  <si>
    <t xml:space="preserve">Música </t>
  </si>
  <si>
    <t xml:space="preserve">Tecnología </t>
  </si>
  <si>
    <t xml:space="preserve">Educación Plastica y Visual </t>
  </si>
  <si>
    <t>Subtotal</t>
  </si>
  <si>
    <t>TOTAl</t>
  </si>
  <si>
    <t xml:space="preserve">Mes </t>
  </si>
  <si>
    <t>Máxima</t>
  </si>
  <si>
    <t>Mínima</t>
  </si>
  <si>
    <t xml:space="preserve">Media </t>
  </si>
  <si>
    <t xml:space="preserve">Enero </t>
  </si>
  <si>
    <t>Febrero</t>
  </si>
  <si>
    <t>Marzo</t>
  </si>
  <si>
    <t xml:space="preserve">Abril </t>
  </si>
  <si>
    <t xml:space="preserve">Mayo </t>
  </si>
  <si>
    <t xml:space="preserve">Junio </t>
  </si>
  <si>
    <t xml:space="preserve">Julio </t>
  </si>
  <si>
    <t>Agosto</t>
  </si>
  <si>
    <t xml:space="preserve">Septiembre </t>
  </si>
  <si>
    <t xml:space="preserve">Octubre </t>
  </si>
  <si>
    <t xml:space="preserve">Noviembre </t>
  </si>
  <si>
    <t xml:space="preserve">Diciembre </t>
  </si>
  <si>
    <t>IVA Alimentación,Libro</t>
  </si>
  <si>
    <t xml:space="preserve">IVA Entradas </t>
  </si>
  <si>
    <t xml:space="preserve">IVA General </t>
  </si>
  <si>
    <t>Tipo 1</t>
  </si>
  <si>
    <t>Tipo 2</t>
  </si>
  <si>
    <t xml:space="preserve">Tipo 3 </t>
  </si>
  <si>
    <t xml:space="preserve">Ítem </t>
  </si>
  <si>
    <t>Tipo de IVA</t>
  </si>
  <si>
    <t>Base Imposible</t>
  </si>
  <si>
    <t>Patatas</t>
  </si>
  <si>
    <t>El conocimiento</t>
  </si>
  <si>
    <t xml:space="preserve">Juego de boligrafos </t>
  </si>
  <si>
    <t xml:space="preserve">Barra pan </t>
  </si>
  <si>
    <t>Champú</t>
  </si>
  <si>
    <t xml:space="preserve">Peter Pan </t>
  </si>
  <si>
    <t xml:space="preserve">Arroz </t>
  </si>
  <si>
    <t>Planta de adorno</t>
  </si>
  <si>
    <t xml:space="preserve">Altavoz ordenador </t>
  </si>
  <si>
    <t xml:space="preserve">Celtas cortos </t>
  </si>
  <si>
    <t>Alimentación</t>
  </si>
  <si>
    <t>Entradas</t>
  </si>
  <si>
    <t>TOTAL IVA Tipo 1</t>
  </si>
  <si>
    <t xml:space="preserve">TOTAL IVA Tipo 2 </t>
  </si>
  <si>
    <t xml:space="preserve">TOTAL IVA Tipo 3 </t>
  </si>
  <si>
    <t>Libro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</si>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</sst>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166" fontId="0" fillId="0" borderId="0" xfId="0" applyNumberFormat="1" applyBorder="1"/>
    <xf numFmtId="166" fontId="0" fillId="0" borderId="5" xfId="0" applyNumberFormat="1" applyBorder="1"/>
    <xf numFmtId="166" fontId="0" fillId="2" borderId="8" xfId="0" applyNumberFormat="1" applyFill="1" applyBorder="1"/>
    <xf numFmtId="166" fontId="3" fillId="3" borderId="7" xfId="0" applyNumberFormat="1" applyFont="1" applyFill="1" applyBorder="1"/>
    <xf numFmtId="166" fontId="3" fillId="3" borderId="8" xfId="0" applyNumberFormat="1" applyFont="1" applyFill="1" applyBorder="1"/>
    <xf numFmtId="0" fontId="4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/>
    <xf numFmtId="166" fontId="0" fillId="2" borderId="5" xfId="0" applyNumberFormat="1" applyFill="1" applyBorder="1"/>
    <xf numFmtId="0" fontId="0" fillId="0" borderId="12" xfId="0" applyBorder="1"/>
    <xf numFmtId="10" fontId="6" fillId="2" borderId="12" xfId="0" applyNumberFormat="1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166" fontId="0" fillId="2" borderId="3" xfId="0" applyNumberFormat="1" applyFill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15" xfId="0" applyBorder="1"/>
    <xf numFmtId="0" fontId="0" fillId="0" borderId="16" xfId="0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5" fontId="0" fillId="0" borderId="18" xfId="0" applyNumberFormat="1" applyBorder="1"/>
    <xf numFmtId="165" fontId="0" fillId="0" borderId="17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1" xfId="0" applyNumberFormat="1" applyBorder="1"/>
    <xf numFmtId="165" fontId="0" fillId="0" borderId="20" xfId="0" applyNumberFormat="1" applyBorder="1"/>
    <xf numFmtId="165" fontId="0" fillId="0" borderId="22" xfId="0" applyNumberFormat="1" applyBorder="1"/>
    <xf numFmtId="0" fontId="0" fillId="0" borderId="2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5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49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166" fontId="0" fillId="2" borderId="0" xfId="0" applyNumberFormat="1" applyFill="1" applyBorder="1"/>
    <xf numFmtId="0" fontId="7" fillId="3" borderId="6" xfId="0" applyFont="1" applyFill="1" applyBorder="1"/>
    <xf numFmtId="0" fontId="7" fillId="3" borderId="7" xfId="0" applyFont="1" applyFill="1" applyBorder="1"/>
    <xf numFmtId="166" fontId="7" fillId="3" borderId="7" xfId="0" applyNumberFormat="1" applyFont="1" applyFill="1" applyBorder="1"/>
    <xf numFmtId="166" fontId="7" fillId="3" borderId="8" xfId="0" applyNumberFormat="1" applyFont="1" applyFill="1" applyBorder="1"/>
    <xf numFmtId="166" fontId="0" fillId="2" borderId="24" xfId="0" applyNumberFormat="1" applyFill="1" applyBorder="1" applyAlignment="1">
      <alignment horizontal="right"/>
    </xf>
    <xf numFmtId="0" fontId="0" fillId="2" borderId="3" xfId="0" applyFill="1" applyBorder="1"/>
    <xf numFmtId="166" fontId="7" fillId="2" borderId="7" xfId="0" applyNumberFormat="1" applyFont="1" applyFill="1" applyBorder="1"/>
    <xf numFmtId="0" fontId="7" fillId="2" borderId="8" xfId="0" applyFont="1" applyFill="1" applyBorder="1"/>
    <xf numFmtId="0" fontId="0" fillId="2" borderId="2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right"/>
    </xf>
    <xf numFmtId="0" fontId="0" fillId="0" borderId="0" xfId="0" applyAlignment="1"/>
  </cellXfs>
  <cellStyles count="2">
    <cellStyle name="Millares" xfId="1" builtinId="3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13.7109375" customWidth="1"/>
    <col min="4" max="4" width="15.140625" customWidth="1"/>
  </cols>
  <sheetData>
    <row r="1" spans="1:4" ht="15.75" thickBot="1" x14ac:dyDescent="0.3">
      <c r="A1" s="38" t="s">
        <v>0</v>
      </c>
      <c r="B1" s="39"/>
      <c r="C1" s="40">
        <v>0.21</v>
      </c>
      <c r="D1" s="41"/>
    </row>
    <row r="2" spans="1:4" x14ac:dyDescent="0.25">
      <c r="A2" s="8" t="s">
        <v>1</v>
      </c>
      <c r="B2" s="9" t="s">
        <v>2</v>
      </c>
      <c r="C2" s="9" t="s">
        <v>3</v>
      </c>
      <c r="D2" s="10" t="s">
        <v>4</v>
      </c>
    </row>
    <row r="3" spans="1:4" x14ac:dyDescent="0.25">
      <c r="A3" s="1" t="s">
        <v>5</v>
      </c>
      <c r="B3" s="2">
        <v>1580</v>
      </c>
      <c r="C3" s="2">
        <f>$C$1*B3</f>
        <v>331.8</v>
      </c>
      <c r="D3" s="3">
        <f>C3+B3</f>
        <v>1911.8</v>
      </c>
    </row>
    <row r="4" spans="1:4" x14ac:dyDescent="0.25">
      <c r="A4" s="1" t="s">
        <v>6</v>
      </c>
      <c r="B4" s="2">
        <v>2514</v>
      </c>
      <c r="C4" s="2">
        <f t="shared" ref="C4:C12" si="0">$C$1*B4</f>
        <v>527.93999999999994</v>
      </c>
      <c r="D4" s="3">
        <f t="shared" ref="D4:D12" si="1">C4+B4</f>
        <v>3041.94</v>
      </c>
    </row>
    <row r="5" spans="1:4" x14ac:dyDescent="0.25">
      <c r="A5" s="1" t="s">
        <v>7</v>
      </c>
      <c r="B5" s="2">
        <v>6358.25</v>
      </c>
      <c r="C5" s="2">
        <f t="shared" si="0"/>
        <v>1335.2324999999998</v>
      </c>
      <c r="D5" s="3">
        <f t="shared" si="1"/>
        <v>7693.4825000000001</v>
      </c>
    </row>
    <row r="6" spans="1:4" x14ac:dyDescent="0.25">
      <c r="A6" s="1" t="s">
        <v>8</v>
      </c>
      <c r="B6" s="2">
        <v>2678</v>
      </c>
      <c r="C6" s="2">
        <f t="shared" si="0"/>
        <v>562.38</v>
      </c>
      <c r="D6" s="3">
        <f t="shared" si="1"/>
        <v>3240.38</v>
      </c>
    </row>
    <row r="7" spans="1:4" x14ac:dyDescent="0.25">
      <c r="A7" s="1" t="s">
        <v>9</v>
      </c>
      <c r="B7" s="2">
        <v>560</v>
      </c>
      <c r="C7" s="2">
        <f t="shared" si="0"/>
        <v>117.6</v>
      </c>
      <c r="D7" s="3">
        <f t="shared" si="1"/>
        <v>677.6</v>
      </c>
    </row>
    <row r="8" spans="1:4" x14ac:dyDescent="0.25">
      <c r="A8" s="1" t="s">
        <v>10</v>
      </c>
      <c r="B8" s="2">
        <v>501.5</v>
      </c>
      <c r="C8" s="2">
        <f t="shared" si="0"/>
        <v>105.315</v>
      </c>
      <c r="D8" s="3">
        <f t="shared" si="1"/>
        <v>606.81500000000005</v>
      </c>
    </row>
    <row r="9" spans="1:4" x14ac:dyDescent="0.25">
      <c r="A9" s="1" t="s">
        <v>11</v>
      </c>
      <c r="B9" s="2">
        <v>639.75</v>
      </c>
      <c r="C9" s="2">
        <f t="shared" si="0"/>
        <v>134.3475</v>
      </c>
      <c r="D9" s="3">
        <f t="shared" si="1"/>
        <v>774.09749999999997</v>
      </c>
    </row>
    <row r="10" spans="1:4" x14ac:dyDescent="0.25">
      <c r="A10" s="1" t="s">
        <v>12</v>
      </c>
      <c r="B10" s="2">
        <v>235</v>
      </c>
      <c r="C10" s="2">
        <f t="shared" si="0"/>
        <v>49.35</v>
      </c>
      <c r="D10" s="3">
        <f t="shared" si="1"/>
        <v>284.35000000000002</v>
      </c>
    </row>
    <row r="11" spans="1:4" x14ac:dyDescent="0.25">
      <c r="A11" s="1" t="s">
        <v>13</v>
      </c>
      <c r="B11" s="2">
        <v>6987</v>
      </c>
      <c r="C11" s="2">
        <f t="shared" si="0"/>
        <v>1467.27</v>
      </c>
      <c r="D11" s="3">
        <f t="shared" si="1"/>
        <v>8454.27</v>
      </c>
    </row>
    <row r="12" spans="1:4" x14ac:dyDescent="0.25">
      <c r="A12" s="1" t="s">
        <v>14</v>
      </c>
      <c r="B12" s="2">
        <v>4561</v>
      </c>
      <c r="C12" s="2">
        <f t="shared" si="0"/>
        <v>957.81</v>
      </c>
      <c r="D12" s="3">
        <f t="shared" si="1"/>
        <v>5518.8099999999995</v>
      </c>
    </row>
    <row r="13" spans="1:4" ht="15.75" thickBot="1" x14ac:dyDescent="0.3">
      <c r="A13" s="7" t="s">
        <v>15</v>
      </c>
      <c r="B13" s="5">
        <f t="shared" ref="B13:C13" si="2">SUM(B3:B12)</f>
        <v>26614.5</v>
      </c>
      <c r="C13" s="5">
        <f t="shared" si="2"/>
        <v>5589.0450000000001</v>
      </c>
      <c r="D13" s="6">
        <f>SUM(D3:D12)</f>
        <v>32203.544999999998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ignoredErrors>
    <ignoredError sqref="A3 A4:A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C20" sqref="C20"/>
    </sheetView>
  </sheetViews>
  <sheetFormatPr baseColWidth="10" defaultRowHeight="15" x14ac:dyDescent="0.25"/>
  <cols>
    <col min="1" max="1" width="27.42578125" customWidth="1"/>
    <col min="2" max="2" width="14.28515625" customWidth="1"/>
  </cols>
  <sheetData>
    <row r="1" spans="1:2" ht="33.75" customHeight="1" x14ac:dyDescent="0.45">
      <c r="A1" s="11" t="s">
        <v>16</v>
      </c>
      <c r="B1" s="12" t="s">
        <v>17</v>
      </c>
    </row>
    <row r="2" spans="1:2" x14ac:dyDescent="0.25">
      <c r="A2" s="14" t="s">
        <v>21</v>
      </c>
      <c r="B2" s="3">
        <v>18.25</v>
      </c>
    </row>
    <row r="3" spans="1:2" x14ac:dyDescent="0.25">
      <c r="A3" s="14" t="s">
        <v>19</v>
      </c>
      <c r="B3" s="3">
        <v>18.2</v>
      </c>
    </row>
    <row r="4" spans="1:2" x14ac:dyDescent="0.25">
      <c r="A4" s="14" t="s">
        <v>22</v>
      </c>
      <c r="B4" s="3">
        <v>17.75</v>
      </c>
    </row>
    <row r="5" spans="1:2" x14ac:dyDescent="0.25">
      <c r="A5" s="14" t="s">
        <v>24</v>
      </c>
      <c r="B5" s="3">
        <v>17.3</v>
      </c>
    </row>
    <row r="6" spans="1:2" x14ac:dyDescent="0.25">
      <c r="A6" s="14" t="s">
        <v>18</v>
      </c>
      <c r="B6" s="3">
        <v>17.25</v>
      </c>
    </row>
    <row r="7" spans="1:2" x14ac:dyDescent="0.25">
      <c r="A7" s="14" t="s">
        <v>20</v>
      </c>
      <c r="B7" s="3">
        <v>16.8</v>
      </c>
    </row>
    <row r="8" spans="1:2" x14ac:dyDescent="0.25">
      <c r="A8" s="14" t="s">
        <v>25</v>
      </c>
      <c r="B8" s="3">
        <v>16.75</v>
      </c>
    </row>
    <row r="9" spans="1:2" ht="15.75" thickBot="1" x14ac:dyDescent="0.3">
      <c r="A9" s="14" t="s">
        <v>23</v>
      </c>
      <c r="B9" s="3">
        <v>16.25</v>
      </c>
    </row>
    <row r="10" spans="1:2" ht="15.75" x14ac:dyDescent="0.25">
      <c r="A10" s="17" t="s">
        <v>26</v>
      </c>
      <c r="B10" s="18">
        <f>SUM(B2:B9)</f>
        <v>138.55000000000001</v>
      </c>
    </row>
    <row r="11" spans="1:2" ht="15.75" x14ac:dyDescent="0.25">
      <c r="A11" s="15">
        <v>7.0000000000000007E-2</v>
      </c>
      <c r="B11" s="13">
        <f>B10*A11</f>
        <v>9.698500000000001</v>
      </c>
    </row>
    <row r="12" spans="1:2" ht="16.5" thickBot="1" x14ac:dyDescent="0.3">
      <c r="A12" s="16" t="s">
        <v>27</v>
      </c>
      <c r="B12" s="4">
        <f>B10+B11</f>
        <v>148.24850000000001</v>
      </c>
    </row>
  </sheetData>
  <sortState xmlns:xlrd2="http://schemas.microsoft.com/office/spreadsheetml/2017/richdata2" ref="A2:B12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opLeftCell="A7" workbookViewId="0">
      <selection activeCell="D24" sqref="D24:D25"/>
    </sheetView>
  </sheetViews>
  <sheetFormatPr baseColWidth="10" defaultRowHeight="15" x14ac:dyDescent="0.25"/>
  <sheetData>
    <row r="1" spans="1:4" ht="15.75" thickBot="1" x14ac:dyDescent="0.3">
      <c r="A1" s="27" t="s">
        <v>28</v>
      </c>
      <c r="B1" s="28" t="s">
        <v>29</v>
      </c>
      <c r="C1" s="27" t="s">
        <v>30</v>
      </c>
      <c r="D1" s="29" t="s">
        <v>31</v>
      </c>
    </row>
    <row r="2" spans="1:4" x14ac:dyDescent="0.25">
      <c r="A2" s="37" t="s">
        <v>32</v>
      </c>
      <c r="B2" s="30">
        <v>9.6</v>
      </c>
      <c r="C2" s="31">
        <v>2.7</v>
      </c>
      <c r="D2" s="32">
        <f>MEDIAN(B2,C2)</f>
        <v>6.15</v>
      </c>
    </row>
    <row r="3" spans="1:4" x14ac:dyDescent="0.25">
      <c r="A3" s="33" t="s">
        <v>33</v>
      </c>
      <c r="B3" s="34">
        <v>11.4</v>
      </c>
      <c r="C3" s="35">
        <v>3.5</v>
      </c>
      <c r="D3" s="36">
        <f t="shared" ref="D3:D13" si="0">MEDIAN(B3,C3)</f>
        <v>7.45</v>
      </c>
    </row>
    <row r="4" spans="1:4" x14ac:dyDescent="0.25">
      <c r="A4" s="33" t="s">
        <v>34</v>
      </c>
      <c r="B4" s="34">
        <v>14.7</v>
      </c>
      <c r="C4" s="35">
        <v>5.2</v>
      </c>
      <c r="D4" s="36">
        <f t="shared" si="0"/>
        <v>9.9499999999999993</v>
      </c>
    </row>
    <row r="5" spans="1:4" x14ac:dyDescent="0.25">
      <c r="A5" s="33" t="s">
        <v>35</v>
      </c>
      <c r="B5" s="34">
        <v>17.2</v>
      </c>
      <c r="C5" s="35">
        <v>7.1</v>
      </c>
      <c r="D5" s="36">
        <f t="shared" si="0"/>
        <v>12.149999999999999</v>
      </c>
    </row>
    <row r="6" spans="1:4" x14ac:dyDescent="0.25">
      <c r="A6" s="33" t="s">
        <v>36</v>
      </c>
      <c r="B6" s="34">
        <v>21.4</v>
      </c>
      <c r="C6" s="35">
        <v>10.7</v>
      </c>
      <c r="D6" s="36">
        <f t="shared" si="0"/>
        <v>16.049999999999997</v>
      </c>
    </row>
    <row r="7" spans="1:4" x14ac:dyDescent="0.25">
      <c r="A7" s="33" t="s">
        <v>37</v>
      </c>
      <c r="B7" s="34">
        <v>26.4</v>
      </c>
      <c r="C7" s="35">
        <v>14.9</v>
      </c>
      <c r="D7" s="36">
        <f t="shared" si="0"/>
        <v>20.65</v>
      </c>
    </row>
    <row r="8" spans="1:4" x14ac:dyDescent="0.25">
      <c r="A8" s="33" t="s">
        <v>38</v>
      </c>
      <c r="B8" s="34">
        <v>30.7</v>
      </c>
      <c r="C8" s="35">
        <v>18</v>
      </c>
      <c r="D8" s="36">
        <f t="shared" si="0"/>
        <v>24.35</v>
      </c>
    </row>
    <row r="9" spans="1:4" x14ac:dyDescent="0.25">
      <c r="A9" s="33" t="s">
        <v>39</v>
      </c>
      <c r="B9" s="34">
        <v>30.1</v>
      </c>
      <c r="C9" s="35">
        <v>17.7</v>
      </c>
      <c r="D9" s="36">
        <f t="shared" si="0"/>
        <v>23.9</v>
      </c>
    </row>
    <row r="10" spans="1:4" x14ac:dyDescent="0.25">
      <c r="A10" s="23" t="s">
        <v>40</v>
      </c>
      <c r="B10" s="19">
        <v>25.9</v>
      </c>
      <c r="C10" s="25">
        <v>15</v>
      </c>
      <c r="D10" s="20">
        <f t="shared" si="0"/>
        <v>20.45</v>
      </c>
    </row>
    <row r="11" spans="1:4" x14ac:dyDescent="0.25">
      <c r="A11" s="33" t="s">
        <v>41</v>
      </c>
      <c r="B11" s="34">
        <v>19.100000000000001</v>
      </c>
      <c r="C11" s="35">
        <v>10.4</v>
      </c>
      <c r="D11" s="36">
        <f t="shared" si="0"/>
        <v>14.75</v>
      </c>
    </row>
    <row r="12" spans="1:4" x14ac:dyDescent="0.25">
      <c r="A12" s="33" t="s">
        <v>42</v>
      </c>
      <c r="B12" s="34">
        <v>13</v>
      </c>
      <c r="C12" s="35">
        <v>5.8</v>
      </c>
      <c r="D12" s="36">
        <f t="shared" si="0"/>
        <v>9.4</v>
      </c>
    </row>
    <row r="13" spans="1:4" ht="15.75" thickBot="1" x14ac:dyDescent="0.3">
      <c r="A13" s="24" t="s">
        <v>43</v>
      </c>
      <c r="B13" s="21">
        <v>9.6</v>
      </c>
      <c r="C13" s="26">
        <v>3.2</v>
      </c>
      <c r="D13" s="22">
        <f t="shared" si="0"/>
        <v>6.4</v>
      </c>
    </row>
  </sheetData>
  <conditionalFormatting sqref="D2:D13">
    <cfRule type="cellIs" dxfId="3" priority="4" operator="lessThan">
      <formula>7</formula>
    </cfRule>
    <cfRule type="cellIs" dxfId="2" priority="3" operator="between">
      <formula>7</formula>
      <formula>15</formula>
    </cfRule>
    <cfRule type="cellIs" dxfId="1" priority="2" operator="between">
      <formula>15</formula>
      <formula>22</formula>
    </cfRule>
    <cfRule type="cellIs" dxfId="0" priority="1" operator="greaterThan">
      <formula>22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tabSelected="1" workbookViewId="0">
      <selection activeCell="H25" sqref="H25"/>
    </sheetView>
  </sheetViews>
  <sheetFormatPr baseColWidth="10" defaultRowHeight="15" x14ac:dyDescent="0.25"/>
  <cols>
    <col min="1" max="1" width="15.42578125" customWidth="1"/>
    <col min="2" max="2" width="12.85546875" customWidth="1"/>
    <col min="3" max="3" width="14.85546875" customWidth="1"/>
    <col min="5" max="5" width="14.85546875" customWidth="1"/>
  </cols>
  <sheetData>
    <row r="1" spans="1:15" x14ac:dyDescent="0.25">
      <c r="A1" s="42" t="s">
        <v>44</v>
      </c>
      <c r="B1" s="43"/>
      <c r="C1" s="43"/>
      <c r="D1" s="44" t="s">
        <v>47</v>
      </c>
      <c r="E1" s="45">
        <v>0.04</v>
      </c>
    </row>
    <row r="2" spans="1:15" x14ac:dyDescent="0.25">
      <c r="A2" s="46" t="s">
        <v>45</v>
      </c>
      <c r="B2" s="47"/>
      <c r="C2" s="47"/>
      <c r="D2" s="48" t="s">
        <v>48</v>
      </c>
      <c r="E2" s="49">
        <v>0.1</v>
      </c>
    </row>
    <row r="3" spans="1:15" x14ac:dyDescent="0.25">
      <c r="A3" s="46" t="s">
        <v>46</v>
      </c>
      <c r="B3" s="47"/>
      <c r="C3" s="47"/>
      <c r="D3" s="48" t="s">
        <v>49</v>
      </c>
      <c r="E3" s="49">
        <v>0.21</v>
      </c>
      <c r="H3" s="72"/>
      <c r="I3" s="72"/>
      <c r="J3" s="72"/>
      <c r="K3" s="72"/>
      <c r="L3" s="72"/>
      <c r="M3" s="72"/>
      <c r="N3" s="72"/>
      <c r="O3" s="72"/>
    </row>
    <row r="4" spans="1:15" x14ac:dyDescent="0.25">
      <c r="A4" s="50" t="s">
        <v>50</v>
      </c>
      <c r="B4" s="51" t="s">
        <v>51</v>
      </c>
      <c r="C4" s="51" t="s">
        <v>52</v>
      </c>
      <c r="D4" s="51" t="s">
        <v>3</v>
      </c>
      <c r="E4" s="52" t="s">
        <v>4</v>
      </c>
      <c r="H4" s="72"/>
      <c r="I4" s="72"/>
      <c r="J4" s="72"/>
      <c r="K4" s="72"/>
      <c r="L4" s="72"/>
      <c r="M4" s="72"/>
      <c r="N4" s="72"/>
      <c r="O4" s="72"/>
    </row>
    <row r="5" spans="1:15" x14ac:dyDescent="0.25">
      <c r="A5" s="53" t="s">
        <v>53</v>
      </c>
      <c r="B5" s="54" t="s">
        <v>63</v>
      </c>
      <c r="C5" s="2">
        <v>15</v>
      </c>
      <c r="D5" s="55">
        <f>IF(B5="Alimentación",C5*$E$1,IF(B5="Libro",C5*$E$1,IF(B5="Entradas",C5*$E$2,IF(B5="General",C5*$E$3))))</f>
        <v>0.6</v>
      </c>
      <c r="E5" s="3">
        <f>C5+D5</f>
        <v>15.6</v>
      </c>
      <c r="H5" s="72"/>
      <c r="I5" s="72"/>
      <c r="J5" s="72"/>
      <c r="K5" s="72"/>
      <c r="L5" s="72"/>
      <c r="M5" s="72"/>
      <c r="N5" s="72"/>
      <c r="O5" s="72"/>
    </row>
    <row r="6" spans="1:15" x14ac:dyDescent="0.25">
      <c r="A6" s="53" t="s">
        <v>54</v>
      </c>
      <c r="B6" s="54" t="s">
        <v>68</v>
      </c>
      <c r="C6" s="2">
        <v>26</v>
      </c>
      <c r="D6" s="55">
        <f t="shared" ref="D6:D13" si="0">IF(B6="Alimentación",C6*$E$1,IF(B6="Libro",C6*$E$1,IF(B6="Entradas",C6*$E$2,IF(B6="General",C6*$E$3))))</f>
        <v>1.04</v>
      </c>
      <c r="E6" s="3">
        <f t="shared" ref="E6:E14" si="1">C6+D6</f>
        <v>27.04</v>
      </c>
      <c r="H6" s="72"/>
      <c r="I6" s="72"/>
      <c r="J6" s="72"/>
      <c r="K6" s="72"/>
      <c r="L6" s="72"/>
      <c r="M6" s="72"/>
      <c r="N6" s="72"/>
      <c r="O6" s="72"/>
    </row>
    <row r="7" spans="1:15" ht="30.75" customHeight="1" x14ac:dyDescent="0.25">
      <c r="A7" s="56" t="s">
        <v>55</v>
      </c>
      <c r="B7" s="54" t="s">
        <v>68</v>
      </c>
      <c r="C7" s="2">
        <v>8.5</v>
      </c>
      <c r="D7" s="55">
        <f t="shared" si="0"/>
        <v>0.34</v>
      </c>
      <c r="E7" s="3">
        <f t="shared" si="1"/>
        <v>8.84</v>
      </c>
      <c r="H7" s="72"/>
      <c r="I7" s="72"/>
      <c r="J7" s="72"/>
      <c r="K7" s="72"/>
      <c r="L7" s="72"/>
      <c r="M7" s="72"/>
      <c r="N7" s="72"/>
      <c r="O7" s="72"/>
    </row>
    <row r="8" spans="1:15" x14ac:dyDescent="0.25">
      <c r="A8" s="53" t="s">
        <v>56</v>
      </c>
      <c r="B8" s="54" t="s">
        <v>63</v>
      </c>
      <c r="C8" s="2">
        <v>0.75</v>
      </c>
      <c r="D8" s="55">
        <f t="shared" si="0"/>
        <v>0.03</v>
      </c>
      <c r="E8" s="3">
        <f t="shared" si="1"/>
        <v>0.78</v>
      </c>
      <c r="H8" s="72"/>
      <c r="I8" s="72"/>
      <c r="J8" s="72"/>
      <c r="K8" s="72"/>
      <c r="L8" s="72"/>
      <c r="M8" s="72"/>
      <c r="N8" s="72"/>
      <c r="O8" s="72"/>
    </row>
    <row r="9" spans="1:15" x14ac:dyDescent="0.25">
      <c r="A9" s="53" t="s">
        <v>57</v>
      </c>
      <c r="B9" s="54" t="s">
        <v>69</v>
      </c>
      <c r="C9" s="2">
        <v>6.25</v>
      </c>
      <c r="D9" s="55">
        <f t="shared" si="0"/>
        <v>1.3125</v>
      </c>
      <c r="E9" s="3">
        <f t="shared" si="1"/>
        <v>7.5625</v>
      </c>
      <c r="H9" s="72"/>
      <c r="I9" s="72"/>
      <c r="J9" s="72"/>
      <c r="K9" s="72"/>
      <c r="L9" s="72"/>
      <c r="M9" s="72"/>
      <c r="N9" s="72"/>
      <c r="O9" s="72"/>
    </row>
    <row r="10" spans="1:15" x14ac:dyDescent="0.25">
      <c r="A10" s="53" t="s">
        <v>58</v>
      </c>
      <c r="B10" s="54" t="s">
        <v>68</v>
      </c>
      <c r="C10" s="2">
        <v>28.95</v>
      </c>
      <c r="D10" s="55">
        <f t="shared" si="0"/>
        <v>1.1579999999999999</v>
      </c>
      <c r="E10" s="3">
        <f t="shared" si="1"/>
        <v>30.108000000000001</v>
      </c>
      <c r="H10" s="72"/>
      <c r="I10" s="72"/>
      <c r="J10" s="72"/>
      <c r="K10" s="72"/>
      <c r="L10" s="72"/>
      <c r="M10" s="72"/>
      <c r="N10" s="72"/>
      <c r="O10" s="72"/>
    </row>
    <row r="11" spans="1:15" x14ac:dyDescent="0.25">
      <c r="A11" s="53" t="s">
        <v>59</v>
      </c>
      <c r="B11" s="54" t="s">
        <v>63</v>
      </c>
      <c r="C11" s="2">
        <v>2.33</v>
      </c>
      <c r="D11" s="55">
        <f>IF(B11="Alimentación",C11*$E$1,IF(B11="Libro",C11*$E$1,IF(B11="Entradas",C11*$E$2,IF(B11="General",C11*$E$3))))</f>
        <v>9.3200000000000005E-2</v>
      </c>
      <c r="E11" s="3">
        <f t="shared" si="1"/>
        <v>2.4232</v>
      </c>
      <c r="H11" s="72"/>
      <c r="I11" s="72"/>
      <c r="J11" s="72"/>
      <c r="K11" s="72"/>
      <c r="L11" s="72"/>
      <c r="M11" s="72"/>
      <c r="N11" s="72"/>
      <c r="O11" s="72"/>
    </row>
    <row r="12" spans="1:15" ht="30.75" customHeight="1" x14ac:dyDescent="0.25">
      <c r="A12" s="56" t="s">
        <v>60</v>
      </c>
      <c r="B12" s="54" t="s">
        <v>69</v>
      </c>
      <c r="C12" s="2">
        <v>13.25</v>
      </c>
      <c r="D12" s="55">
        <f t="shared" si="0"/>
        <v>2.7824999999999998</v>
      </c>
      <c r="E12" s="3">
        <f t="shared" si="1"/>
        <v>16.032499999999999</v>
      </c>
      <c r="H12" s="72"/>
      <c r="I12" s="72"/>
      <c r="J12" s="72"/>
      <c r="K12" s="72"/>
      <c r="L12" s="72"/>
      <c r="M12" s="72"/>
      <c r="N12" s="72"/>
      <c r="O12" s="72"/>
    </row>
    <row r="13" spans="1:15" ht="30" customHeight="1" x14ac:dyDescent="0.25">
      <c r="A13" s="56" t="s">
        <v>61</v>
      </c>
      <c r="B13" s="54" t="s">
        <v>69</v>
      </c>
      <c r="C13" s="2">
        <v>14</v>
      </c>
      <c r="D13" s="55">
        <f t="shared" si="0"/>
        <v>2.94</v>
      </c>
      <c r="E13" s="3">
        <f t="shared" si="1"/>
        <v>16.940000000000001</v>
      </c>
      <c r="H13" s="72"/>
      <c r="I13" s="72"/>
      <c r="J13" s="72"/>
      <c r="K13" s="72"/>
      <c r="L13" s="72"/>
      <c r="M13" s="72"/>
      <c r="N13" s="72"/>
      <c r="O13" s="72"/>
    </row>
    <row r="14" spans="1:15" ht="15.75" thickBot="1" x14ac:dyDescent="0.3">
      <c r="A14" s="53" t="s">
        <v>62</v>
      </c>
      <c r="B14" s="54" t="s">
        <v>64</v>
      </c>
      <c r="C14" s="2">
        <v>24.5</v>
      </c>
      <c r="D14" s="55">
        <f>IF(B14="Alimentación",C14*$E$1,IF(B14="Libro",C14*$E$1,IF(B14="Entradas",C14*$E$2,IF(B14="General",C14*$E$3))))</f>
        <v>2.4500000000000002</v>
      </c>
      <c r="E14" s="3">
        <f t="shared" si="1"/>
        <v>26.95</v>
      </c>
      <c r="H14" s="72"/>
      <c r="I14" s="72"/>
      <c r="J14" s="72"/>
      <c r="K14" s="72"/>
      <c r="L14" s="72"/>
      <c r="M14" s="72"/>
      <c r="N14" s="72"/>
      <c r="O14" s="72"/>
    </row>
    <row r="15" spans="1:15" x14ac:dyDescent="0.25">
      <c r="A15" s="66" t="s">
        <v>65</v>
      </c>
      <c r="B15" s="67"/>
      <c r="C15" s="67"/>
      <c r="D15" s="62">
        <f>SUMIF(B5:B14,"Alimentación",D5:D14)+SUMIF(B5:B14,"Libro",D5:D14)</f>
        <v>3.2612000000000005</v>
      </c>
      <c r="E15" s="63"/>
      <c r="H15" s="72"/>
      <c r="I15" s="72"/>
      <c r="J15" s="72"/>
      <c r="K15" s="72"/>
      <c r="L15" s="72"/>
      <c r="M15" s="72"/>
      <c r="N15" s="72"/>
      <c r="O15" s="72"/>
    </row>
    <row r="16" spans="1:15" x14ac:dyDescent="0.25">
      <c r="A16" s="68" t="s">
        <v>66</v>
      </c>
      <c r="B16" s="69"/>
      <c r="C16" s="69"/>
      <c r="D16" s="57">
        <f>SUMIF(B5:B14,"Entradas",D5:D14)</f>
        <v>2.4500000000000002</v>
      </c>
      <c r="E16" s="52"/>
      <c r="H16" s="72"/>
      <c r="I16" s="72"/>
      <c r="J16" s="72"/>
      <c r="K16" s="72"/>
      <c r="L16" s="72"/>
      <c r="M16" s="72"/>
      <c r="N16" s="72"/>
      <c r="O16" s="72"/>
    </row>
    <row r="17" spans="1:5" ht="15.75" thickBot="1" x14ac:dyDescent="0.3">
      <c r="A17" s="70" t="s">
        <v>67</v>
      </c>
      <c r="B17" s="71"/>
      <c r="C17" s="71"/>
      <c r="D17" s="64">
        <f>SUMIF(B5:B14,"General",D5:D14)</f>
        <v>7.0350000000000001</v>
      </c>
      <c r="E17" s="65"/>
    </row>
    <row r="18" spans="1:5" ht="15.75" thickBot="1" x14ac:dyDescent="0.3">
      <c r="A18" s="58"/>
      <c r="B18" s="59"/>
      <c r="C18" s="60">
        <f t="shared" ref="C18:D18" si="2">SUM(C5:C14)</f>
        <v>139.53</v>
      </c>
      <c r="D18" s="60">
        <f>SUM(D15:D17)</f>
        <v>12.746200000000002</v>
      </c>
      <c r="E18" s="61">
        <f>SUM(E5:E14)</f>
        <v>152.27619999999999</v>
      </c>
    </row>
  </sheetData>
  <mergeCells count="6">
    <mergeCell ref="A17:C17"/>
    <mergeCell ref="A1:C1"/>
    <mergeCell ref="A2:C2"/>
    <mergeCell ref="A3:C3"/>
    <mergeCell ref="A16:C16"/>
    <mergeCell ref="A15:C15"/>
  </mergeCells>
  <pageMargins left="0.7" right="0.7" top="0.75" bottom="0.75" header="0.3" footer="0.3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Libros</vt:lpstr>
      <vt:lpstr>Temperatura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gonzalez</cp:lastModifiedBy>
  <dcterms:created xsi:type="dcterms:W3CDTF">2021-02-09T09:27:36Z</dcterms:created>
  <dcterms:modified xsi:type="dcterms:W3CDTF">2021-02-09T17:47:37Z</dcterms:modified>
</cp:coreProperties>
</file>