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50"/>
  </bookViews>
  <sheets>
    <sheet name="Liga BBVA" sheetId="2" r:id="rId1"/>
    <sheet name="Solución" sheetId="4" r:id="rId2"/>
  </sheets>
  <calcPr calcId="162913"/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3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3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4" i="2"/>
  <c r="I5" i="2"/>
  <c r="I3" i="2"/>
  <c r="G24" i="2"/>
  <c r="F24" i="2"/>
  <c r="E24" i="2"/>
  <c r="D24" i="2"/>
  <c r="C24" i="2"/>
</calcChain>
</file>

<file path=xl/sharedStrings.xml><?xml version="1.0" encoding="utf-8"?>
<sst xmlns="http://schemas.openxmlformats.org/spreadsheetml/2006/main" count="98" uniqueCount="50">
  <si>
    <t>GF</t>
  </si>
  <si>
    <t>GC</t>
  </si>
  <si>
    <t>G</t>
  </si>
  <si>
    <t>E</t>
  </si>
  <si>
    <t>P</t>
  </si>
  <si>
    <t>Atlético</t>
  </si>
  <si>
    <t>Barcelona</t>
  </si>
  <si>
    <t>R. Madrid</t>
  </si>
  <si>
    <t>Athletic</t>
  </si>
  <si>
    <t>Sevilla</t>
  </si>
  <si>
    <t>Villarreal</t>
  </si>
  <si>
    <t>R. Sociedad</t>
  </si>
  <si>
    <t>Valencia</t>
  </si>
  <si>
    <t>Celta</t>
  </si>
  <si>
    <t>Levante</t>
  </si>
  <si>
    <t>Málaga</t>
  </si>
  <si>
    <t>Rayo</t>
  </si>
  <si>
    <t>Getafe</t>
  </si>
  <si>
    <t>Espanyol</t>
  </si>
  <si>
    <t>Granada</t>
  </si>
  <si>
    <t>Elche</t>
  </si>
  <si>
    <t>Almería</t>
  </si>
  <si>
    <t>Osasuna</t>
  </si>
  <si>
    <t>Valladolid</t>
  </si>
  <si>
    <t>Betis</t>
  </si>
  <si>
    <t>VICTORIA:</t>
  </si>
  <si>
    <t>COEFICIENTE GOLEADOR</t>
  </si>
  <si>
    <t>MAL DEL ENTRENADOR</t>
  </si>
  <si>
    <t>DIFERENCIA DE GOLES OPTIMISTA</t>
  </si>
  <si>
    <t>PUNTOS V.1</t>
  </si>
  <si>
    <t>PUNTOS V.2</t>
  </si>
  <si>
    <t>CHAMPIONS</t>
  </si>
  <si>
    <t>EUROPA LEAGUE</t>
  </si>
  <si>
    <t>DESCENSO A 2ª</t>
  </si>
  <si>
    <t>REPITE EN 1ª</t>
  </si>
  <si>
    <t>CLASIFICACIÓN</t>
  </si>
  <si>
    <t>SIMULADOR DE PUNTOS</t>
  </si>
  <si>
    <t>PRÓXIMA TEMPORADA</t>
  </si>
  <si>
    <t>SIEMPRE EN PRIMERA</t>
  </si>
  <si>
    <t>EXCELENTE</t>
  </si>
  <si>
    <t>ZIDANE</t>
  </si>
  <si>
    <t>ASEGURADA</t>
  </si>
  <si>
    <t>DUDOSA</t>
  </si>
  <si>
    <t>PREOCUPANTE</t>
  </si>
  <si>
    <t>MOURINHO</t>
  </si>
  <si>
    <t>CHAMPIONS (&gt;=70)</t>
  </si>
  <si>
    <t>REPITE EN 1ª (&gt;=40)</t>
  </si>
  <si>
    <t>EUROPA LEAGUE (&gt;=55)</t>
  </si>
  <si>
    <t>EMPATE:</t>
  </si>
  <si>
    <t>DERROTA: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</si>
</sst>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FF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1" fontId="0" fillId="3" borderId="1" xfId="0" applyNumberFormat="1" applyFill="1" applyBorder="1" applyAlignment="1">
      <alignment horizontal="center" vertical="center"/>
    </xf>
    <xf numFmtId="0" fontId="3" fillId="5" borderId="5" xfId="0" applyFont="1" applyFill="1" applyBorder="1"/>
    <xf numFmtId="0" fontId="3" fillId="5" borderId="0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0" fillId="5" borderId="6" xfId="0" applyFill="1" applyBorder="1"/>
    <xf numFmtId="0" fontId="0" fillId="5" borderId="9" xfId="0" applyFill="1" applyBorder="1"/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6" borderId="1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6" xfId="0" applyFill="1" applyBorder="1" applyAlignment="1">
      <alignment horizontal="center"/>
    </xf>
  </cellXfs>
  <cellStyles count="1"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abSelected="1" workbookViewId="0">
      <selection activeCell="M12" sqref="M12"/>
    </sheetView>
  </sheetViews>
  <sheetFormatPr baseColWidth="10" defaultRowHeight="15" x14ac:dyDescent="0.25"/>
  <cols>
    <col min="1" max="1" width="2.7109375" customWidth="1"/>
    <col min="2" max="2" width="11.140625" bestFit="1" customWidth="1"/>
    <col min="3" max="7" width="6.7109375" style="1" customWidth="1"/>
    <col min="8" max="8" width="11.7109375" style="1" bestFit="1" customWidth="1"/>
    <col min="9" max="9" width="15.7109375" style="1" customWidth="1"/>
    <col min="10" max="10" width="16.5703125" style="1" customWidth="1"/>
    <col min="11" max="11" width="15.7109375" style="1" customWidth="1"/>
    <col min="12" max="12" width="11.7109375" style="1" bestFit="1" customWidth="1"/>
    <col min="13" max="14" width="15.7109375" style="1" customWidth="1"/>
    <col min="15" max="15" width="2.7109375" customWidth="1"/>
    <col min="16" max="16" width="15.42578125" bestFit="1" customWidth="1"/>
    <col min="17" max="17" width="2.7109375" customWidth="1"/>
    <col min="18" max="18" width="4.7109375" style="2" customWidth="1"/>
    <col min="19" max="19" width="4.7109375" customWidth="1"/>
    <col min="20" max="20" width="8.7109375" customWidth="1"/>
    <col min="21" max="21" width="2.7109375" customWidth="1"/>
  </cols>
  <sheetData>
    <row r="1" spans="1:21" ht="5.0999999999999996" customHeight="1" thickBot="1" x14ac:dyDescent="0.3">
      <c r="A1" s="15"/>
      <c r="B1" s="15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5"/>
      <c r="P1" s="15"/>
      <c r="Q1" s="15"/>
      <c r="R1" s="17"/>
      <c r="S1" s="15"/>
      <c r="T1" s="15"/>
      <c r="U1" s="15"/>
    </row>
    <row r="2" spans="1:21" ht="24.95" customHeight="1" x14ac:dyDescent="0.25">
      <c r="A2" s="15"/>
      <c r="B2" s="15"/>
      <c r="C2" s="6" t="s">
        <v>2</v>
      </c>
      <c r="D2" s="6" t="s">
        <v>3</v>
      </c>
      <c r="E2" s="6" t="s">
        <v>4</v>
      </c>
      <c r="F2" s="6" t="s">
        <v>0</v>
      </c>
      <c r="G2" s="6" t="s">
        <v>1</v>
      </c>
      <c r="H2" s="6" t="s">
        <v>29</v>
      </c>
      <c r="I2" s="7" t="s">
        <v>28</v>
      </c>
      <c r="J2" s="7" t="s">
        <v>26</v>
      </c>
      <c r="K2" s="7" t="s">
        <v>27</v>
      </c>
      <c r="L2" s="6" t="s">
        <v>30</v>
      </c>
      <c r="M2" s="6" t="s">
        <v>35</v>
      </c>
      <c r="N2" s="7" t="s">
        <v>38</v>
      </c>
      <c r="O2" s="15"/>
      <c r="P2" s="25" t="s">
        <v>36</v>
      </c>
      <c r="Q2" s="26"/>
      <c r="R2" s="26"/>
      <c r="S2" s="27"/>
      <c r="T2" s="15"/>
      <c r="U2" s="15"/>
    </row>
    <row r="3" spans="1:21" x14ac:dyDescent="0.25">
      <c r="A3" s="15"/>
      <c r="B3" s="5" t="s">
        <v>5</v>
      </c>
      <c r="C3" s="4">
        <v>28</v>
      </c>
      <c r="D3" s="4">
        <v>6</v>
      </c>
      <c r="E3" s="4">
        <v>4</v>
      </c>
      <c r="F3" s="4">
        <v>77</v>
      </c>
      <c r="G3" s="4">
        <v>26</v>
      </c>
      <c r="H3" s="3">
        <f>C3*3+D3*1</f>
        <v>90</v>
      </c>
      <c r="I3" s="3">
        <f>F3-G3</f>
        <v>51</v>
      </c>
      <c r="J3" s="3" t="str">
        <f>IF(QUOTIENT(F3,C3+D3)&gt;=2,"EXCELENTE","PREOCUPANTE")</f>
        <v>EXCELENTE</v>
      </c>
      <c r="K3" s="3" t="str">
        <f>IF(AND(D3)&gt;=SUM(C3,E3)/COUNT(C3,E3),IF(AND(E3&gt;D3),"MOURINHO","ZIDANE"))</f>
        <v>ZIDANE</v>
      </c>
      <c r="L3" s="3">
        <f>C3*$R$3+D3*$R$4</f>
        <v>90</v>
      </c>
      <c r="M3" s="3" t="str">
        <f>IF(AND(H3&gt;=70),"CHAMPIONS",IF(AND(H3&gt;=55),"EUROPA LEAGUE",IF(AND(H3&gt;=40),"REPITE EN 1ª","DESCENSO A 2ª")))</f>
        <v>CHAMPIONS</v>
      </c>
      <c r="N3" s="3" t="str">
        <f>IF(AND(C3)&gt;SUM(E3*3+D3),IF(AND(F3&gt;G3*2),"ASEGURADA","DUDOSA"))</f>
        <v>ASEGURADA</v>
      </c>
      <c r="O3" s="15"/>
      <c r="P3" s="9" t="s">
        <v>25</v>
      </c>
      <c r="Q3" s="10"/>
      <c r="R3" s="20">
        <v>3</v>
      </c>
      <c r="S3" s="13"/>
      <c r="T3" s="15"/>
      <c r="U3" s="15"/>
    </row>
    <row r="4" spans="1:21" x14ac:dyDescent="0.25">
      <c r="A4" s="15"/>
      <c r="B4" s="5" t="s">
        <v>6</v>
      </c>
      <c r="C4" s="4">
        <v>27</v>
      </c>
      <c r="D4" s="4">
        <v>6</v>
      </c>
      <c r="E4" s="4">
        <v>5</v>
      </c>
      <c r="F4" s="4">
        <v>100</v>
      </c>
      <c r="G4" s="4">
        <v>33</v>
      </c>
      <c r="H4" s="3">
        <f t="shared" ref="H4:H22" si="0">C4*3+D4*1</f>
        <v>87</v>
      </c>
      <c r="I4" s="3">
        <f t="shared" ref="I4:I22" si="1">F4-G4</f>
        <v>67</v>
      </c>
      <c r="J4" s="3" t="str">
        <f t="shared" ref="J4:J22" si="2">IF(QUOTIENT(F4,C4+D4)&gt;=2,"EXCELENTE","PREOCUPANTE")</f>
        <v>EXCELENTE</v>
      </c>
      <c r="K4" s="3" t="str">
        <f t="shared" ref="K4:K22" si="3">IF(AND(D4)&gt;=SUM(C4,E4)/COUNT(C4,E4),IF(AND(E4&gt;D4),"MOURINHO","ZIDANE"))</f>
        <v>ZIDANE</v>
      </c>
      <c r="L4" s="3">
        <f t="shared" ref="L4:L22" si="4">C4*$R$3+D4*$R$4</f>
        <v>87</v>
      </c>
      <c r="M4" s="3" t="str">
        <f t="shared" ref="M4:M22" si="5">IF(AND(H4&gt;=70),"CHAMPIONS",IF(AND(H4&gt;=55),"EUROPA LEAGUE",IF(AND(H4&gt;=40),"REPITE EN 1ª","DESCENSO A 2ª")))</f>
        <v>CHAMPIONS</v>
      </c>
      <c r="N4" s="3" t="str">
        <f t="shared" ref="N4:N22" si="6">IF(AND(C4)&gt;SUM(E4*3+D4),IF(AND(F4&gt;G4*2),"ASEGURADA","DUDOSA"))</f>
        <v>ASEGURADA</v>
      </c>
      <c r="O4" s="15"/>
      <c r="P4" s="9" t="s">
        <v>48</v>
      </c>
      <c r="Q4" s="10"/>
      <c r="R4" s="20">
        <v>1</v>
      </c>
      <c r="S4" s="13"/>
      <c r="T4" s="15"/>
      <c r="U4" s="15"/>
    </row>
    <row r="5" spans="1:21" ht="15.75" thickBot="1" x14ac:dyDescent="0.3">
      <c r="A5" s="15"/>
      <c r="B5" s="5" t="s">
        <v>7</v>
      </c>
      <c r="C5" s="4">
        <v>27</v>
      </c>
      <c r="D5" s="4">
        <v>6</v>
      </c>
      <c r="E5" s="4">
        <v>5</v>
      </c>
      <c r="F5" s="4">
        <v>104</v>
      </c>
      <c r="G5" s="4">
        <v>38</v>
      </c>
      <c r="H5" s="3">
        <f t="shared" si="0"/>
        <v>87</v>
      </c>
      <c r="I5" s="3">
        <f t="shared" si="1"/>
        <v>66</v>
      </c>
      <c r="J5" s="3" t="str">
        <f t="shared" si="2"/>
        <v>EXCELENTE</v>
      </c>
      <c r="K5" s="3" t="str">
        <f t="shared" si="3"/>
        <v>ZIDANE</v>
      </c>
      <c r="L5" s="3">
        <f t="shared" si="4"/>
        <v>87</v>
      </c>
      <c r="M5" s="3" t="str">
        <f t="shared" si="5"/>
        <v>CHAMPIONS</v>
      </c>
      <c r="N5" s="3" t="str">
        <f t="shared" si="6"/>
        <v>ASEGURADA</v>
      </c>
      <c r="O5" s="15"/>
      <c r="P5" s="11" t="s">
        <v>49</v>
      </c>
      <c r="Q5" s="12"/>
      <c r="R5" s="21">
        <v>0</v>
      </c>
      <c r="S5" s="14"/>
      <c r="T5" s="15"/>
      <c r="U5" s="15"/>
    </row>
    <row r="6" spans="1:21" ht="15.75" thickBot="1" x14ac:dyDescent="0.3">
      <c r="A6" s="15"/>
      <c r="B6" s="5" t="s">
        <v>8</v>
      </c>
      <c r="C6" s="4">
        <v>20</v>
      </c>
      <c r="D6" s="4">
        <v>10</v>
      </c>
      <c r="E6" s="4">
        <v>8</v>
      </c>
      <c r="F6" s="4">
        <v>66</v>
      </c>
      <c r="G6" s="4">
        <v>39</v>
      </c>
      <c r="H6" s="3">
        <f t="shared" si="0"/>
        <v>70</v>
      </c>
      <c r="I6" s="3">
        <f t="shared" si="1"/>
        <v>27</v>
      </c>
      <c r="J6" s="3" t="str">
        <f t="shared" si="2"/>
        <v>EXCELENTE</v>
      </c>
      <c r="K6" s="3" t="str">
        <f t="shared" si="3"/>
        <v>ZIDANE</v>
      </c>
      <c r="L6" s="3">
        <f t="shared" si="4"/>
        <v>70</v>
      </c>
      <c r="M6" s="3" t="str">
        <f t="shared" si="5"/>
        <v>CHAMPIONS</v>
      </c>
      <c r="N6" s="3" t="str">
        <f t="shared" si="6"/>
        <v>DUDOSA</v>
      </c>
      <c r="O6" s="15"/>
      <c r="P6" s="15"/>
      <c r="Q6" s="15"/>
      <c r="R6" s="17"/>
      <c r="S6" s="15"/>
      <c r="T6" s="15"/>
      <c r="U6" s="15"/>
    </row>
    <row r="7" spans="1:21" x14ac:dyDescent="0.25">
      <c r="A7" s="15"/>
      <c r="B7" s="5" t="s">
        <v>9</v>
      </c>
      <c r="C7" s="4">
        <v>18</v>
      </c>
      <c r="D7" s="4">
        <v>9</v>
      </c>
      <c r="E7" s="4">
        <v>11</v>
      </c>
      <c r="F7" s="4">
        <v>69</v>
      </c>
      <c r="G7" s="4">
        <v>52</v>
      </c>
      <c r="H7" s="3">
        <f t="shared" si="0"/>
        <v>63</v>
      </c>
      <c r="I7" s="3">
        <f t="shared" si="1"/>
        <v>17</v>
      </c>
      <c r="J7" s="3" t="str">
        <f t="shared" si="2"/>
        <v>EXCELENTE</v>
      </c>
      <c r="K7" s="3" t="str">
        <f t="shared" si="3"/>
        <v>MOURINHO</v>
      </c>
      <c r="L7" s="3">
        <f t="shared" si="4"/>
        <v>63</v>
      </c>
      <c r="M7" s="3" t="str">
        <f t="shared" si="5"/>
        <v>EUROPA LEAGUE</v>
      </c>
      <c r="N7" s="3" t="str">
        <f t="shared" si="6"/>
        <v>DUDOSA</v>
      </c>
      <c r="O7" s="15"/>
      <c r="P7" s="28" t="s">
        <v>37</v>
      </c>
      <c r="Q7" s="29"/>
      <c r="R7" s="29"/>
      <c r="S7" s="30"/>
      <c r="T7" s="15"/>
      <c r="U7" s="15"/>
    </row>
    <row r="8" spans="1:21" x14ac:dyDescent="0.25">
      <c r="A8" s="15"/>
      <c r="B8" s="5" t="s">
        <v>10</v>
      </c>
      <c r="C8" s="4">
        <v>17</v>
      </c>
      <c r="D8" s="4">
        <v>8</v>
      </c>
      <c r="E8" s="4">
        <v>13</v>
      </c>
      <c r="F8" s="4">
        <v>60</v>
      </c>
      <c r="G8" s="4">
        <v>44</v>
      </c>
      <c r="H8" s="3">
        <f t="shared" si="0"/>
        <v>59</v>
      </c>
      <c r="I8" s="3">
        <f t="shared" si="1"/>
        <v>16</v>
      </c>
      <c r="J8" s="3" t="str">
        <f t="shared" si="2"/>
        <v>EXCELENTE</v>
      </c>
      <c r="K8" s="3" t="str">
        <f t="shared" si="3"/>
        <v>MOURINHO</v>
      </c>
      <c r="L8" s="3">
        <f t="shared" si="4"/>
        <v>59</v>
      </c>
      <c r="M8" s="3" t="str">
        <f t="shared" si="5"/>
        <v>EUROPA LEAGUE</v>
      </c>
      <c r="N8" s="3" t="str">
        <f t="shared" si="6"/>
        <v>DUDOSA</v>
      </c>
      <c r="O8" s="15"/>
      <c r="P8" s="31" t="s">
        <v>45</v>
      </c>
      <c r="Q8" s="32"/>
      <c r="R8" s="32"/>
      <c r="S8" s="33"/>
      <c r="T8" s="15"/>
      <c r="U8" s="15"/>
    </row>
    <row r="9" spans="1:21" x14ac:dyDescent="0.25">
      <c r="A9" s="15"/>
      <c r="B9" s="5" t="s">
        <v>11</v>
      </c>
      <c r="C9" s="4">
        <v>16</v>
      </c>
      <c r="D9" s="4">
        <v>11</v>
      </c>
      <c r="E9" s="4">
        <v>11</v>
      </c>
      <c r="F9" s="4">
        <v>62</v>
      </c>
      <c r="G9" s="4">
        <v>55</v>
      </c>
      <c r="H9" s="3">
        <f t="shared" si="0"/>
        <v>59</v>
      </c>
      <c r="I9" s="3">
        <f t="shared" si="1"/>
        <v>7</v>
      </c>
      <c r="J9" s="3" t="str">
        <f t="shared" si="2"/>
        <v>EXCELENTE</v>
      </c>
      <c r="K9" s="3" t="str">
        <f t="shared" si="3"/>
        <v>ZIDANE</v>
      </c>
      <c r="L9" s="3">
        <f t="shared" si="4"/>
        <v>59</v>
      </c>
      <c r="M9" s="3" t="str">
        <f t="shared" si="5"/>
        <v>EUROPA LEAGUE</v>
      </c>
      <c r="N9" s="3" t="str">
        <f t="shared" si="6"/>
        <v>DUDOSA</v>
      </c>
      <c r="O9" s="15"/>
      <c r="P9" s="31" t="s">
        <v>47</v>
      </c>
      <c r="Q9" s="32"/>
      <c r="R9" s="32"/>
      <c r="S9" s="33"/>
      <c r="T9" s="15"/>
      <c r="U9" s="15"/>
    </row>
    <row r="10" spans="1:21" x14ac:dyDescent="0.25">
      <c r="A10" s="15"/>
      <c r="B10" s="5" t="s">
        <v>12</v>
      </c>
      <c r="C10" s="4">
        <v>13</v>
      </c>
      <c r="D10" s="4">
        <v>10</v>
      </c>
      <c r="E10" s="4">
        <v>15</v>
      </c>
      <c r="F10" s="4">
        <v>51</v>
      </c>
      <c r="G10" s="4">
        <v>53</v>
      </c>
      <c r="H10" s="3">
        <f t="shared" si="0"/>
        <v>49</v>
      </c>
      <c r="I10" s="3">
        <f t="shared" si="1"/>
        <v>-2</v>
      </c>
      <c r="J10" s="3" t="str">
        <f t="shared" si="2"/>
        <v>EXCELENTE</v>
      </c>
      <c r="K10" s="3" t="str">
        <f t="shared" si="3"/>
        <v>MOURINHO</v>
      </c>
      <c r="L10" s="3">
        <f t="shared" si="4"/>
        <v>49</v>
      </c>
      <c r="M10" s="3" t="str">
        <f t="shared" si="5"/>
        <v>REPITE EN 1ª</v>
      </c>
      <c r="N10" s="3" t="str">
        <f t="shared" si="6"/>
        <v>DUDOSA</v>
      </c>
      <c r="O10" s="15"/>
      <c r="P10" s="31" t="s">
        <v>46</v>
      </c>
      <c r="Q10" s="32"/>
      <c r="R10" s="32"/>
      <c r="S10" s="33"/>
      <c r="T10" s="15"/>
      <c r="U10" s="15"/>
    </row>
    <row r="11" spans="1:21" ht="15.75" thickBot="1" x14ac:dyDescent="0.3">
      <c r="A11" s="15"/>
      <c r="B11" s="5" t="s">
        <v>13</v>
      </c>
      <c r="C11" s="4">
        <v>14</v>
      </c>
      <c r="D11" s="4">
        <v>7</v>
      </c>
      <c r="E11" s="4">
        <v>17</v>
      </c>
      <c r="F11" s="4">
        <v>49</v>
      </c>
      <c r="G11" s="4">
        <v>54</v>
      </c>
      <c r="H11" s="3">
        <f t="shared" si="0"/>
        <v>49</v>
      </c>
      <c r="I11" s="3">
        <f t="shared" si="1"/>
        <v>-5</v>
      </c>
      <c r="J11" s="3" t="str">
        <f t="shared" si="2"/>
        <v>EXCELENTE</v>
      </c>
      <c r="K11" s="3" t="str">
        <f t="shared" si="3"/>
        <v>MOURINHO</v>
      </c>
      <c r="L11" s="3">
        <f t="shared" si="4"/>
        <v>49</v>
      </c>
      <c r="M11" s="3" t="str">
        <f t="shared" si="5"/>
        <v>REPITE EN 1ª</v>
      </c>
      <c r="N11" s="3" t="str">
        <f t="shared" si="6"/>
        <v>DUDOSA</v>
      </c>
      <c r="O11" s="15"/>
      <c r="P11" s="22" t="s">
        <v>33</v>
      </c>
      <c r="Q11" s="23"/>
      <c r="R11" s="23"/>
      <c r="S11" s="24"/>
      <c r="T11" s="15"/>
      <c r="U11" s="15"/>
    </row>
    <row r="12" spans="1:21" x14ac:dyDescent="0.25">
      <c r="A12" s="15"/>
      <c r="B12" s="5" t="s">
        <v>14</v>
      </c>
      <c r="C12" s="4">
        <v>12</v>
      </c>
      <c r="D12" s="4">
        <v>12</v>
      </c>
      <c r="E12" s="4">
        <v>14</v>
      </c>
      <c r="F12" s="4">
        <v>35</v>
      </c>
      <c r="G12" s="4">
        <v>43</v>
      </c>
      <c r="H12" s="3">
        <f t="shared" si="0"/>
        <v>48</v>
      </c>
      <c r="I12" s="3">
        <f t="shared" si="1"/>
        <v>-8</v>
      </c>
      <c r="J12" s="3" t="str">
        <f t="shared" si="2"/>
        <v>PREOCUPANTE</v>
      </c>
      <c r="K12" s="3" t="str">
        <f t="shared" si="3"/>
        <v>MOURINHO</v>
      </c>
      <c r="L12" s="3">
        <f t="shared" si="4"/>
        <v>48</v>
      </c>
      <c r="M12" s="3" t="str">
        <f t="shared" si="5"/>
        <v>REPITE EN 1ª</v>
      </c>
      <c r="N12" s="3" t="str">
        <f t="shared" si="6"/>
        <v>DUDOSA</v>
      </c>
      <c r="O12" s="15"/>
      <c r="P12" s="15"/>
      <c r="Q12" s="15"/>
      <c r="R12" s="17"/>
      <c r="S12" s="15"/>
      <c r="T12" s="15"/>
      <c r="U12" s="15"/>
    </row>
    <row r="13" spans="1:21" x14ac:dyDescent="0.25">
      <c r="A13" s="15"/>
      <c r="B13" s="5" t="s">
        <v>15</v>
      </c>
      <c r="C13" s="4">
        <v>12</v>
      </c>
      <c r="D13" s="4">
        <v>9</v>
      </c>
      <c r="E13" s="4">
        <v>17</v>
      </c>
      <c r="F13" s="4">
        <v>39</v>
      </c>
      <c r="G13" s="4">
        <v>46</v>
      </c>
      <c r="H13" s="3">
        <f t="shared" si="0"/>
        <v>45</v>
      </c>
      <c r="I13" s="3">
        <f t="shared" si="1"/>
        <v>-7</v>
      </c>
      <c r="J13" s="3" t="str">
        <f t="shared" si="2"/>
        <v>PREOCUPANTE</v>
      </c>
      <c r="K13" s="3" t="str">
        <f t="shared" si="3"/>
        <v>MOURINHO</v>
      </c>
      <c r="L13" s="3">
        <f t="shared" si="4"/>
        <v>45</v>
      </c>
      <c r="M13" s="3" t="str">
        <f t="shared" si="5"/>
        <v>REPITE EN 1ª</v>
      </c>
      <c r="N13" s="3" t="str">
        <f t="shared" si="6"/>
        <v>DUDOSA</v>
      </c>
      <c r="O13" s="15"/>
      <c r="P13" s="15"/>
      <c r="Q13" s="15"/>
      <c r="R13" s="17"/>
      <c r="S13" s="15"/>
      <c r="T13" s="15"/>
      <c r="U13" s="15"/>
    </row>
    <row r="14" spans="1:21" x14ac:dyDescent="0.25">
      <c r="A14" s="15"/>
      <c r="B14" s="5" t="s">
        <v>16</v>
      </c>
      <c r="C14" s="4">
        <v>13</v>
      </c>
      <c r="D14" s="4">
        <v>4</v>
      </c>
      <c r="E14" s="4">
        <v>21</v>
      </c>
      <c r="F14" s="4">
        <v>46</v>
      </c>
      <c r="G14" s="4">
        <v>80</v>
      </c>
      <c r="H14" s="3">
        <f t="shared" si="0"/>
        <v>43</v>
      </c>
      <c r="I14" s="3">
        <f t="shared" si="1"/>
        <v>-34</v>
      </c>
      <c r="J14" s="3" t="str">
        <f t="shared" si="2"/>
        <v>EXCELENTE</v>
      </c>
      <c r="K14" s="3" t="str">
        <f t="shared" si="3"/>
        <v>MOURINHO</v>
      </c>
      <c r="L14" s="3">
        <f t="shared" si="4"/>
        <v>43</v>
      </c>
      <c r="M14" s="3" t="str">
        <f t="shared" si="5"/>
        <v>REPITE EN 1ª</v>
      </c>
      <c r="N14" s="3" t="str">
        <f t="shared" si="6"/>
        <v>DUDOSA</v>
      </c>
      <c r="O14" s="15"/>
      <c r="P14" s="15"/>
      <c r="Q14" s="15"/>
      <c r="R14" s="17"/>
      <c r="S14" s="15"/>
      <c r="T14" s="15"/>
      <c r="U14" s="15"/>
    </row>
    <row r="15" spans="1:21" x14ac:dyDescent="0.25">
      <c r="A15" s="15"/>
      <c r="B15" s="5" t="s">
        <v>17</v>
      </c>
      <c r="C15" s="4">
        <v>11</v>
      </c>
      <c r="D15" s="4">
        <v>9</v>
      </c>
      <c r="E15" s="4">
        <v>18</v>
      </c>
      <c r="F15" s="4">
        <v>35</v>
      </c>
      <c r="G15" s="4">
        <v>54</v>
      </c>
      <c r="H15" s="3">
        <f t="shared" si="0"/>
        <v>42</v>
      </c>
      <c r="I15" s="3">
        <f t="shared" si="1"/>
        <v>-19</v>
      </c>
      <c r="J15" s="3" t="str">
        <f t="shared" si="2"/>
        <v>PREOCUPANTE</v>
      </c>
      <c r="K15" s="3" t="str">
        <f t="shared" si="3"/>
        <v>MOURINHO</v>
      </c>
      <c r="L15" s="3">
        <f t="shared" si="4"/>
        <v>42</v>
      </c>
      <c r="M15" s="3" t="str">
        <f t="shared" si="5"/>
        <v>REPITE EN 1ª</v>
      </c>
      <c r="N15" s="3" t="str">
        <f t="shared" si="6"/>
        <v>DUDOSA</v>
      </c>
      <c r="O15" s="15"/>
      <c r="P15" s="15"/>
      <c r="Q15" s="15"/>
      <c r="R15" s="17"/>
      <c r="S15" s="15"/>
      <c r="T15" s="15"/>
      <c r="U15" s="15"/>
    </row>
    <row r="16" spans="1:21" x14ac:dyDescent="0.25">
      <c r="A16" s="15"/>
      <c r="B16" s="5" t="s">
        <v>18</v>
      </c>
      <c r="C16" s="4">
        <v>11</v>
      </c>
      <c r="D16" s="4">
        <v>9</v>
      </c>
      <c r="E16" s="4">
        <v>18</v>
      </c>
      <c r="F16" s="4">
        <v>41</v>
      </c>
      <c r="G16" s="4">
        <v>51</v>
      </c>
      <c r="H16" s="3">
        <f t="shared" si="0"/>
        <v>42</v>
      </c>
      <c r="I16" s="3">
        <f t="shared" si="1"/>
        <v>-10</v>
      </c>
      <c r="J16" s="3" t="str">
        <f t="shared" si="2"/>
        <v>EXCELENTE</v>
      </c>
      <c r="K16" s="3" t="str">
        <f t="shared" si="3"/>
        <v>MOURINHO</v>
      </c>
      <c r="L16" s="3">
        <f t="shared" si="4"/>
        <v>42</v>
      </c>
      <c r="M16" s="3" t="str">
        <f t="shared" si="5"/>
        <v>REPITE EN 1ª</v>
      </c>
      <c r="N16" s="3" t="str">
        <f t="shared" si="6"/>
        <v>DUDOSA</v>
      </c>
      <c r="O16" s="15"/>
      <c r="P16" s="15"/>
      <c r="Q16" s="15"/>
      <c r="R16" s="17"/>
      <c r="S16" s="15"/>
      <c r="T16" s="15"/>
      <c r="U16" s="15"/>
    </row>
    <row r="17" spans="1:21" x14ac:dyDescent="0.25">
      <c r="A17" s="15"/>
      <c r="B17" s="5" t="s">
        <v>19</v>
      </c>
      <c r="C17" s="4">
        <v>12</v>
      </c>
      <c r="D17" s="4">
        <v>5</v>
      </c>
      <c r="E17" s="4">
        <v>21</v>
      </c>
      <c r="F17" s="4">
        <v>32</v>
      </c>
      <c r="G17" s="4">
        <v>56</v>
      </c>
      <c r="H17" s="3">
        <f t="shared" si="0"/>
        <v>41</v>
      </c>
      <c r="I17" s="3">
        <f t="shared" si="1"/>
        <v>-24</v>
      </c>
      <c r="J17" s="3" t="str">
        <f t="shared" si="2"/>
        <v>PREOCUPANTE</v>
      </c>
      <c r="K17" s="3" t="str">
        <f t="shared" si="3"/>
        <v>MOURINHO</v>
      </c>
      <c r="L17" s="3">
        <f t="shared" si="4"/>
        <v>41</v>
      </c>
      <c r="M17" s="3" t="str">
        <f t="shared" si="5"/>
        <v>REPITE EN 1ª</v>
      </c>
      <c r="N17" s="3" t="str">
        <f t="shared" si="6"/>
        <v>DUDOSA</v>
      </c>
      <c r="O17" s="15"/>
      <c r="P17" s="15"/>
      <c r="Q17" s="15"/>
      <c r="R17" s="17"/>
      <c r="S17" s="15"/>
      <c r="T17" s="15"/>
      <c r="U17" s="15"/>
    </row>
    <row r="18" spans="1:21" x14ac:dyDescent="0.25">
      <c r="A18" s="15"/>
      <c r="B18" s="5" t="s">
        <v>20</v>
      </c>
      <c r="C18" s="4">
        <v>9</v>
      </c>
      <c r="D18" s="4">
        <v>13</v>
      </c>
      <c r="E18" s="4">
        <v>16</v>
      </c>
      <c r="F18" s="4">
        <v>30</v>
      </c>
      <c r="G18" s="4">
        <v>50</v>
      </c>
      <c r="H18" s="3">
        <f t="shared" si="0"/>
        <v>40</v>
      </c>
      <c r="I18" s="3">
        <f t="shared" si="1"/>
        <v>-20</v>
      </c>
      <c r="J18" s="3" t="str">
        <f t="shared" si="2"/>
        <v>PREOCUPANTE</v>
      </c>
      <c r="K18" s="3" t="str">
        <f t="shared" si="3"/>
        <v>MOURINHO</v>
      </c>
      <c r="L18" s="3">
        <f t="shared" si="4"/>
        <v>40</v>
      </c>
      <c r="M18" s="3" t="str">
        <f t="shared" si="5"/>
        <v>REPITE EN 1ª</v>
      </c>
      <c r="N18" s="3" t="str">
        <f t="shared" si="6"/>
        <v>DUDOSA</v>
      </c>
      <c r="O18" s="15"/>
      <c r="P18" s="15"/>
      <c r="Q18" s="15"/>
      <c r="R18" s="17"/>
      <c r="S18" s="15"/>
      <c r="T18" s="15"/>
      <c r="U18" s="15"/>
    </row>
    <row r="19" spans="1:21" x14ac:dyDescent="0.25">
      <c r="A19" s="15"/>
      <c r="B19" s="5" t="s">
        <v>21</v>
      </c>
      <c r="C19" s="4">
        <v>11</v>
      </c>
      <c r="D19" s="4">
        <v>7</v>
      </c>
      <c r="E19" s="4">
        <v>20</v>
      </c>
      <c r="F19" s="4">
        <v>43</v>
      </c>
      <c r="G19" s="4">
        <v>71</v>
      </c>
      <c r="H19" s="3">
        <f t="shared" si="0"/>
        <v>40</v>
      </c>
      <c r="I19" s="3">
        <f t="shared" si="1"/>
        <v>-28</v>
      </c>
      <c r="J19" s="3" t="str">
        <f t="shared" si="2"/>
        <v>EXCELENTE</v>
      </c>
      <c r="K19" s="3" t="str">
        <f t="shared" si="3"/>
        <v>MOURINHO</v>
      </c>
      <c r="L19" s="3">
        <f t="shared" si="4"/>
        <v>40</v>
      </c>
      <c r="M19" s="3" t="str">
        <f t="shared" si="5"/>
        <v>REPITE EN 1ª</v>
      </c>
      <c r="N19" s="3" t="str">
        <f t="shared" si="6"/>
        <v>DUDOSA</v>
      </c>
      <c r="O19" s="15"/>
      <c r="P19" s="15"/>
      <c r="Q19" s="15"/>
      <c r="R19" s="17"/>
      <c r="S19" s="15"/>
      <c r="T19" s="15"/>
      <c r="U19" s="15"/>
    </row>
    <row r="20" spans="1:21" x14ac:dyDescent="0.25">
      <c r="A20" s="15"/>
      <c r="B20" s="5" t="s">
        <v>22</v>
      </c>
      <c r="C20" s="4">
        <v>10</v>
      </c>
      <c r="D20" s="4">
        <v>9</v>
      </c>
      <c r="E20" s="4">
        <v>19</v>
      </c>
      <c r="F20" s="4">
        <v>32</v>
      </c>
      <c r="G20" s="4">
        <v>62</v>
      </c>
      <c r="H20" s="3">
        <f t="shared" si="0"/>
        <v>39</v>
      </c>
      <c r="I20" s="3">
        <f t="shared" si="1"/>
        <v>-30</v>
      </c>
      <c r="J20" s="3" t="str">
        <f t="shared" si="2"/>
        <v>PREOCUPANTE</v>
      </c>
      <c r="K20" s="3" t="str">
        <f t="shared" si="3"/>
        <v>MOURINHO</v>
      </c>
      <c r="L20" s="3">
        <f t="shared" si="4"/>
        <v>39</v>
      </c>
      <c r="M20" s="3" t="str">
        <f t="shared" si="5"/>
        <v>DESCENSO A 2ª</v>
      </c>
      <c r="N20" s="3" t="str">
        <f t="shared" si="6"/>
        <v>DUDOSA</v>
      </c>
      <c r="O20" s="15"/>
      <c r="P20" s="15"/>
      <c r="Q20" s="15"/>
      <c r="R20" s="17"/>
      <c r="S20" s="15"/>
      <c r="T20" s="15"/>
      <c r="U20" s="15"/>
    </row>
    <row r="21" spans="1:21" x14ac:dyDescent="0.25">
      <c r="A21" s="15"/>
      <c r="B21" s="5" t="s">
        <v>23</v>
      </c>
      <c r="C21" s="4">
        <v>7</v>
      </c>
      <c r="D21" s="4">
        <v>15</v>
      </c>
      <c r="E21" s="4">
        <v>16</v>
      </c>
      <c r="F21" s="4">
        <v>38</v>
      </c>
      <c r="G21" s="4">
        <v>60</v>
      </c>
      <c r="H21" s="3">
        <f t="shared" si="0"/>
        <v>36</v>
      </c>
      <c r="I21" s="3">
        <f t="shared" si="1"/>
        <v>-22</v>
      </c>
      <c r="J21" s="3" t="str">
        <f t="shared" si="2"/>
        <v>PREOCUPANTE</v>
      </c>
      <c r="K21" s="3" t="str">
        <f t="shared" si="3"/>
        <v>MOURINHO</v>
      </c>
      <c r="L21" s="3">
        <f t="shared" si="4"/>
        <v>36</v>
      </c>
      <c r="M21" s="3" t="str">
        <f t="shared" si="5"/>
        <v>DESCENSO A 2ª</v>
      </c>
      <c r="N21" s="3" t="str">
        <f t="shared" si="6"/>
        <v>DUDOSA</v>
      </c>
      <c r="O21" s="15"/>
      <c r="P21" s="15"/>
      <c r="Q21" s="15"/>
      <c r="R21" s="17"/>
      <c r="S21" s="15"/>
      <c r="T21" s="15"/>
      <c r="U21" s="15"/>
    </row>
    <row r="22" spans="1:21" x14ac:dyDescent="0.25">
      <c r="A22" s="15"/>
      <c r="B22" s="5" t="s">
        <v>24</v>
      </c>
      <c r="C22" s="4">
        <v>6</v>
      </c>
      <c r="D22" s="4">
        <v>7</v>
      </c>
      <c r="E22" s="4">
        <v>25</v>
      </c>
      <c r="F22" s="4">
        <v>36</v>
      </c>
      <c r="G22" s="4">
        <v>78</v>
      </c>
      <c r="H22" s="3">
        <f t="shared" si="0"/>
        <v>25</v>
      </c>
      <c r="I22" s="3">
        <f t="shared" si="1"/>
        <v>-42</v>
      </c>
      <c r="J22" s="3" t="str">
        <f t="shared" si="2"/>
        <v>EXCELENTE</v>
      </c>
      <c r="K22" s="3" t="str">
        <f t="shared" si="3"/>
        <v>MOURINHO</v>
      </c>
      <c r="L22" s="3">
        <f t="shared" si="4"/>
        <v>25</v>
      </c>
      <c r="M22" s="3" t="str">
        <f t="shared" si="5"/>
        <v>DESCENSO A 2ª</v>
      </c>
      <c r="N22" s="3" t="str">
        <f t="shared" si="6"/>
        <v>DUDOSA</v>
      </c>
      <c r="O22" s="15"/>
      <c r="P22" s="15"/>
      <c r="Q22" s="15"/>
      <c r="R22" s="17"/>
      <c r="S22" s="15"/>
      <c r="T22" s="15"/>
      <c r="U22" s="15"/>
    </row>
    <row r="23" spans="1:21" ht="5.0999999999999996" customHeight="1" x14ac:dyDescent="0.25">
      <c r="A23" s="15"/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5"/>
      <c r="P23" s="15"/>
      <c r="Q23" s="15"/>
      <c r="R23" s="17"/>
      <c r="S23" s="15"/>
      <c r="T23" s="15"/>
      <c r="U23" s="15"/>
    </row>
    <row r="24" spans="1:21" x14ac:dyDescent="0.25">
      <c r="A24" s="15"/>
      <c r="B24" s="15"/>
      <c r="C24" s="8">
        <f>SUM(C3:C22)/COUNT(C3:C22)</f>
        <v>14.7</v>
      </c>
      <c r="D24" s="8">
        <f>MAX(D3:D22)</f>
        <v>15</v>
      </c>
      <c r="E24" s="3">
        <f>MIN(E3:E22)</f>
        <v>4</v>
      </c>
      <c r="F24" s="8">
        <f>SUM(F3:F22)/COUNT(F3:F22)</f>
        <v>52.25</v>
      </c>
      <c r="G24" s="8">
        <f>SUM(G3:G22)/COUNT(G3:G22)</f>
        <v>52.25</v>
      </c>
      <c r="H24" s="18"/>
      <c r="I24" s="19"/>
      <c r="J24" s="19"/>
      <c r="K24" s="19"/>
      <c r="L24" s="19"/>
      <c r="M24" s="19"/>
      <c r="N24" s="19"/>
      <c r="O24" s="15"/>
      <c r="P24" s="15"/>
      <c r="Q24" s="15"/>
      <c r="R24" s="17"/>
      <c r="S24" s="15"/>
      <c r="T24" s="15"/>
      <c r="U24" s="15"/>
    </row>
    <row r="25" spans="1:21" x14ac:dyDescent="0.25">
      <c r="A25" s="15"/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5"/>
      <c r="P25" s="15"/>
      <c r="Q25" s="15"/>
      <c r="R25" s="17"/>
      <c r="S25" s="15"/>
      <c r="T25" s="15"/>
      <c r="U25" s="15"/>
    </row>
  </sheetData>
  <mergeCells count="6">
    <mergeCell ref="P11:S11"/>
    <mergeCell ref="P2:S2"/>
    <mergeCell ref="P7:S7"/>
    <mergeCell ref="P8:S8"/>
    <mergeCell ref="P9:S9"/>
    <mergeCell ref="P10:S10"/>
  </mergeCells>
  <conditionalFormatting sqref="C3:C22">
    <cfRule type="cellIs" dxfId="5" priority="5" operator="greaterThanOrEqual">
      <formula>20</formula>
    </cfRule>
    <cfRule type="cellIs" dxfId="4" priority="6" operator="greaterThanOrEqual">
      <formula>10</formula>
    </cfRule>
    <cfRule type="cellIs" dxfId="3" priority="4" operator="lessThan">
      <formula>10</formula>
    </cfRule>
  </conditionalFormatting>
  <conditionalFormatting sqref="E3:E22">
    <cfRule type="cellIs" dxfId="2" priority="2" operator="greaterThanOrEqual">
      <formula>20</formula>
    </cfRule>
    <cfRule type="cellIs" dxfId="1" priority="3" operator="greaterThanOrEqual">
      <formula>10</formula>
    </cfRule>
    <cfRule type="cellIs" dxfId="0" priority="1" operator="lessThan">
      <formula>10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workbookViewId="0">
      <selection activeCell="K19" sqref="K19"/>
    </sheetView>
  </sheetViews>
  <sheetFormatPr baseColWidth="10" defaultRowHeight="15" x14ac:dyDescent="0.25"/>
  <cols>
    <col min="1" max="1" width="2.7109375" customWidth="1"/>
    <col min="2" max="2" width="11.140625" bestFit="1" customWidth="1"/>
    <col min="3" max="7" width="6.7109375" style="1" customWidth="1"/>
    <col min="8" max="8" width="11.7109375" style="1" bestFit="1" customWidth="1"/>
    <col min="9" max="9" width="15.7109375" style="1" customWidth="1"/>
    <col min="10" max="10" width="16.5703125" style="1" customWidth="1"/>
    <col min="11" max="11" width="15.7109375" style="1" customWidth="1"/>
    <col min="12" max="12" width="11.7109375" style="1" bestFit="1" customWidth="1"/>
    <col min="13" max="14" width="15.7109375" style="1" customWidth="1"/>
    <col min="15" max="15" width="2.7109375" customWidth="1"/>
    <col min="16" max="16" width="15.42578125" bestFit="1" customWidth="1"/>
    <col min="17" max="17" width="2.7109375" customWidth="1"/>
    <col min="18" max="18" width="4.7109375" style="2" customWidth="1"/>
    <col min="19" max="19" width="4.7109375" customWidth="1"/>
    <col min="20" max="20" width="8.7109375" customWidth="1"/>
    <col min="21" max="21" width="2.7109375" customWidth="1"/>
  </cols>
  <sheetData>
    <row r="1" spans="1:21" ht="5.0999999999999996" customHeight="1" thickBot="1" x14ac:dyDescent="0.3">
      <c r="A1" s="15"/>
      <c r="B1" s="15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5"/>
      <c r="P1" s="15"/>
      <c r="Q1" s="15"/>
      <c r="R1" s="17"/>
      <c r="S1" s="15"/>
      <c r="T1" s="15"/>
      <c r="U1" s="15"/>
    </row>
    <row r="2" spans="1:21" ht="24.95" customHeight="1" x14ac:dyDescent="0.25">
      <c r="A2" s="15"/>
      <c r="B2" s="15"/>
      <c r="C2" s="6" t="s">
        <v>2</v>
      </c>
      <c r="D2" s="6" t="s">
        <v>3</v>
      </c>
      <c r="E2" s="6" t="s">
        <v>4</v>
      </c>
      <c r="F2" s="6" t="s">
        <v>0</v>
      </c>
      <c r="G2" s="6" t="s">
        <v>1</v>
      </c>
      <c r="H2" s="6" t="s">
        <v>29</v>
      </c>
      <c r="I2" s="7" t="s">
        <v>28</v>
      </c>
      <c r="J2" s="7" t="s">
        <v>26</v>
      </c>
      <c r="K2" s="7" t="s">
        <v>27</v>
      </c>
      <c r="L2" s="6" t="s">
        <v>30</v>
      </c>
      <c r="M2" s="6" t="s">
        <v>35</v>
      </c>
      <c r="N2" s="7" t="s">
        <v>38</v>
      </c>
      <c r="O2" s="15"/>
      <c r="P2" s="25" t="s">
        <v>36</v>
      </c>
      <c r="Q2" s="26"/>
      <c r="R2" s="26"/>
      <c r="S2" s="27"/>
      <c r="T2" s="15"/>
      <c r="U2" s="15"/>
    </row>
    <row r="3" spans="1:21" x14ac:dyDescent="0.25">
      <c r="A3" s="15"/>
      <c r="B3" s="5" t="s">
        <v>5</v>
      </c>
      <c r="C3" s="4">
        <v>28</v>
      </c>
      <c r="D3" s="4">
        <v>6</v>
      </c>
      <c r="E3" s="4">
        <v>4</v>
      </c>
      <c r="F3" s="4">
        <v>77</v>
      </c>
      <c r="G3" s="4">
        <v>26</v>
      </c>
      <c r="H3" s="3"/>
      <c r="I3" s="3"/>
      <c r="J3" s="3"/>
      <c r="K3" s="3"/>
      <c r="L3" s="3"/>
      <c r="M3" s="3"/>
      <c r="N3" s="3"/>
      <c r="O3" s="15"/>
      <c r="P3" s="9" t="s">
        <v>25</v>
      </c>
      <c r="Q3" s="10"/>
      <c r="R3" s="20">
        <v>3</v>
      </c>
      <c r="S3" s="13"/>
      <c r="T3" s="15"/>
      <c r="U3" s="15"/>
    </row>
    <row r="4" spans="1:21" x14ac:dyDescent="0.25">
      <c r="A4" s="15"/>
      <c r="B4" s="5" t="s">
        <v>6</v>
      </c>
      <c r="C4" s="4">
        <v>27</v>
      </c>
      <c r="D4" s="4">
        <v>6</v>
      </c>
      <c r="E4" s="4">
        <v>5</v>
      </c>
      <c r="F4" s="4">
        <v>100</v>
      </c>
      <c r="G4" s="4">
        <v>33</v>
      </c>
      <c r="H4" s="3"/>
      <c r="I4" s="3"/>
      <c r="J4" s="3"/>
      <c r="K4" s="3"/>
      <c r="L4" s="3"/>
      <c r="M4" s="3"/>
      <c r="N4" s="3"/>
      <c r="O4" s="15"/>
      <c r="P4" s="9" t="s">
        <v>48</v>
      </c>
      <c r="Q4" s="10"/>
      <c r="R4" s="20">
        <v>1</v>
      </c>
      <c r="S4" s="13"/>
      <c r="T4" s="15"/>
      <c r="U4" s="15"/>
    </row>
    <row r="5" spans="1:21" ht="15.75" thickBot="1" x14ac:dyDescent="0.3">
      <c r="A5" s="15"/>
      <c r="B5" s="5" t="s">
        <v>7</v>
      </c>
      <c r="C5" s="4">
        <v>27</v>
      </c>
      <c r="D5" s="4">
        <v>6</v>
      </c>
      <c r="E5" s="4">
        <v>5</v>
      </c>
      <c r="F5" s="4">
        <v>104</v>
      </c>
      <c r="G5" s="4">
        <v>38</v>
      </c>
      <c r="H5" s="3">
        <v>87</v>
      </c>
      <c r="I5" s="3">
        <v>66</v>
      </c>
      <c r="J5" s="3" t="s">
        <v>39</v>
      </c>
      <c r="K5" s="3" t="s">
        <v>40</v>
      </c>
      <c r="L5" s="3">
        <v>87</v>
      </c>
      <c r="M5" s="3" t="s">
        <v>31</v>
      </c>
      <c r="N5" s="3" t="s">
        <v>41</v>
      </c>
      <c r="O5" s="15"/>
      <c r="P5" s="11" t="s">
        <v>49</v>
      </c>
      <c r="Q5" s="12"/>
      <c r="R5" s="21">
        <v>0</v>
      </c>
      <c r="S5" s="14"/>
      <c r="T5" s="15"/>
      <c r="U5" s="15"/>
    </row>
    <row r="6" spans="1:21" ht="15.75" thickBot="1" x14ac:dyDescent="0.3">
      <c r="A6" s="15"/>
      <c r="B6" s="5" t="s">
        <v>8</v>
      </c>
      <c r="C6" s="4">
        <v>20</v>
      </c>
      <c r="D6" s="4">
        <v>10</v>
      </c>
      <c r="E6" s="4">
        <v>8</v>
      </c>
      <c r="F6" s="4">
        <v>66</v>
      </c>
      <c r="G6" s="4">
        <v>39</v>
      </c>
      <c r="H6" s="3"/>
      <c r="I6" s="3"/>
      <c r="J6" s="3"/>
      <c r="K6" s="3"/>
      <c r="L6" s="3"/>
      <c r="M6" s="3"/>
      <c r="N6" s="3"/>
      <c r="O6" s="15"/>
      <c r="P6" s="15"/>
      <c r="Q6" s="15"/>
      <c r="R6" s="17"/>
      <c r="S6" s="15"/>
      <c r="T6" s="15"/>
      <c r="U6" s="15"/>
    </row>
    <row r="7" spans="1:21" x14ac:dyDescent="0.25">
      <c r="A7" s="15"/>
      <c r="B7" s="5" t="s">
        <v>9</v>
      </c>
      <c r="C7" s="4">
        <v>18</v>
      </c>
      <c r="D7" s="4">
        <v>9</v>
      </c>
      <c r="E7" s="4">
        <v>11</v>
      </c>
      <c r="F7" s="4">
        <v>69</v>
      </c>
      <c r="G7" s="4">
        <v>52</v>
      </c>
      <c r="H7" s="3"/>
      <c r="I7" s="3"/>
      <c r="J7" s="3"/>
      <c r="K7" s="3"/>
      <c r="L7" s="3"/>
      <c r="M7" s="3"/>
      <c r="N7" s="3"/>
      <c r="O7" s="15"/>
      <c r="P7" s="28" t="s">
        <v>37</v>
      </c>
      <c r="Q7" s="29"/>
      <c r="R7" s="29"/>
      <c r="S7" s="30"/>
      <c r="T7" s="15"/>
      <c r="U7" s="15"/>
    </row>
    <row r="8" spans="1:21" x14ac:dyDescent="0.25">
      <c r="A8" s="15"/>
      <c r="B8" s="5" t="s">
        <v>10</v>
      </c>
      <c r="C8" s="4">
        <v>17</v>
      </c>
      <c r="D8" s="4">
        <v>8</v>
      </c>
      <c r="E8" s="4">
        <v>13</v>
      </c>
      <c r="F8" s="4">
        <v>60</v>
      </c>
      <c r="G8" s="4">
        <v>44</v>
      </c>
      <c r="H8" s="3"/>
      <c r="I8" s="3"/>
      <c r="J8" s="3"/>
      <c r="K8" s="3"/>
      <c r="L8" s="3"/>
      <c r="M8" s="3"/>
      <c r="N8" s="3"/>
      <c r="O8" s="15"/>
      <c r="P8" s="31" t="s">
        <v>45</v>
      </c>
      <c r="Q8" s="32"/>
      <c r="R8" s="32"/>
      <c r="S8" s="33"/>
      <c r="T8" s="15"/>
      <c r="U8" s="15"/>
    </row>
    <row r="9" spans="1:21" x14ac:dyDescent="0.25">
      <c r="A9" s="15"/>
      <c r="B9" s="5" t="s">
        <v>11</v>
      </c>
      <c r="C9" s="4">
        <v>16</v>
      </c>
      <c r="D9" s="4">
        <v>11</v>
      </c>
      <c r="E9" s="4">
        <v>11</v>
      </c>
      <c r="F9" s="4">
        <v>62</v>
      </c>
      <c r="G9" s="4">
        <v>55</v>
      </c>
      <c r="H9" s="3">
        <v>59</v>
      </c>
      <c r="I9" s="3">
        <v>7</v>
      </c>
      <c r="J9" s="3" t="s">
        <v>39</v>
      </c>
      <c r="K9" s="3" t="s">
        <v>40</v>
      </c>
      <c r="L9" s="3">
        <v>59</v>
      </c>
      <c r="M9" s="3" t="s">
        <v>32</v>
      </c>
      <c r="N9" s="3" t="s">
        <v>42</v>
      </c>
      <c r="O9" s="15"/>
      <c r="P9" s="31" t="s">
        <v>47</v>
      </c>
      <c r="Q9" s="32"/>
      <c r="R9" s="32"/>
      <c r="S9" s="33"/>
      <c r="T9" s="15"/>
      <c r="U9" s="15"/>
    </row>
    <row r="10" spans="1:21" x14ac:dyDescent="0.25">
      <c r="A10" s="15"/>
      <c r="B10" s="5" t="s">
        <v>12</v>
      </c>
      <c r="C10" s="4">
        <v>13</v>
      </c>
      <c r="D10" s="4">
        <v>10</v>
      </c>
      <c r="E10" s="4">
        <v>15</v>
      </c>
      <c r="F10" s="4">
        <v>51</v>
      </c>
      <c r="G10" s="4">
        <v>53</v>
      </c>
      <c r="H10" s="3"/>
      <c r="I10" s="3"/>
      <c r="J10" s="3"/>
      <c r="K10" s="3"/>
      <c r="L10" s="3"/>
      <c r="M10" s="3"/>
      <c r="N10" s="3"/>
      <c r="O10" s="15"/>
      <c r="P10" s="31" t="s">
        <v>46</v>
      </c>
      <c r="Q10" s="32"/>
      <c r="R10" s="32"/>
      <c r="S10" s="33"/>
      <c r="T10" s="15"/>
      <c r="U10" s="15"/>
    </row>
    <row r="11" spans="1:21" ht="15.75" thickBot="1" x14ac:dyDescent="0.3">
      <c r="A11" s="15"/>
      <c r="B11" s="5" t="s">
        <v>13</v>
      </c>
      <c r="C11" s="4">
        <v>14</v>
      </c>
      <c r="D11" s="4">
        <v>7</v>
      </c>
      <c r="E11" s="4">
        <v>17</v>
      </c>
      <c r="F11" s="4">
        <v>49</v>
      </c>
      <c r="G11" s="4">
        <v>54</v>
      </c>
      <c r="H11" s="3"/>
      <c r="I11" s="3"/>
      <c r="J11" s="3"/>
      <c r="K11" s="3"/>
      <c r="L11" s="3"/>
      <c r="M11" s="3"/>
      <c r="N11" s="3"/>
      <c r="O11" s="15"/>
      <c r="P11" s="22" t="s">
        <v>33</v>
      </c>
      <c r="Q11" s="23"/>
      <c r="R11" s="23"/>
      <c r="S11" s="24"/>
      <c r="T11" s="15"/>
      <c r="U11" s="15"/>
    </row>
    <row r="12" spans="1:21" x14ac:dyDescent="0.25">
      <c r="A12" s="15"/>
      <c r="B12" s="5" t="s">
        <v>14</v>
      </c>
      <c r="C12" s="4">
        <v>12</v>
      </c>
      <c r="D12" s="4">
        <v>12</v>
      </c>
      <c r="E12" s="4">
        <v>14</v>
      </c>
      <c r="F12" s="4">
        <v>35</v>
      </c>
      <c r="G12" s="4">
        <v>43</v>
      </c>
      <c r="H12" s="3"/>
      <c r="I12" s="3"/>
      <c r="J12" s="3"/>
      <c r="K12" s="3"/>
      <c r="L12" s="3"/>
      <c r="M12" s="3"/>
      <c r="N12" s="3"/>
      <c r="O12" s="15"/>
      <c r="P12" s="15"/>
      <c r="Q12" s="15"/>
      <c r="R12" s="17"/>
      <c r="S12" s="15"/>
      <c r="T12" s="15"/>
      <c r="U12" s="15"/>
    </row>
    <row r="13" spans="1:21" x14ac:dyDescent="0.25">
      <c r="A13" s="15"/>
      <c r="B13" s="5" t="s">
        <v>15</v>
      </c>
      <c r="C13" s="4">
        <v>12</v>
      </c>
      <c r="D13" s="4">
        <v>9</v>
      </c>
      <c r="E13" s="4">
        <v>17</v>
      </c>
      <c r="F13" s="4">
        <v>39</v>
      </c>
      <c r="G13" s="4">
        <v>46</v>
      </c>
      <c r="H13" s="3"/>
      <c r="I13" s="3"/>
      <c r="J13" s="3"/>
      <c r="K13" s="3"/>
      <c r="L13" s="3"/>
      <c r="M13" s="3"/>
      <c r="N13" s="3"/>
      <c r="O13" s="15"/>
      <c r="P13" s="15"/>
      <c r="Q13" s="15"/>
      <c r="R13" s="17"/>
      <c r="S13" s="15"/>
      <c r="T13" s="15"/>
      <c r="U13" s="15"/>
    </row>
    <row r="14" spans="1:21" x14ac:dyDescent="0.25">
      <c r="A14" s="15"/>
      <c r="B14" s="5" t="s">
        <v>16</v>
      </c>
      <c r="C14" s="4">
        <v>13</v>
      </c>
      <c r="D14" s="4">
        <v>4</v>
      </c>
      <c r="E14" s="4">
        <v>21</v>
      </c>
      <c r="F14" s="4">
        <v>46</v>
      </c>
      <c r="G14" s="4">
        <v>80</v>
      </c>
      <c r="H14" s="3"/>
      <c r="I14" s="3"/>
      <c r="J14" s="3"/>
      <c r="K14" s="3"/>
      <c r="L14" s="3"/>
      <c r="M14" s="3"/>
      <c r="N14" s="3"/>
      <c r="O14" s="15"/>
      <c r="P14" s="15"/>
      <c r="Q14" s="15"/>
      <c r="R14" s="17"/>
      <c r="S14" s="15"/>
      <c r="T14" s="15"/>
      <c r="U14" s="15"/>
    </row>
    <row r="15" spans="1:21" x14ac:dyDescent="0.25">
      <c r="A15" s="15"/>
      <c r="B15" s="5" t="s">
        <v>17</v>
      </c>
      <c r="C15" s="4">
        <v>11</v>
      </c>
      <c r="D15" s="4">
        <v>9</v>
      </c>
      <c r="E15" s="4">
        <v>18</v>
      </c>
      <c r="F15" s="4">
        <v>35</v>
      </c>
      <c r="G15" s="4">
        <v>54</v>
      </c>
      <c r="H15" s="3"/>
      <c r="I15" s="3"/>
      <c r="J15" s="3"/>
      <c r="K15" s="3"/>
      <c r="L15" s="3"/>
      <c r="M15" s="3"/>
      <c r="N15" s="3"/>
      <c r="O15" s="15"/>
      <c r="P15" s="15"/>
      <c r="Q15" s="15"/>
      <c r="R15" s="17"/>
      <c r="S15" s="15"/>
      <c r="T15" s="15"/>
      <c r="U15" s="15"/>
    </row>
    <row r="16" spans="1:21" x14ac:dyDescent="0.25">
      <c r="A16" s="15"/>
      <c r="B16" s="5" t="s">
        <v>18</v>
      </c>
      <c r="C16" s="4">
        <v>11</v>
      </c>
      <c r="D16" s="4">
        <v>9</v>
      </c>
      <c r="E16" s="4">
        <v>18</v>
      </c>
      <c r="F16" s="4">
        <v>41</v>
      </c>
      <c r="G16" s="4">
        <v>51</v>
      </c>
      <c r="H16" s="3"/>
      <c r="I16" s="3"/>
      <c r="J16" s="3"/>
      <c r="K16" s="3"/>
      <c r="L16" s="3"/>
      <c r="M16" s="3"/>
      <c r="N16" s="3"/>
      <c r="O16" s="15"/>
      <c r="P16" s="15"/>
      <c r="Q16" s="15"/>
      <c r="R16" s="17"/>
      <c r="S16" s="15"/>
      <c r="T16" s="15"/>
      <c r="U16" s="15"/>
    </row>
    <row r="17" spans="1:21" x14ac:dyDescent="0.25">
      <c r="A17" s="15"/>
      <c r="B17" s="5" t="s">
        <v>19</v>
      </c>
      <c r="C17" s="4">
        <v>12</v>
      </c>
      <c r="D17" s="4">
        <v>5</v>
      </c>
      <c r="E17" s="4">
        <v>21</v>
      </c>
      <c r="F17" s="4">
        <v>32</v>
      </c>
      <c r="G17" s="4">
        <v>56</v>
      </c>
      <c r="H17" s="3"/>
      <c r="I17" s="3"/>
      <c r="J17" s="3"/>
      <c r="K17" s="3"/>
      <c r="L17" s="3"/>
      <c r="M17" s="3"/>
      <c r="N17" s="3"/>
      <c r="O17" s="15"/>
      <c r="P17" s="15"/>
      <c r="Q17" s="15"/>
      <c r="R17" s="17"/>
      <c r="S17" s="15"/>
      <c r="T17" s="15"/>
      <c r="U17" s="15"/>
    </row>
    <row r="18" spans="1:21" x14ac:dyDescent="0.25">
      <c r="A18" s="15"/>
      <c r="B18" s="5" t="s">
        <v>20</v>
      </c>
      <c r="C18" s="4">
        <v>9</v>
      </c>
      <c r="D18" s="4">
        <v>13</v>
      </c>
      <c r="E18" s="4">
        <v>16</v>
      </c>
      <c r="F18" s="4">
        <v>30</v>
      </c>
      <c r="G18" s="4">
        <v>50</v>
      </c>
      <c r="H18" s="3"/>
      <c r="I18" s="3"/>
      <c r="J18" s="3"/>
      <c r="K18" s="3"/>
      <c r="L18" s="3"/>
      <c r="M18" s="3"/>
      <c r="N18" s="3"/>
      <c r="O18" s="15"/>
      <c r="P18" s="15"/>
      <c r="Q18" s="15"/>
      <c r="R18" s="17"/>
      <c r="S18" s="15"/>
      <c r="T18" s="15"/>
      <c r="U18" s="15"/>
    </row>
    <row r="19" spans="1:21" x14ac:dyDescent="0.25">
      <c r="A19" s="15"/>
      <c r="B19" s="5" t="s">
        <v>21</v>
      </c>
      <c r="C19" s="4">
        <v>11</v>
      </c>
      <c r="D19" s="4">
        <v>7</v>
      </c>
      <c r="E19" s="4">
        <v>20</v>
      </c>
      <c r="F19" s="4">
        <v>43</v>
      </c>
      <c r="G19" s="4">
        <v>71</v>
      </c>
      <c r="H19" s="3">
        <v>40</v>
      </c>
      <c r="I19" s="3">
        <v>-28</v>
      </c>
      <c r="J19" s="3" t="s">
        <v>39</v>
      </c>
      <c r="K19" s="3" t="s">
        <v>40</v>
      </c>
      <c r="L19" s="3">
        <v>40</v>
      </c>
      <c r="M19" s="3" t="s">
        <v>34</v>
      </c>
      <c r="N19" s="3" t="s">
        <v>42</v>
      </c>
      <c r="O19" s="15"/>
      <c r="P19" s="15"/>
      <c r="Q19" s="15"/>
      <c r="R19" s="17"/>
      <c r="S19" s="15"/>
      <c r="T19" s="15"/>
      <c r="U19" s="15"/>
    </row>
    <row r="20" spans="1:21" x14ac:dyDescent="0.25">
      <c r="A20" s="15"/>
      <c r="B20" s="5" t="s">
        <v>22</v>
      </c>
      <c r="C20" s="4">
        <v>10</v>
      </c>
      <c r="D20" s="4">
        <v>9</v>
      </c>
      <c r="E20" s="4">
        <v>19</v>
      </c>
      <c r="F20" s="4">
        <v>32</v>
      </c>
      <c r="G20" s="4">
        <v>62</v>
      </c>
      <c r="H20" s="3"/>
      <c r="I20" s="3"/>
      <c r="J20" s="3"/>
      <c r="K20" s="3"/>
      <c r="L20" s="3"/>
      <c r="M20" s="3"/>
      <c r="N20" s="3"/>
      <c r="O20" s="15"/>
      <c r="P20" s="15"/>
      <c r="Q20" s="15"/>
      <c r="R20" s="17"/>
      <c r="S20" s="15"/>
      <c r="T20" s="15"/>
      <c r="U20" s="15"/>
    </row>
    <row r="21" spans="1:21" x14ac:dyDescent="0.25">
      <c r="A21" s="15"/>
      <c r="B21" s="5" t="s">
        <v>23</v>
      </c>
      <c r="C21" s="4">
        <v>7</v>
      </c>
      <c r="D21" s="4">
        <v>15</v>
      </c>
      <c r="E21" s="4">
        <v>16</v>
      </c>
      <c r="F21" s="4">
        <v>38</v>
      </c>
      <c r="G21" s="4">
        <v>60</v>
      </c>
      <c r="H21" s="3">
        <v>36</v>
      </c>
      <c r="I21" s="3">
        <v>-22</v>
      </c>
      <c r="J21" s="3" t="s">
        <v>43</v>
      </c>
      <c r="K21" s="3" t="s">
        <v>44</v>
      </c>
      <c r="L21" s="3">
        <v>36</v>
      </c>
      <c r="M21" s="3" t="s">
        <v>33</v>
      </c>
      <c r="N21" s="3" t="s">
        <v>42</v>
      </c>
      <c r="O21" s="15"/>
      <c r="P21" s="15"/>
      <c r="Q21" s="15"/>
      <c r="R21" s="17"/>
      <c r="S21" s="15"/>
      <c r="T21" s="15"/>
      <c r="U21" s="15"/>
    </row>
    <row r="22" spans="1:21" x14ac:dyDescent="0.25">
      <c r="A22" s="15"/>
      <c r="B22" s="5" t="s">
        <v>24</v>
      </c>
      <c r="C22" s="4">
        <v>6</v>
      </c>
      <c r="D22" s="4">
        <v>7</v>
      </c>
      <c r="E22" s="4">
        <v>25</v>
      </c>
      <c r="F22" s="4">
        <v>36</v>
      </c>
      <c r="G22" s="4">
        <v>78</v>
      </c>
      <c r="H22" s="3"/>
      <c r="I22" s="3"/>
      <c r="J22" s="3"/>
      <c r="K22" s="3"/>
      <c r="L22" s="3"/>
      <c r="M22" s="3"/>
      <c r="N22" s="3"/>
      <c r="O22" s="15"/>
      <c r="P22" s="15"/>
      <c r="Q22" s="15"/>
      <c r="R22" s="17"/>
      <c r="S22" s="15"/>
      <c r="T22" s="15"/>
      <c r="U22" s="15"/>
    </row>
    <row r="23" spans="1:21" ht="5.0999999999999996" customHeight="1" x14ac:dyDescent="0.25">
      <c r="A23" s="15"/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5"/>
      <c r="P23" s="15"/>
      <c r="Q23" s="15"/>
      <c r="R23" s="17"/>
      <c r="S23" s="15"/>
      <c r="T23" s="15"/>
      <c r="U23" s="15"/>
    </row>
    <row r="24" spans="1:21" x14ac:dyDescent="0.25">
      <c r="A24" s="15"/>
      <c r="B24" s="15"/>
      <c r="C24" s="8">
        <v>14.7</v>
      </c>
      <c r="D24" s="8">
        <v>15</v>
      </c>
      <c r="E24" s="8">
        <v>4</v>
      </c>
      <c r="F24" s="8">
        <v>52.25</v>
      </c>
      <c r="G24" s="8">
        <v>52.25</v>
      </c>
      <c r="H24" s="18"/>
      <c r="I24" s="19"/>
      <c r="J24" s="19"/>
      <c r="K24" s="19"/>
      <c r="L24" s="19"/>
      <c r="M24" s="19"/>
      <c r="N24" s="19"/>
      <c r="O24" s="15"/>
      <c r="P24" s="15"/>
      <c r="Q24" s="15"/>
      <c r="R24" s="17"/>
      <c r="S24" s="15"/>
      <c r="T24" s="15"/>
      <c r="U24" s="15"/>
    </row>
    <row r="25" spans="1:21" x14ac:dyDescent="0.25">
      <c r="A25" s="15"/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5"/>
      <c r="P25" s="15"/>
      <c r="Q25" s="15"/>
      <c r="R25" s="17"/>
      <c r="S25" s="15"/>
      <c r="T25" s="15"/>
      <c r="U25" s="15"/>
    </row>
  </sheetData>
  <sheetProtection selectLockedCells="1" selectUnlockedCells="1"/>
  <mergeCells count="6">
    <mergeCell ref="P11:S11"/>
    <mergeCell ref="P2:S2"/>
    <mergeCell ref="P7:S7"/>
    <mergeCell ref="P8:S8"/>
    <mergeCell ref="P9:S9"/>
    <mergeCell ref="P10:S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Liga BBVA</vt:lpstr>
      <vt:lpstr>Solución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2020-02-07T10:09:43Z</dcterms:modified>
</cp:coreProperties>
</file>