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GM MICROINFORMATICA Y REDES\OFIMATICA\"/>
    </mc:Choice>
  </mc:AlternateContent>
  <xr:revisionPtr revIDLastSave="0" documentId="13_ncr:1_{F794E152-B1A8-42E5-A7BF-B458FEA8A220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Prueba" sheetId="1" r:id="rId1"/>
    <sheet name="DATO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P3" i="1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4" i="2"/>
  <c r="E13" i="2" l="1"/>
  <c r="E12" i="2" l="1"/>
  <c r="E10" i="2"/>
  <c r="E8" i="2"/>
  <c r="E19" i="2"/>
  <c r="E7" i="2"/>
  <c r="E22" i="2"/>
  <c r="E20" i="2"/>
  <c r="I11" i="2"/>
  <c r="E16" i="2"/>
  <c r="E23" i="2"/>
  <c r="E9" i="2"/>
  <c r="E6" i="2"/>
  <c r="E5" i="2"/>
  <c r="E15" i="2"/>
  <c r="E14" i="2"/>
  <c r="E11" i="2"/>
  <c r="E21" i="2"/>
  <c r="E18" i="2"/>
  <c r="E17" i="2"/>
  <c r="F19" i="2"/>
  <c r="I9" i="2"/>
  <c r="G17" i="2"/>
  <c r="H14" i="2"/>
  <c r="G18" i="2"/>
  <c r="I10" i="2"/>
  <c r="F21" i="2"/>
  <c r="F17" i="2"/>
  <c r="G13" i="2"/>
  <c r="H9" i="2"/>
  <c r="I5" i="2"/>
  <c r="E4" i="2"/>
  <c r="F16" i="2"/>
  <c r="G12" i="2"/>
  <c r="H8" i="2"/>
  <c r="F15" i="2"/>
  <c r="G11" i="2"/>
  <c r="H7" i="2"/>
  <c r="I12" i="2"/>
  <c r="F11" i="2"/>
  <c r="G7" i="2"/>
  <c r="I23" i="2"/>
  <c r="F10" i="2"/>
  <c r="G6" i="2"/>
  <c r="I22" i="2"/>
  <c r="H13" i="2"/>
  <c r="F9" i="2"/>
  <c r="G5" i="2"/>
  <c r="I21" i="2"/>
  <c r="F5" i="2"/>
  <c r="H21" i="2"/>
  <c r="I17" i="2"/>
  <c r="G4" i="2"/>
  <c r="H20" i="2"/>
  <c r="I16" i="2"/>
  <c r="F23" i="2"/>
  <c r="G23" i="2"/>
  <c r="H19" i="2"/>
  <c r="I15" i="2"/>
  <c r="F22" i="2"/>
  <c r="G19" i="2"/>
  <c r="H15" i="2"/>
  <c r="F20" i="2"/>
  <c r="F8" i="2"/>
  <c r="G16" i="2"/>
  <c r="H4" i="2"/>
  <c r="H12" i="2"/>
  <c r="I20" i="2"/>
  <c r="I8" i="2"/>
  <c r="F7" i="2"/>
  <c r="G15" i="2"/>
  <c r="H23" i="2"/>
  <c r="H11" i="2"/>
  <c r="I19" i="2"/>
  <c r="I7" i="2"/>
  <c r="F18" i="2"/>
  <c r="F6" i="2"/>
  <c r="G14" i="2"/>
  <c r="H22" i="2"/>
  <c r="H10" i="2"/>
  <c r="I18" i="2"/>
  <c r="I6" i="2"/>
  <c r="F14" i="2"/>
  <c r="G22" i="2"/>
  <c r="G10" i="2"/>
  <c r="H18" i="2"/>
  <c r="H6" i="2"/>
  <c r="I14" i="2"/>
  <c r="F13" i="2"/>
  <c r="G21" i="2"/>
  <c r="G9" i="2"/>
  <c r="H17" i="2"/>
  <c r="H5" i="2"/>
  <c r="I13" i="2"/>
  <c r="F4" i="2"/>
  <c r="F12" i="2"/>
  <c r="G20" i="2"/>
  <c r="G8" i="2"/>
  <c r="H16" i="2"/>
  <c r="I4" i="2"/>
  <c r="D3" i="1"/>
  <c r="N13" i="2" l="1"/>
  <c r="P12" i="1" s="1"/>
  <c r="N15" i="2"/>
  <c r="P14" i="1" s="1"/>
  <c r="N10" i="2"/>
  <c r="P9" i="1" s="1"/>
  <c r="N9" i="2"/>
  <c r="P8" i="1" s="1"/>
  <c r="N23" i="2"/>
  <c r="P22" i="1" s="1"/>
  <c r="N16" i="2"/>
  <c r="P15" i="1" s="1"/>
  <c r="N4" i="2"/>
  <c r="N20" i="2"/>
  <c r="P19" i="1" s="1"/>
  <c r="N17" i="2"/>
  <c r="P16" i="1" s="1"/>
  <c r="N18" i="2"/>
  <c r="P17" i="1" s="1"/>
  <c r="N22" i="2"/>
  <c r="P21" i="1" s="1"/>
  <c r="N21" i="2"/>
  <c r="P20" i="1" s="1"/>
  <c r="N7" i="2"/>
  <c r="P6" i="1" s="1"/>
  <c r="N11" i="2"/>
  <c r="P10" i="1" s="1"/>
  <c r="N19" i="2"/>
  <c r="P18" i="1" s="1"/>
  <c r="N14" i="2"/>
  <c r="P13" i="1" s="1"/>
  <c r="N8" i="2"/>
  <c r="P7" i="1" s="1"/>
  <c r="N12" i="2"/>
  <c r="P11" i="1" s="1"/>
  <c r="N5" i="2"/>
  <c r="P4" i="1" s="1"/>
  <c r="N6" i="2"/>
  <c r="P5" i="1" s="1"/>
</calcChain>
</file>

<file path=xl/sharedStrings.xml><?xml version="1.0" encoding="utf-8"?>
<sst xmlns="http://schemas.openxmlformats.org/spreadsheetml/2006/main" count="71" uniqueCount="55">
  <si>
    <t>Apellido y Nombre</t>
  </si>
  <si>
    <t>DNI</t>
  </si>
  <si>
    <t>54303638V</t>
  </si>
  <si>
    <t>Perez Gonzales, Fernando</t>
  </si>
  <si>
    <t>Garcia Perez, Aarón</t>
  </si>
  <si>
    <t>04323638V</t>
  </si>
  <si>
    <t>Lopez Igueña, Carlos</t>
  </si>
  <si>
    <t>03454544F</t>
  </si>
  <si>
    <t>Santiago Costa, Olga</t>
  </si>
  <si>
    <t>57493993V</t>
  </si>
  <si>
    <t>Periño Perez, Cecilio</t>
  </si>
  <si>
    <t>53245960V</t>
  </si>
  <si>
    <t>Benito Perezo, Paola</t>
  </si>
  <si>
    <t>05430393E</t>
  </si>
  <si>
    <t>Carlina Garcia, Amapola</t>
  </si>
  <si>
    <t>05430325F</t>
  </si>
  <si>
    <t>Manuel Ortiz, Juan</t>
  </si>
  <si>
    <t>04134499V</t>
  </si>
  <si>
    <t>Castro Garcia, Jaime</t>
  </si>
  <si>
    <t>05454549E</t>
  </si>
  <si>
    <t>Bermudez Mochales, Lucia</t>
  </si>
  <si>
    <t>39849944V</t>
  </si>
  <si>
    <t>Garcia Santiago, Oscar</t>
  </si>
  <si>
    <t>05430395V</t>
  </si>
  <si>
    <t>Nadador del Rio, Francisco</t>
  </si>
  <si>
    <t>05434342E</t>
  </si>
  <si>
    <t>Amapola Roja, Carlina</t>
  </si>
  <si>
    <t>56738433V</t>
  </si>
  <si>
    <t>Cristobal Colon, Pepe</t>
  </si>
  <si>
    <t>07234543E</t>
  </si>
  <si>
    <t xml:space="preserve">Rodriguez Cerezo, Jose </t>
  </si>
  <si>
    <t>05434030F</t>
  </si>
  <si>
    <t>Cañamero Mochales, Aarón</t>
  </si>
  <si>
    <t>05434559V</t>
  </si>
  <si>
    <t>Cañamero Mochales, Laura</t>
  </si>
  <si>
    <t>04340543E</t>
  </si>
  <si>
    <t>Garcia Perez, Jose</t>
  </si>
  <si>
    <t>54030049V</t>
  </si>
  <si>
    <t>Santiago Garcia, Rodrigo</t>
  </si>
  <si>
    <t>05151526F</t>
  </si>
  <si>
    <t>Mochales Cañamero, Andrea</t>
  </si>
  <si>
    <t>05430340F</t>
  </si>
  <si>
    <t>Alumnos</t>
  </si>
  <si>
    <t xml:space="preserve">Fecha Inicio </t>
  </si>
  <si>
    <t>L</t>
  </si>
  <si>
    <t>M</t>
  </si>
  <si>
    <t>X</t>
  </si>
  <si>
    <t>J</t>
  </si>
  <si>
    <t>V</t>
  </si>
  <si>
    <t>Dias Festivos:</t>
  </si>
  <si>
    <t>Total</t>
  </si>
  <si>
    <t>Fecha final</t>
  </si>
  <si>
    <t>SEMANA DIAS TRABAJADOS</t>
  </si>
  <si>
    <t>VALOR DE LA SEMANA: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</si>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</sst>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2"/>
      <color rgb="FF0070C0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  <font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2" borderId="0" xfId="0" applyFill="1"/>
    <xf numFmtId="0" fontId="0" fillId="0" borderId="0" xfId="0" applyFill="1" applyBorder="1"/>
    <xf numFmtId="0" fontId="3" fillId="0" borderId="2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3" fillId="0" borderId="6" xfId="0" applyFont="1" applyBorder="1" applyAlignment="1">
      <alignment horizontal="left"/>
    </xf>
    <xf numFmtId="0" fontId="3" fillId="0" borderId="3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2" borderId="0" xfId="0" applyFont="1" applyFill="1" applyAlignment="1" applyProtection="1">
      <alignment horizontal="center"/>
      <protection locked="0"/>
    </xf>
    <xf numFmtId="0" fontId="5" fillId="0" borderId="1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2" borderId="0" xfId="0" applyFill="1" applyBorder="1"/>
    <xf numFmtId="0" fontId="0" fillId="2" borderId="0" xfId="0" applyFont="1" applyFill="1" applyBorder="1"/>
    <xf numFmtId="14" fontId="0" fillId="2" borderId="0" xfId="0" applyNumberFormat="1" applyFont="1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0" applyFont="1" applyFill="1"/>
    <xf numFmtId="0" fontId="2" fillId="2" borderId="8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3" fillId="0" borderId="1" xfId="0" applyFont="1" applyBorder="1" applyAlignment="1" applyProtection="1">
      <alignment horizontal="center" wrapText="1"/>
      <protection locked="0"/>
    </xf>
    <xf numFmtId="0" fontId="3" fillId="0" borderId="10" xfId="0" applyFont="1" applyBorder="1" applyAlignment="1" applyProtection="1">
      <alignment horizontal="center" wrapText="1"/>
      <protection locked="0"/>
    </xf>
    <xf numFmtId="0" fontId="0" fillId="0" borderId="1" xfId="0" applyFont="1" applyBorder="1" applyAlignment="1" applyProtection="1">
      <protection locked="0"/>
    </xf>
    <xf numFmtId="0" fontId="0" fillId="0" borderId="1" xfId="0" applyBorder="1" applyAlignment="1" applyProtection="1">
      <protection locked="0"/>
    </xf>
    <xf numFmtId="0" fontId="0" fillId="0" borderId="12" xfId="0" applyBorder="1" applyAlignment="1" applyProtection="1">
      <protection locked="0"/>
    </xf>
    <xf numFmtId="0" fontId="0" fillId="0" borderId="1" xfId="0" applyFont="1" applyBorder="1" applyAlignment="1" applyProtection="1">
      <alignment horizontal="center"/>
      <protection locked="0"/>
    </xf>
    <xf numFmtId="14" fontId="0" fillId="0" borderId="1" xfId="0" applyNumberFormat="1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</xf>
    <xf numFmtId="14" fontId="3" fillId="0" borderId="10" xfId="0" applyNumberFormat="1" applyFont="1" applyBorder="1" applyAlignment="1" applyProtection="1">
      <alignment horizontal="center"/>
      <protection locked="0"/>
    </xf>
    <xf numFmtId="0" fontId="3" fillId="0" borderId="11" xfId="0" applyFont="1" applyBorder="1" applyAlignment="1" applyProtection="1">
      <alignment horizontal="center"/>
      <protection locked="0"/>
    </xf>
    <xf numFmtId="0" fontId="0" fillId="0" borderId="0" xfId="0" applyFill="1" applyBorder="1" applyAlignment="1">
      <alignment horizontal="center"/>
    </xf>
    <xf numFmtId="14" fontId="3" fillId="0" borderId="1" xfId="0" applyNumberFormat="1" applyFont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0" fillId="2" borderId="10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14" fontId="3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14" fontId="3" fillId="2" borderId="1" xfId="0" applyNumberFormat="1" applyFont="1" applyFill="1" applyBorder="1" applyAlignment="1" applyProtection="1">
      <alignment horizontal="center"/>
      <protection locked="0"/>
    </xf>
    <xf numFmtId="0" fontId="3" fillId="2" borderId="1" xfId="0" applyFont="1" applyFill="1" applyBorder="1" applyAlignment="1" applyProtection="1">
      <alignment horizontal="center"/>
      <protection locked="0"/>
    </xf>
    <xf numFmtId="14" fontId="6" fillId="0" borderId="1" xfId="0" applyNumberFormat="1" applyFont="1" applyFill="1" applyBorder="1" applyAlignment="1" applyProtection="1">
      <alignment horizontal="center"/>
      <protection locked="0"/>
    </xf>
    <xf numFmtId="0" fontId="6" fillId="0" borderId="1" xfId="0" applyFont="1" applyFill="1" applyBorder="1" applyAlignment="1" applyProtection="1">
      <alignment horizontal="center"/>
      <protection locked="0"/>
    </xf>
    <xf numFmtId="14" fontId="0" fillId="0" borderId="1" xfId="0" applyNumberFormat="1" applyFill="1" applyBorder="1" applyAlignment="1" applyProtection="1">
      <alignment horizontal="center"/>
      <protection locked="0"/>
    </xf>
    <xf numFmtId="0" fontId="0" fillId="0" borderId="1" xfId="0" applyFill="1" applyBorder="1" applyAlignment="1" applyProtection="1">
      <alignment horizontal="center"/>
      <protection locked="0"/>
    </xf>
    <xf numFmtId="0" fontId="2" fillId="2" borderId="0" xfId="0" applyFont="1" applyFill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7">
    <dxf>
      <fill>
        <patternFill>
          <bgColor theme="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4"/>
  <sheetViews>
    <sheetView tabSelected="1" workbookViewId="0">
      <selection activeCell="B4" sqref="B4"/>
    </sheetView>
  </sheetViews>
  <sheetFormatPr baseColWidth="10" defaultColWidth="8.88671875" defaultRowHeight="14.4" x14ac:dyDescent="0.3"/>
  <cols>
    <col min="1" max="1" width="5.77734375" customWidth="1"/>
    <col min="2" max="2" width="25.77734375" customWidth="1"/>
    <col min="3" max="3" width="5.77734375" customWidth="1"/>
    <col min="4" max="4" width="15.77734375" customWidth="1"/>
    <col min="5" max="5" width="5.77734375" customWidth="1"/>
    <col min="6" max="6" width="15.77734375" customWidth="1"/>
    <col min="7" max="7" width="5.77734375" customWidth="1"/>
    <col min="8" max="8" width="15.77734375" customWidth="1"/>
    <col min="10" max="10" width="5.77734375" customWidth="1"/>
    <col min="17" max="17" width="5.77734375" customWidth="1"/>
    <col min="20" max="20" width="5.77734375" customWidth="1"/>
  </cols>
  <sheetData>
    <row r="1" spans="1:23" x14ac:dyDescent="0.3">
      <c r="A1" s="14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36"/>
      <c r="T1" s="37"/>
      <c r="U1" s="2"/>
      <c r="V1" s="2"/>
      <c r="W1" s="2"/>
    </row>
    <row r="2" spans="1:23" ht="15.6" x14ac:dyDescent="0.3">
      <c r="A2" s="14"/>
      <c r="B2" s="12" t="s">
        <v>42</v>
      </c>
      <c r="C2" s="1"/>
      <c r="D2" s="12" t="s">
        <v>1</v>
      </c>
      <c r="E2" s="1"/>
      <c r="F2" s="12" t="s">
        <v>43</v>
      </c>
      <c r="G2" s="1"/>
      <c r="H2" s="12" t="s">
        <v>51</v>
      </c>
      <c r="I2" s="1"/>
      <c r="J2" s="12" t="s">
        <v>44</v>
      </c>
      <c r="K2" s="13" t="s">
        <v>45</v>
      </c>
      <c r="L2" s="12" t="s">
        <v>46</v>
      </c>
      <c r="M2" s="12" t="s">
        <v>47</v>
      </c>
      <c r="N2" s="12" t="s">
        <v>48</v>
      </c>
      <c r="O2" s="1"/>
      <c r="P2" s="12" t="s">
        <v>50</v>
      </c>
      <c r="Q2" s="1"/>
      <c r="R2" s="38" t="s">
        <v>49</v>
      </c>
      <c r="S2" s="39"/>
      <c r="T2" s="1"/>
      <c r="U2" s="40"/>
      <c r="V2" s="40"/>
      <c r="W2" s="2"/>
    </row>
    <row r="3" spans="1:23" ht="15.6" x14ac:dyDescent="0.3">
      <c r="A3" s="14"/>
      <c r="B3" s="25" t="s">
        <v>4</v>
      </c>
      <c r="C3" s="18"/>
      <c r="D3" s="28" t="str">
        <f>IFERROR(VLOOKUP(B3,DATOS!$B$4:$C$23,2,FALSE),"")</f>
        <v>04323638V</v>
      </c>
      <c r="E3" s="1"/>
      <c r="F3" s="29">
        <v>43927</v>
      </c>
      <c r="G3" s="1"/>
      <c r="H3" s="29">
        <v>44002</v>
      </c>
      <c r="I3" s="1"/>
      <c r="J3" s="23">
        <v>7</v>
      </c>
      <c r="K3" s="23">
        <v>9</v>
      </c>
      <c r="L3" s="23">
        <v>6</v>
      </c>
      <c r="M3" s="24">
        <v>8</v>
      </c>
      <c r="N3" s="23">
        <v>6</v>
      </c>
      <c r="O3" s="1"/>
      <c r="P3" s="30">
        <f>DATOS!N4</f>
        <v>368</v>
      </c>
      <c r="Q3" s="1"/>
      <c r="R3" s="31">
        <v>43972</v>
      </c>
      <c r="S3" s="32"/>
      <c r="T3" s="1"/>
      <c r="U3" s="33"/>
      <c r="V3" s="33"/>
      <c r="W3" s="2"/>
    </row>
    <row r="4" spans="1:23" ht="15.6" x14ac:dyDescent="0.3">
      <c r="A4" s="14"/>
      <c r="B4" s="25" t="s">
        <v>16</v>
      </c>
      <c r="C4" s="18"/>
      <c r="D4" s="28" t="str">
        <f>IFERROR(VLOOKUP(B4,DATOS!$B$4:$C$23,2,FALSE),"")</f>
        <v>04134499V</v>
      </c>
      <c r="E4" s="1"/>
      <c r="F4" s="29">
        <v>43928</v>
      </c>
      <c r="G4" s="1"/>
      <c r="H4" s="29">
        <v>44005</v>
      </c>
      <c r="I4" s="1"/>
      <c r="J4" s="23">
        <v>8</v>
      </c>
      <c r="K4" s="23">
        <v>7</v>
      </c>
      <c r="L4" s="23">
        <v>8</v>
      </c>
      <c r="M4" s="24">
        <v>6</v>
      </c>
      <c r="N4" s="23">
        <v>7</v>
      </c>
      <c r="O4" s="1"/>
      <c r="P4" s="30">
        <f>DATOS!N5</f>
        <v>374</v>
      </c>
      <c r="Q4" s="1"/>
      <c r="R4" s="31">
        <v>43969</v>
      </c>
      <c r="S4" s="32"/>
      <c r="T4" s="1"/>
      <c r="U4" s="33"/>
      <c r="V4" s="33"/>
      <c r="W4" s="2"/>
    </row>
    <row r="5" spans="1:23" ht="15.6" x14ac:dyDescent="0.3">
      <c r="A5" s="14"/>
      <c r="B5" s="25" t="s">
        <v>6</v>
      </c>
      <c r="C5" s="18"/>
      <c r="D5" s="28" t="str">
        <f>IFERROR(VLOOKUP(B5,DATOS!$B$4:$C$23,2,FALSE),"")</f>
        <v>03454544F</v>
      </c>
      <c r="E5" s="1"/>
      <c r="F5" s="29">
        <v>43929</v>
      </c>
      <c r="G5" s="1"/>
      <c r="H5" s="29">
        <v>44009</v>
      </c>
      <c r="I5" s="1"/>
      <c r="J5" s="23">
        <v>8</v>
      </c>
      <c r="K5" s="23">
        <v>7</v>
      </c>
      <c r="L5" s="23">
        <v>6</v>
      </c>
      <c r="M5" s="24">
        <v>7</v>
      </c>
      <c r="N5" s="23">
        <v>6</v>
      </c>
      <c r="O5" s="1"/>
      <c r="P5" s="30">
        <f>DATOS!N6</f>
        <v>364</v>
      </c>
      <c r="Q5" s="1"/>
      <c r="R5" s="34">
        <v>43973</v>
      </c>
      <c r="S5" s="35"/>
      <c r="T5" s="1"/>
      <c r="U5" s="33"/>
      <c r="V5" s="33"/>
      <c r="W5" s="2"/>
    </row>
    <row r="6" spans="1:23" ht="15.6" x14ac:dyDescent="0.3">
      <c r="A6" s="14"/>
      <c r="B6" s="26" t="s">
        <v>8</v>
      </c>
      <c r="C6" s="1"/>
      <c r="D6" s="28" t="str">
        <f>IFERROR(VLOOKUP(B6,DATOS!$B$4:$C$23,2,FALSE),"")</f>
        <v>57493993V</v>
      </c>
      <c r="E6" s="1"/>
      <c r="F6" s="29">
        <v>43930</v>
      </c>
      <c r="G6" s="1"/>
      <c r="H6" s="29">
        <v>44001</v>
      </c>
      <c r="I6" s="1"/>
      <c r="J6" s="23">
        <v>7</v>
      </c>
      <c r="K6" s="23">
        <v>9</v>
      </c>
      <c r="L6" s="23">
        <v>7</v>
      </c>
      <c r="M6" s="24">
        <v>8</v>
      </c>
      <c r="N6" s="23">
        <v>8</v>
      </c>
      <c r="O6" s="1"/>
      <c r="P6" s="30">
        <f>DATOS!N7</f>
        <v>376</v>
      </c>
      <c r="Q6" s="1"/>
      <c r="R6" s="41">
        <v>43962</v>
      </c>
      <c r="S6" s="42"/>
      <c r="T6" s="14"/>
      <c r="U6" s="33"/>
      <c r="V6" s="33"/>
      <c r="W6" s="2"/>
    </row>
    <row r="7" spans="1:23" ht="15.6" x14ac:dyDescent="0.3">
      <c r="A7" s="14"/>
      <c r="B7" s="26" t="s">
        <v>10</v>
      </c>
      <c r="C7" s="1"/>
      <c r="D7" s="28" t="str">
        <f>IFERROR(VLOOKUP(B7,DATOS!$B$4:$C$23,2,FALSE),"")</f>
        <v>53245960V</v>
      </c>
      <c r="E7" s="1"/>
      <c r="F7" s="29">
        <v>43931</v>
      </c>
      <c r="G7" s="1"/>
      <c r="H7" s="29">
        <v>44001</v>
      </c>
      <c r="I7" s="1"/>
      <c r="J7" s="23">
        <v>8</v>
      </c>
      <c r="K7" s="23">
        <v>6</v>
      </c>
      <c r="L7" s="23">
        <v>7</v>
      </c>
      <c r="M7" s="24">
        <v>7</v>
      </c>
      <c r="N7" s="23">
        <v>9</v>
      </c>
      <c r="O7" s="1"/>
      <c r="P7" s="30">
        <f>DATOS!N8</f>
        <v>347</v>
      </c>
      <c r="Q7" s="1"/>
      <c r="R7" s="47"/>
      <c r="S7" s="48"/>
      <c r="T7" s="14"/>
      <c r="U7" s="33"/>
      <c r="V7" s="33"/>
      <c r="W7" s="2"/>
    </row>
    <row r="8" spans="1:23" ht="15.6" x14ac:dyDescent="0.3">
      <c r="A8" s="14"/>
      <c r="B8" s="26" t="s">
        <v>12</v>
      </c>
      <c r="C8" s="1"/>
      <c r="D8" s="28" t="str">
        <f>IFERROR(VLOOKUP(B8,DATOS!$B$4:$C$23,2,FALSE),"")</f>
        <v>05430393E</v>
      </c>
      <c r="E8" s="1"/>
      <c r="F8" s="29">
        <v>43934</v>
      </c>
      <c r="G8" s="1"/>
      <c r="H8" s="29">
        <v>44011</v>
      </c>
      <c r="I8" s="1"/>
      <c r="J8" s="23">
        <v>8</v>
      </c>
      <c r="K8" s="23">
        <v>6</v>
      </c>
      <c r="L8" s="23">
        <v>6</v>
      </c>
      <c r="M8" s="24">
        <v>8</v>
      </c>
      <c r="N8" s="23">
        <v>8</v>
      </c>
      <c r="O8" s="1"/>
      <c r="P8" s="30">
        <f>DATOS!N9</f>
        <v>372</v>
      </c>
      <c r="Q8" s="1"/>
      <c r="R8" s="41"/>
      <c r="S8" s="42"/>
      <c r="T8" s="14"/>
      <c r="U8" s="33"/>
      <c r="V8" s="33"/>
      <c r="W8" s="2"/>
    </row>
    <row r="9" spans="1:23" ht="15.6" x14ac:dyDescent="0.3">
      <c r="A9" s="14"/>
      <c r="B9" s="26" t="s">
        <v>14</v>
      </c>
      <c r="C9" s="1"/>
      <c r="D9" s="28" t="str">
        <f>IFERROR(VLOOKUP(B9,DATOS!$B$4:$C$23,2,FALSE),"")</f>
        <v>05430325F</v>
      </c>
      <c r="E9" s="1"/>
      <c r="F9" s="29">
        <v>43935</v>
      </c>
      <c r="G9" s="1"/>
      <c r="H9" s="29">
        <v>44005</v>
      </c>
      <c r="I9" s="1"/>
      <c r="J9" s="23">
        <v>8</v>
      </c>
      <c r="K9" s="23">
        <v>8</v>
      </c>
      <c r="L9" s="23">
        <v>9</v>
      </c>
      <c r="M9" s="24">
        <v>7</v>
      </c>
      <c r="N9" s="23">
        <v>7</v>
      </c>
      <c r="O9" s="1"/>
      <c r="P9" s="30">
        <f>DATOS!N10</f>
        <v>368</v>
      </c>
      <c r="Q9" s="1"/>
      <c r="R9" s="41"/>
      <c r="S9" s="42"/>
      <c r="T9" s="14"/>
      <c r="U9" s="33"/>
      <c r="V9" s="33"/>
      <c r="W9" s="2"/>
    </row>
    <row r="10" spans="1:23" ht="15.6" x14ac:dyDescent="0.3">
      <c r="A10" s="14"/>
      <c r="B10" s="26" t="s">
        <v>16</v>
      </c>
      <c r="C10" s="1"/>
      <c r="D10" s="28" t="str">
        <f>IFERROR(VLOOKUP(B10,DATOS!$B$4:$C$23,2,FALSE),"")</f>
        <v>04134499V</v>
      </c>
      <c r="E10" s="1"/>
      <c r="F10" s="29">
        <v>43936</v>
      </c>
      <c r="G10" s="1"/>
      <c r="H10" s="29">
        <v>44006</v>
      </c>
      <c r="I10" s="1"/>
      <c r="J10" s="23">
        <v>7</v>
      </c>
      <c r="K10" s="23">
        <v>9</v>
      </c>
      <c r="L10" s="23">
        <v>7</v>
      </c>
      <c r="M10" s="24">
        <v>7</v>
      </c>
      <c r="N10" s="23">
        <v>9</v>
      </c>
      <c r="O10" s="1"/>
      <c r="P10" s="30">
        <f>DATOS!N11</f>
        <v>367</v>
      </c>
      <c r="Q10" s="1"/>
      <c r="R10" s="41"/>
      <c r="S10" s="42"/>
      <c r="T10" s="14"/>
      <c r="U10" s="33"/>
      <c r="V10" s="33"/>
      <c r="W10" s="2"/>
    </row>
    <row r="11" spans="1:23" ht="15.6" x14ac:dyDescent="0.3">
      <c r="A11" s="14"/>
      <c r="B11" s="26" t="s">
        <v>18</v>
      </c>
      <c r="C11" s="1"/>
      <c r="D11" s="28" t="str">
        <f>IFERROR(VLOOKUP(B11,DATOS!$B$4:$C$23,2,FALSE),"")</f>
        <v>05454549E</v>
      </c>
      <c r="E11" s="1"/>
      <c r="F11" s="29">
        <v>43937</v>
      </c>
      <c r="G11" s="1"/>
      <c r="H11" s="29">
        <v>44014</v>
      </c>
      <c r="I11" s="1"/>
      <c r="J11" s="23">
        <v>6</v>
      </c>
      <c r="K11" s="23">
        <v>7</v>
      </c>
      <c r="L11" s="23">
        <v>6</v>
      </c>
      <c r="M11" s="24">
        <v>8</v>
      </c>
      <c r="N11" s="23">
        <v>7</v>
      </c>
      <c r="O11" s="1"/>
      <c r="P11" s="30">
        <f>DATOS!N12</f>
        <v>355</v>
      </c>
      <c r="Q11" s="1"/>
      <c r="R11" s="45"/>
      <c r="S11" s="46"/>
      <c r="T11" s="14"/>
      <c r="U11" s="33"/>
      <c r="V11" s="33"/>
      <c r="W11" s="2"/>
    </row>
    <row r="12" spans="1:23" ht="15.6" x14ac:dyDescent="0.3">
      <c r="A12" s="14"/>
      <c r="B12" s="26" t="s">
        <v>20</v>
      </c>
      <c r="C12" s="1"/>
      <c r="D12" s="28" t="str">
        <f>IFERROR(VLOOKUP(B12,DATOS!$B$4:$C$23,2,FALSE),"")</f>
        <v>39849944V</v>
      </c>
      <c r="E12" s="1"/>
      <c r="F12" s="29">
        <v>43938</v>
      </c>
      <c r="G12" s="1"/>
      <c r="H12" s="29">
        <v>44011</v>
      </c>
      <c r="I12" s="1"/>
      <c r="J12" s="23">
        <v>7</v>
      </c>
      <c r="K12" s="23">
        <v>9</v>
      </c>
      <c r="L12" s="23">
        <v>7</v>
      </c>
      <c r="M12" s="24">
        <v>8</v>
      </c>
      <c r="N12" s="23">
        <v>8</v>
      </c>
      <c r="O12" s="1"/>
      <c r="P12" s="30">
        <f>DATOS!N13</f>
        <v>375</v>
      </c>
      <c r="Q12" s="1"/>
      <c r="R12" s="43"/>
      <c r="S12" s="44"/>
      <c r="T12" s="14"/>
      <c r="U12" s="33"/>
      <c r="V12" s="33"/>
      <c r="W12" s="2"/>
    </row>
    <row r="13" spans="1:23" ht="15.6" x14ac:dyDescent="0.3">
      <c r="A13" s="14"/>
      <c r="B13" s="26"/>
      <c r="C13" s="1"/>
      <c r="D13" s="28" t="str">
        <f>IFERROR(VLOOKUP(B13,DATOS!$B$4:$C$23,2,FALSE),"")</f>
        <v/>
      </c>
      <c r="E13" s="1"/>
      <c r="F13" s="29"/>
      <c r="G13" s="1"/>
      <c r="H13" s="29"/>
      <c r="I13" s="1"/>
      <c r="J13" s="23"/>
      <c r="K13" s="23"/>
      <c r="L13" s="23"/>
      <c r="M13" s="24"/>
      <c r="N13" s="23"/>
      <c r="O13" s="1"/>
      <c r="P13" s="30" t="str">
        <f>DATOS!N14</f>
        <v/>
      </c>
      <c r="Q13" s="1"/>
      <c r="R13" s="43"/>
      <c r="S13" s="44"/>
      <c r="T13" s="14"/>
      <c r="U13" s="33"/>
      <c r="V13" s="33"/>
      <c r="W13" s="2"/>
    </row>
    <row r="14" spans="1:23" ht="15.6" x14ac:dyDescent="0.3">
      <c r="A14" s="14"/>
      <c r="B14" s="26"/>
      <c r="C14" s="1"/>
      <c r="D14" s="28" t="str">
        <f>IFERROR(VLOOKUP(B14,DATOS!$B$4:$C$23,2,FALSE),"")</f>
        <v/>
      </c>
      <c r="E14" s="1"/>
      <c r="F14" s="29"/>
      <c r="G14" s="1"/>
      <c r="H14" s="29"/>
      <c r="I14" s="1"/>
      <c r="J14" s="23"/>
      <c r="K14" s="23"/>
      <c r="L14" s="23"/>
      <c r="M14" s="24"/>
      <c r="N14" s="23"/>
      <c r="O14" s="1"/>
      <c r="P14" s="30" t="str">
        <f>DATOS!N15</f>
        <v/>
      </c>
      <c r="Q14" s="1"/>
      <c r="R14" s="43"/>
      <c r="S14" s="44"/>
      <c r="T14" s="14"/>
      <c r="U14" s="33"/>
      <c r="V14" s="33"/>
      <c r="W14" s="2"/>
    </row>
    <row r="15" spans="1:23" ht="15.6" x14ac:dyDescent="0.3">
      <c r="A15" s="14"/>
      <c r="B15" s="26"/>
      <c r="C15" s="1"/>
      <c r="D15" s="28" t="str">
        <f>IFERROR(VLOOKUP(B15,DATOS!$B$4:$C$23,2,FALSE),"")</f>
        <v/>
      </c>
      <c r="E15" s="1"/>
      <c r="F15" s="29"/>
      <c r="G15" s="1"/>
      <c r="H15" s="29"/>
      <c r="I15" s="1"/>
      <c r="J15" s="23"/>
      <c r="K15" s="23"/>
      <c r="L15" s="23"/>
      <c r="M15" s="24"/>
      <c r="N15" s="23"/>
      <c r="O15" s="1"/>
      <c r="P15" s="30" t="str">
        <f>DATOS!N16</f>
        <v/>
      </c>
      <c r="Q15" s="1"/>
      <c r="R15" s="43"/>
      <c r="S15" s="44"/>
      <c r="T15" s="14"/>
      <c r="U15" s="33"/>
      <c r="V15" s="33"/>
      <c r="W15" s="2"/>
    </row>
    <row r="16" spans="1:23" ht="15.6" x14ac:dyDescent="0.3">
      <c r="A16" s="14"/>
      <c r="B16" s="26"/>
      <c r="C16" s="1"/>
      <c r="D16" s="28" t="str">
        <f>IFERROR(VLOOKUP(B16,DATOS!$B$4:$C$23,2,FALSE),"")</f>
        <v/>
      </c>
      <c r="E16" s="1"/>
      <c r="F16" s="29"/>
      <c r="G16" s="1"/>
      <c r="H16" s="29"/>
      <c r="I16" s="1"/>
      <c r="J16" s="23"/>
      <c r="K16" s="23"/>
      <c r="L16" s="23"/>
      <c r="M16" s="24"/>
      <c r="N16" s="23"/>
      <c r="O16" s="1"/>
      <c r="P16" s="30" t="str">
        <f>DATOS!N17</f>
        <v/>
      </c>
      <c r="Q16" s="1"/>
      <c r="R16" s="43"/>
      <c r="S16" s="44"/>
      <c r="T16" s="14"/>
      <c r="U16" s="33"/>
      <c r="V16" s="33"/>
      <c r="W16" s="2"/>
    </row>
    <row r="17" spans="1:23" ht="15.6" x14ac:dyDescent="0.3">
      <c r="A17" s="14"/>
      <c r="B17" s="26"/>
      <c r="C17" s="1"/>
      <c r="D17" s="28" t="str">
        <f>IFERROR(VLOOKUP(B17,DATOS!$B$4:$C$23,2,FALSE),"")</f>
        <v/>
      </c>
      <c r="E17" s="1"/>
      <c r="F17" s="29"/>
      <c r="G17" s="1"/>
      <c r="H17" s="29"/>
      <c r="I17" s="1"/>
      <c r="J17" s="23"/>
      <c r="K17" s="23"/>
      <c r="L17" s="23"/>
      <c r="M17" s="24"/>
      <c r="N17" s="23"/>
      <c r="O17" s="1"/>
      <c r="P17" s="30" t="str">
        <f>DATOS!N18</f>
        <v/>
      </c>
      <c r="Q17" s="1"/>
      <c r="R17" s="43"/>
      <c r="S17" s="44"/>
      <c r="T17" s="14"/>
      <c r="U17" s="33"/>
      <c r="V17" s="33"/>
      <c r="W17" s="2"/>
    </row>
    <row r="18" spans="1:23" ht="15.6" x14ac:dyDescent="0.3">
      <c r="A18" s="14"/>
      <c r="B18" s="26"/>
      <c r="C18" s="1"/>
      <c r="D18" s="28" t="str">
        <f>IFERROR(VLOOKUP(B18,DATOS!$B$4:$C$23,2,FALSE),"")</f>
        <v/>
      </c>
      <c r="E18" s="1"/>
      <c r="F18" s="29"/>
      <c r="G18" s="1"/>
      <c r="H18" s="29"/>
      <c r="I18" s="1"/>
      <c r="J18" s="23"/>
      <c r="K18" s="23"/>
      <c r="L18" s="23"/>
      <c r="M18" s="24"/>
      <c r="N18" s="23"/>
      <c r="O18" s="1"/>
      <c r="P18" s="30" t="str">
        <f>DATOS!N19</f>
        <v/>
      </c>
      <c r="Q18" s="1"/>
      <c r="R18" s="43"/>
      <c r="S18" s="44"/>
      <c r="T18" s="14"/>
      <c r="U18" s="33"/>
      <c r="V18" s="33"/>
      <c r="W18" s="2"/>
    </row>
    <row r="19" spans="1:23" ht="15.6" x14ac:dyDescent="0.3">
      <c r="A19" s="14"/>
      <c r="B19" s="26"/>
      <c r="C19" s="1"/>
      <c r="D19" s="28" t="str">
        <f>IFERROR(VLOOKUP(B19,DATOS!$B$4:$C$23,2,FALSE),"")</f>
        <v/>
      </c>
      <c r="E19" s="1"/>
      <c r="F19" s="29"/>
      <c r="G19" s="1"/>
      <c r="H19" s="29"/>
      <c r="I19" s="1"/>
      <c r="J19" s="23"/>
      <c r="K19" s="23"/>
      <c r="L19" s="23"/>
      <c r="M19" s="24"/>
      <c r="N19" s="23"/>
      <c r="O19" s="1"/>
      <c r="P19" s="30" t="str">
        <f>DATOS!N20</f>
        <v/>
      </c>
      <c r="Q19" s="1"/>
      <c r="R19" s="43"/>
      <c r="S19" s="44"/>
      <c r="T19" s="14"/>
      <c r="U19" s="33"/>
      <c r="V19" s="33"/>
      <c r="W19" s="2"/>
    </row>
    <row r="20" spans="1:23" ht="15.6" x14ac:dyDescent="0.3">
      <c r="A20" s="14"/>
      <c r="B20" s="26"/>
      <c r="C20" s="1"/>
      <c r="D20" s="28" t="str">
        <f>IFERROR(VLOOKUP(B20,DATOS!$B$4:$C$23,2,FALSE),"")</f>
        <v/>
      </c>
      <c r="E20" s="1"/>
      <c r="F20" s="29"/>
      <c r="G20" s="1"/>
      <c r="H20" s="29"/>
      <c r="I20" s="1"/>
      <c r="J20" s="23"/>
      <c r="K20" s="23"/>
      <c r="L20" s="23"/>
      <c r="M20" s="24"/>
      <c r="N20" s="23"/>
      <c r="O20" s="1"/>
      <c r="P20" s="30" t="str">
        <f>DATOS!N21</f>
        <v/>
      </c>
      <c r="Q20" s="1"/>
      <c r="R20" s="43"/>
      <c r="S20" s="44"/>
      <c r="T20" s="14"/>
      <c r="U20" s="33"/>
      <c r="V20" s="33"/>
      <c r="W20" s="2"/>
    </row>
    <row r="21" spans="1:23" ht="15.6" x14ac:dyDescent="0.3">
      <c r="A21" s="14"/>
      <c r="B21" s="27"/>
      <c r="C21" s="1"/>
      <c r="D21" s="28" t="str">
        <f>IFERROR(VLOOKUP(B21,DATOS!$B$4:$C$23,2,FALSE),"")</f>
        <v/>
      </c>
      <c r="E21" s="1"/>
      <c r="F21" s="29"/>
      <c r="G21" s="1"/>
      <c r="H21" s="29"/>
      <c r="I21" s="1"/>
      <c r="J21" s="23"/>
      <c r="K21" s="23"/>
      <c r="L21" s="23"/>
      <c r="M21" s="24"/>
      <c r="N21" s="23"/>
      <c r="O21" s="1"/>
      <c r="P21" s="30" t="str">
        <f>DATOS!N22</f>
        <v/>
      </c>
      <c r="Q21" s="1"/>
      <c r="R21" s="43"/>
      <c r="S21" s="44"/>
      <c r="T21" s="14"/>
      <c r="U21" s="33"/>
      <c r="V21" s="33"/>
      <c r="W21" s="2"/>
    </row>
    <row r="22" spans="1:23" ht="15.6" x14ac:dyDescent="0.3">
      <c r="A22" s="14"/>
      <c r="B22" s="26"/>
      <c r="C22" s="14"/>
      <c r="D22" s="28" t="str">
        <f>IFERROR(VLOOKUP(B22,DATOS!$B$4:$C$23,2,FALSE),"")</f>
        <v/>
      </c>
      <c r="E22" s="14"/>
      <c r="F22" s="29"/>
      <c r="G22" s="14"/>
      <c r="H22" s="29"/>
      <c r="I22" s="14"/>
      <c r="J22" s="23"/>
      <c r="K22" s="23"/>
      <c r="L22" s="23"/>
      <c r="M22" s="24"/>
      <c r="N22" s="23"/>
      <c r="O22" s="14"/>
      <c r="P22" s="30" t="str">
        <f>DATOS!N23</f>
        <v/>
      </c>
      <c r="Q22" s="1"/>
      <c r="R22" s="43"/>
      <c r="S22" s="44"/>
      <c r="T22" s="14"/>
      <c r="U22" s="33"/>
      <c r="V22" s="33"/>
      <c r="W22" s="2"/>
    </row>
    <row r="23" spans="1:23" x14ac:dyDescent="0.3">
      <c r="A23" s="15"/>
      <c r="B23" s="15"/>
      <c r="C23" s="15"/>
      <c r="D23" s="15"/>
      <c r="E23" s="15"/>
      <c r="F23" s="16"/>
      <c r="G23" s="15"/>
      <c r="H23" s="16"/>
      <c r="I23" s="15"/>
      <c r="J23" s="17"/>
      <c r="K23" s="17"/>
      <c r="L23" s="17"/>
      <c r="M23" s="17"/>
      <c r="N23" s="17"/>
      <c r="O23" s="15"/>
      <c r="P23" s="15"/>
      <c r="Q23" s="18"/>
      <c r="R23" s="1"/>
      <c r="S23" s="1"/>
      <c r="T23" s="1"/>
      <c r="U23" s="2"/>
      <c r="V23" s="2"/>
      <c r="W23" s="2"/>
    </row>
    <row r="24" spans="1:23" x14ac:dyDescent="0.3">
      <c r="A24" s="2"/>
    </row>
  </sheetData>
  <sheetProtection algorithmName="SHA-512" hashValue="Bj9wV1eTeSrlAfCY+I3mdgcIfZ1UpvO/qVDDG61JsAVzq6kvgpT6fR2VGOPJY/ZOcM7UZaJgxASOf2gety555w==" saltValue="/EfjF4XgiWdIfiVf0kaP7w==" spinCount="100000" sheet="1" objects="1" scenarios="1"/>
  <mergeCells count="43">
    <mergeCell ref="R22:S22"/>
    <mergeCell ref="U22:V22"/>
    <mergeCell ref="R18:S18"/>
    <mergeCell ref="U18:V18"/>
    <mergeCell ref="R19:S19"/>
    <mergeCell ref="U19:V19"/>
    <mergeCell ref="R20:S20"/>
    <mergeCell ref="U20:V20"/>
    <mergeCell ref="R21:S21"/>
    <mergeCell ref="U21:V21"/>
    <mergeCell ref="R12:S12"/>
    <mergeCell ref="U12:V12"/>
    <mergeCell ref="R13:S13"/>
    <mergeCell ref="U13:V13"/>
    <mergeCell ref="R14:S14"/>
    <mergeCell ref="U14:V14"/>
    <mergeCell ref="U6:V6"/>
    <mergeCell ref="R7:S7"/>
    <mergeCell ref="U7:V7"/>
    <mergeCell ref="R8:S8"/>
    <mergeCell ref="U8:V8"/>
    <mergeCell ref="R6:S6"/>
    <mergeCell ref="R16:S16"/>
    <mergeCell ref="U16:V16"/>
    <mergeCell ref="R17:S17"/>
    <mergeCell ref="U17:V17"/>
    <mergeCell ref="R15:S15"/>
    <mergeCell ref="U15:V15"/>
    <mergeCell ref="R10:S10"/>
    <mergeCell ref="U10:V10"/>
    <mergeCell ref="U11:V11"/>
    <mergeCell ref="R9:S9"/>
    <mergeCell ref="U9:V9"/>
    <mergeCell ref="R11:S11"/>
    <mergeCell ref="R4:S4"/>
    <mergeCell ref="U4:V4"/>
    <mergeCell ref="R5:S5"/>
    <mergeCell ref="U5:V5"/>
    <mergeCell ref="S1:T1"/>
    <mergeCell ref="R2:S2"/>
    <mergeCell ref="U2:V2"/>
    <mergeCell ref="R3:S3"/>
    <mergeCell ref="U3:V3"/>
  </mergeCells>
  <phoneticPr fontId="4" type="noConversion"/>
  <conditionalFormatting sqref="R7:S7 F3:F22 H3:H22 D3:D22">
    <cfRule type="containsBlanks" dxfId="6" priority="5">
      <formula>LEN(TRIM(D3))=0</formula>
    </cfRule>
  </conditionalFormatting>
  <conditionalFormatting sqref="B13:B22">
    <cfRule type="containsBlanks" dxfId="5" priority="4">
      <formula>LEN(TRIM(B13))=0</formula>
    </cfRule>
  </conditionalFormatting>
  <conditionalFormatting sqref="D13:D22 F13:F22 H13:H22">
    <cfRule type="containsBlanks" dxfId="4" priority="3">
      <formula>LEN(TRIM(D13))=0</formula>
    </cfRule>
  </conditionalFormatting>
  <conditionalFormatting sqref="B13:B22 D13:D22 F13:F22 H13:H22">
    <cfRule type="containsBlanks" dxfId="3" priority="2">
      <formula>LEN(TRIM(B13))=0</formula>
    </cfRule>
  </conditionalFormatting>
  <conditionalFormatting sqref="J3:N22 B3:B22 F3:F22 H3:H22 R3:S22 P3:P22 D3:D22">
    <cfRule type="containsBlanks" dxfId="2" priority="1">
      <formula>LEN(TRIM(B3))=0</formula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F504492-C56C-4E67-9393-40FB0C12142E}">
          <x14:formula1>
            <xm:f>DATOS!$B$4:$B$23</xm:f>
          </x14:formula1>
          <xm:sqref>B3:B22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65DE4-CB42-40EB-9A27-3641622C9FC9}">
  <dimension ref="A1:O47"/>
  <sheetViews>
    <sheetView zoomScale="86" zoomScaleNormal="86" workbookViewId="0">
      <selection activeCell="N7" sqref="N7"/>
    </sheetView>
  </sheetViews>
  <sheetFormatPr baseColWidth="10" defaultRowHeight="14.4" x14ac:dyDescent="0.3"/>
  <cols>
    <col min="1" max="1" width="5.77734375" customWidth="1"/>
    <col min="2" max="2" width="31.6640625" customWidth="1"/>
    <col min="3" max="3" width="15.88671875" customWidth="1"/>
    <col min="4" max="12" width="11.5546875" customWidth="1"/>
    <col min="15" max="15" width="5.77734375" customWidth="1"/>
  </cols>
  <sheetData>
    <row r="1" spans="1:15" ht="15" thickBot="1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ht="16.2" thickBot="1" x14ac:dyDescent="0.35">
      <c r="A2" s="1"/>
      <c r="B2" s="19" t="s">
        <v>0</v>
      </c>
      <c r="C2" s="20" t="s">
        <v>1</v>
      </c>
      <c r="D2" s="1"/>
      <c r="E2" s="49" t="s">
        <v>52</v>
      </c>
      <c r="F2" s="49"/>
      <c r="G2" s="49"/>
      <c r="H2" s="49"/>
      <c r="I2" s="49"/>
      <c r="J2" s="1"/>
      <c r="K2" s="1"/>
      <c r="L2" s="1"/>
      <c r="M2" s="1"/>
      <c r="N2" s="1"/>
      <c r="O2" s="1"/>
    </row>
    <row r="3" spans="1:15" ht="16.2" thickBot="1" x14ac:dyDescent="0.35">
      <c r="A3" s="1"/>
      <c r="B3" s="21"/>
      <c r="C3" s="21"/>
      <c r="D3" s="1"/>
      <c r="E3" s="10" t="s">
        <v>44</v>
      </c>
      <c r="F3" s="10" t="s">
        <v>45</v>
      </c>
      <c r="G3" s="10" t="s">
        <v>46</v>
      </c>
      <c r="H3" s="10" t="s">
        <v>47</v>
      </c>
      <c r="I3" s="10" t="s">
        <v>48</v>
      </c>
      <c r="J3" s="1"/>
      <c r="K3" s="49" t="s">
        <v>53</v>
      </c>
      <c r="L3" s="49"/>
      <c r="M3" s="1"/>
      <c r="N3" s="12" t="s">
        <v>54</v>
      </c>
      <c r="O3" s="1"/>
    </row>
    <row r="4" spans="1:15" ht="15.6" x14ac:dyDescent="0.3">
      <c r="A4" s="1"/>
      <c r="B4" s="3" t="s">
        <v>3</v>
      </c>
      <c r="C4" s="6" t="s">
        <v>2</v>
      </c>
      <c r="D4" s="1"/>
      <c r="E4" s="11">
        <f>IFERROR((INT((Prueba!H3-Prueba!F3+WEEKDAY(Prueba!F3-1,2))/7-COUNTIF($K$2:$K$21,1))),"")</f>
        <v>9</v>
      </c>
      <c r="F4" s="9">
        <f>IFERROR((INT((Prueba!H3-Prueba!F3+WEEKDAY(Prueba!F3-2,2))/7-COUNTIF($K$2:$K$21,2))),"")</f>
        <v>11</v>
      </c>
      <c r="G4" s="9">
        <f>IFERROR((INT((Prueba!H3-Prueba!F3+WEEKDAY(Prueba!F3-3,2))/7-COUNTIF($K$2:$K$21,3))),"")</f>
        <v>11</v>
      </c>
      <c r="H4" s="9">
        <f>IFERROR((INT((Prueba!H3-Prueba!F3+WEEKDAY(Prueba!F3-4,2))/7-COUNTIF($K$2:$K$21,4))),"")</f>
        <v>10</v>
      </c>
      <c r="I4" s="9">
        <f>IFERROR((INT((Prueba!H3-Prueba!F3+WEEKDAY(Prueba!F3-5,2))/7-COUNTIF($K$2:$K$21,5))),"")</f>
        <v>10</v>
      </c>
      <c r="J4" s="1"/>
      <c r="K4" s="51">
        <f>IFERROR(IF(Prueba!R3&gt;0,WEEKDAY(Prueba!R3,2)),"")</f>
        <v>4</v>
      </c>
      <c r="L4" s="51"/>
      <c r="M4" s="1"/>
      <c r="N4" s="9">
        <f>IFERROR(Prueba!J3*E4+Prueba!K3*F4+Prueba!L3*G4+Prueba!M3*H4+Prueba!N3*I4,"")</f>
        <v>368</v>
      </c>
      <c r="O4" s="1"/>
    </row>
    <row r="5" spans="1:15" ht="15.6" x14ac:dyDescent="0.3">
      <c r="A5" s="1"/>
      <c r="B5" s="4" t="s">
        <v>4</v>
      </c>
      <c r="C5" s="7" t="s">
        <v>5</v>
      </c>
      <c r="D5" s="1"/>
      <c r="E5" s="11">
        <f>IFERROR((INT((Prueba!H4-Prueba!F4+WEEKDAY(Prueba!F4-1,2))/7-COUNTIF($K$2:$K$21,1))),"")</f>
        <v>9</v>
      </c>
      <c r="F5" s="9">
        <f>IFERROR((INT((Prueba!H4-Prueba!F4+WEEKDAY(Prueba!F4-2,2))/7-COUNTIF($K$2:$K$21,2))),"")</f>
        <v>12</v>
      </c>
      <c r="G5" s="9">
        <f>IFERROR((INT((Prueba!H4-Prueba!F4+WEEKDAY(Prueba!F4-3,2))/7-COUNTIF($K$2:$K$21,3))),"")</f>
        <v>11</v>
      </c>
      <c r="H5" s="9">
        <f>IFERROR((INT((Prueba!H4-Prueba!F4+WEEKDAY(Prueba!F4-4,2))/7-COUNTIF($K$2:$K$21,4))),"")</f>
        <v>10</v>
      </c>
      <c r="I5" s="9">
        <f>IFERROR((INT((Prueba!H4-Prueba!F4+WEEKDAY(Prueba!F4-5,2))/7-COUNTIF($K$2:$K$21,5))),"")</f>
        <v>10</v>
      </c>
      <c r="J5" s="1"/>
      <c r="K5" s="51">
        <f>IFERROR(IF(Prueba!R4&gt;0,WEEKDAY(Prueba!R4,2)),"")</f>
        <v>1</v>
      </c>
      <c r="L5" s="51"/>
      <c r="M5" s="1"/>
      <c r="N5" s="22">
        <f>IFERROR(Prueba!J4*E5+Prueba!K4*F5+Prueba!L4*G5+Prueba!M4*H5+Prueba!N4*I5,"")</f>
        <v>374</v>
      </c>
      <c r="O5" s="1"/>
    </row>
    <row r="6" spans="1:15" ht="15.6" x14ac:dyDescent="0.3">
      <c r="A6" s="1"/>
      <c r="B6" s="4" t="s">
        <v>6</v>
      </c>
      <c r="C6" s="7" t="s">
        <v>7</v>
      </c>
      <c r="D6" s="1"/>
      <c r="E6" s="11">
        <f>IFERROR((INT((Prueba!H5-Prueba!F5+WEEKDAY(Prueba!F5-1,2))/7-COUNTIF($K$2:$K$21,1))),"")</f>
        <v>9</v>
      </c>
      <c r="F6" s="9">
        <f>IFERROR((INT((Prueba!H5-Prueba!F5+WEEKDAY(Prueba!F5-2,2))/7-COUNTIF($K$2:$K$21,2))),"")</f>
        <v>11</v>
      </c>
      <c r="G6" s="9">
        <f>IFERROR((INT((Prueba!H5-Prueba!F5+WEEKDAY(Prueba!F5-3,2))/7-COUNTIF($K$2:$K$21,3))),"")</f>
        <v>12</v>
      </c>
      <c r="H6" s="9">
        <f>IFERROR((INT((Prueba!H5-Prueba!F5+WEEKDAY(Prueba!F5-4,2))/7-COUNTIF($K$2:$K$21,4))),"")</f>
        <v>11</v>
      </c>
      <c r="I6" s="9">
        <f>IFERROR((INT((Prueba!H5-Prueba!F5+WEEKDAY(Prueba!F5-5,2))/7-COUNTIF($K$2:$K$21,5))),"")</f>
        <v>11</v>
      </c>
      <c r="J6" s="1"/>
      <c r="K6" s="51">
        <f>IFERROR(IF(Prueba!R5&gt;0,WEEKDAY(Prueba!R5,2)),"")</f>
        <v>5</v>
      </c>
      <c r="L6" s="51"/>
      <c r="M6" s="1"/>
      <c r="N6" s="22">
        <f>IFERROR(Prueba!J5*E6+Prueba!K5*F6+Prueba!L5*G6+Prueba!M5*H6+Prueba!N5*I6,"")</f>
        <v>364</v>
      </c>
      <c r="O6" s="1"/>
    </row>
    <row r="7" spans="1:15" ht="15.6" x14ac:dyDescent="0.3">
      <c r="A7" s="1"/>
      <c r="B7" s="4" t="s">
        <v>8</v>
      </c>
      <c r="C7" s="7" t="s">
        <v>9</v>
      </c>
      <c r="D7" s="1"/>
      <c r="E7" s="11">
        <f>IFERROR((INT((Prueba!H6-Prueba!F6+WEEKDAY(Prueba!F6-1,2))/7-COUNTIF($K$2:$K$21,1))),"")</f>
        <v>8</v>
      </c>
      <c r="F7" s="9">
        <f>IFERROR((INT((Prueba!H6-Prueba!F6+WEEKDAY(Prueba!F6-2,2))/7-COUNTIF($K$2:$K$21,2))),"")</f>
        <v>10</v>
      </c>
      <c r="G7" s="9">
        <f>IFERROR((INT((Prueba!H6-Prueba!F6+WEEKDAY(Prueba!F6-3,2))/7-COUNTIF($K$2:$K$21,3))),"")</f>
        <v>10</v>
      </c>
      <c r="H7" s="9">
        <f>IFERROR((INT((Prueba!H6-Prueba!F6+WEEKDAY(Prueba!F6-4,2))/7-COUNTIF($K$2:$K$21,4))),"")</f>
        <v>10</v>
      </c>
      <c r="I7" s="9">
        <f>IFERROR((INT((Prueba!H6-Prueba!F6+WEEKDAY(Prueba!F6-5,2))/7-COUNTIF($K$2:$K$21,5))),"")</f>
        <v>10</v>
      </c>
      <c r="J7" s="1"/>
      <c r="K7" s="51">
        <f>IFERROR(IF(Prueba!R6&gt;0,WEEKDAY(Prueba!R6,2)),"")</f>
        <v>1</v>
      </c>
      <c r="L7" s="51"/>
      <c r="M7" s="1"/>
      <c r="N7" s="22">
        <f>IFERROR(Prueba!J6*E7+Prueba!K6*F7+Prueba!L6*G7+Prueba!M6*H7+Prueba!N6*I7,"")</f>
        <v>376</v>
      </c>
      <c r="O7" s="1"/>
    </row>
    <row r="8" spans="1:15" ht="15.6" x14ac:dyDescent="0.3">
      <c r="A8" s="1"/>
      <c r="B8" s="4" t="s">
        <v>10</v>
      </c>
      <c r="C8" s="7" t="s">
        <v>11</v>
      </c>
      <c r="D8" s="1"/>
      <c r="E8" s="11">
        <f>IFERROR((INT((Prueba!H7-Prueba!F7+WEEKDAY(Prueba!F7-1,2))/7-COUNTIF($K$2:$K$21,1))),"")</f>
        <v>8</v>
      </c>
      <c r="F8" s="9">
        <f>IFERROR((INT((Prueba!H7-Prueba!F7+WEEKDAY(Prueba!F7-2,2))/7-COUNTIF($K$2:$K$21,2))),"")</f>
        <v>10</v>
      </c>
      <c r="G8" s="9">
        <f>IFERROR((INT((Prueba!H7-Prueba!F7+WEEKDAY(Prueba!F7-3,2))/7-COUNTIF($K$2:$K$21,3))),"")</f>
        <v>10</v>
      </c>
      <c r="H8" s="9">
        <f>IFERROR((INT((Prueba!H7-Prueba!F7+WEEKDAY(Prueba!F7-4,2))/7-COUNTIF($K$2:$K$21,4))),"")</f>
        <v>9</v>
      </c>
      <c r="I8" s="9">
        <f>IFERROR((INT((Prueba!H7-Prueba!F7+WEEKDAY(Prueba!F7-5,2))/7-COUNTIF($K$2:$K$21,5))),"")</f>
        <v>10</v>
      </c>
      <c r="J8" s="1"/>
      <c r="K8" s="51" t="b">
        <f>IFERROR(IF(Prueba!R7&gt;0,WEEKDAY(Prueba!R7,2)),"")</f>
        <v>0</v>
      </c>
      <c r="L8" s="51"/>
      <c r="M8" s="1"/>
      <c r="N8" s="22">
        <f>IFERROR(Prueba!J7*E8+Prueba!K7*F8+Prueba!L7*G8+Prueba!M7*H8+Prueba!N7*I8,"")</f>
        <v>347</v>
      </c>
      <c r="O8" s="1"/>
    </row>
    <row r="9" spans="1:15" ht="15.6" x14ac:dyDescent="0.3">
      <c r="A9" s="1"/>
      <c r="B9" s="4" t="s">
        <v>12</v>
      </c>
      <c r="C9" s="7" t="s">
        <v>13</v>
      </c>
      <c r="D9" s="1"/>
      <c r="E9" s="11">
        <f>IFERROR((INT((Prueba!H8-Prueba!F8+WEEKDAY(Prueba!F8-1,2))/7-COUNTIF($K$2:$K$21,1))),"")</f>
        <v>10</v>
      </c>
      <c r="F9" s="9">
        <f>IFERROR((INT((Prueba!H8-Prueba!F8+WEEKDAY(Prueba!F8-2,2))/7-COUNTIF($K$2:$K$21,2))),"")</f>
        <v>11</v>
      </c>
      <c r="G9" s="9">
        <f>IFERROR((INT((Prueba!H8-Prueba!F8+WEEKDAY(Prueba!F8-3,2))/7-COUNTIF($K$2:$K$21,3))),"")</f>
        <v>11</v>
      </c>
      <c r="H9" s="9">
        <f>IFERROR((INT((Prueba!H8-Prueba!F8+WEEKDAY(Prueba!F8-4,2))/7-COUNTIF($K$2:$K$21,4))),"")</f>
        <v>10</v>
      </c>
      <c r="I9" s="9">
        <f>IFERROR((INT((Prueba!H8-Prueba!F8+WEEKDAY(Prueba!F8-5,2))/7-COUNTIF($K$2:$K$21,5))),"")</f>
        <v>10</v>
      </c>
      <c r="J9" s="1"/>
      <c r="K9" s="51" t="b">
        <f>IFERROR(IF(Prueba!R8&gt;0,WEEKDAY(Prueba!R8,2)),"")</f>
        <v>0</v>
      </c>
      <c r="L9" s="51"/>
      <c r="M9" s="1"/>
      <c r="N9" s="22">
        <f>IFERROR(Prueba!J8*E9+Prueba!K8*F9+Prueba!L8*G9+Prueba!M8*H9+Prueba!N8*I9,"")</f>
        <v>372</v>
      </c>
      <c r="O9" s="1"/>
    </row>
    <row r="10" spans="1:15" ht="15.6" x14ac:dyDescent="0.3">
      <c r="A10" s="1"/>
      <c r="B10" s="4" t="s">
        <v>14</v>
      </c>
      <c r="C10" s="7" t="s">
        <v>15</v>
      </c>
      <c r="D10" s="1"/>
      <c r="E10" s="11">
        <f>IFERROR((INT((Prueba!H9-Prueba!F9+WEEKDAY(Prueba!F9-1,2))/7-COUNTIF($K$2:$K$21,1))),"")</f>
        <v>8</v>
      </c>
      <c r="F10" s="9">
        <f>IFERROR((INT((Prueba!H9-Prueba!F9+WEEKDAY(Prueba!F9-2,2))/7-COUNTIF($K$2:$K$21,2))),"")</f>
        <v>11</v>
      </c>
      <c r="G10" s="9">
        <f>IFERROR((INT((Prueba!H9-Prueba!F9+WEEKDAY(Prueba!F9-3,2))/7-COUNTIF($K$2:$K$21,3))),"")</f>
        <v>10</v>
      </c>
      <c r="H10" s="9">
        <f>IFERROR((INT((Prueba!H9-Prueba!F9+WEEKDAY(Prueba!F9-4,2))/7-COUNTIF($K$2:$K$21,4))),"")</f>
        <v>9</v>
      </c>
      <c r="I10" s="9">
        <f>IFERROR((INT((Prueba!H9-Prueba!F9+WEEKDAY(Prueba!F9-5,2))/7-COUNTIF($K$2:$K$21,5))),"")</f>
        <v>9</v>
      </c>
      <c r="J10" s="1"/>
      <c r="K10" s="51" t="b">
        <f>IFERROR(IF(Prueba!R9&gt;0,WEEKDAY(Prueba!R9,2)),"")</f>
        <v>0</v>
      </c>
      <c r="L10" s="51"/>
      <c r="M10" s="1"/>
      <c r="N10" s="22">
        <f>IFERROR(Prueba!J9*E10+Prueba!K9*F10+Prueba!L9*G10+Prueba!M9*H10+Prueba!N9*I10,"")</f>
        <v>368</v>
      </c>
      <c r="O10" s="1"/>
    </row>
    <row r="11" spans="1:15" ht="15.6" x14ac:dyDescent="0.3">
      <c r="A11" s="1"/>
      <c r="B11" s="4" t="s">
        <v>16</v>
      </c>
      <c r="C11" s="7" t="s">
        <v>17</v>
      </c>
      <c r="D11" s="1"/>
      <c r="E11" s="11">
        <f>IFERROR((INT((Prueba!H10-Prueba!F10+WEEKDAY(Prueba!F10-1,2))/7-COUNTIF($K$2:$K$21,1))),"")</f>
        <v>8</v>
      </c>
      <c r="F11" s="9">
        <f>IFERROR((INT((Prueba!H10-Prueba!F10+WEEKDAY(Prueba!F10-2,2))/7-COUNTIF($K$2:$K$21,2))),"")</f>
        <v>10</v>
      </c>
      <c r="G11" s="9">
        <f>IFERROR((INT((Prueba!H10-Prueba!F10+WEEKDAY(Prueba!F10-3,2))/7-COUNTIF($K$2:$K$21,3))),"")</f>
        <v>11</v>
      </c>
      <c r="H11" s="9">
        <f>IFERROR((INT((Prueba!H10-Prueba!F10+WEEKDAY(Prueba!F10-4,2))/7-COUNTIF($K$2:$K$21,4))),"")</f>
        <v>9</v>
      </c>
      <c r="I11" s="9">
        <f>IFERROR((INT((Prueba!H10-Prueba!F10+WEEKDAY(Prueba!F10-5,2))/7-COUNTIF($K$2:$K$21,5))),"")</f>
        <v>9</v>
      </c>
      <c r="J11" s="1"/>
      <c r="K11" s="51" t="b">
        <f>IFERROR(IF(Prueba!R10&gt;0,WEEKDAY(Prueba!R10,2)),"")</f>
        <v>0</v>
      </c>
      <c r="L11" s="51"/>
      <c r="M11" s="1"/>
      <c r="N11" s="22">
        <f>IFERROR(Prueba!J10*E11+Prueba!K10*F11+Prueba!L10*G11+Prueba!M10*H11+Prueba!N10*I11,"")</f>
        <v>367</v>
      </c>
      <c r="O11" s="1"/>
    </row>
    <row r="12" spans="1:15" ht="15.6" x14ac:dyDescent="0.3">
      <c r="A12" s="1"/>
      <c r="B12" s="4" t="s">
        <v>18</v>
      </c>
      <c r="C12" s="7" t="s">
        <v>19</v>
      </c>
      <c r="D12" s="1"/>
      <c r="E12" s="11">
        <f>IFERROR((INT((Prueba!H11-Prueba!F11+WEEKDAY(Prueba!F11-1,2))/7-COUNTIF($K$2:$K$21,1))),"")</f>
        <v>9</v>
      </c>
      <c r="F12" s="9">
        <f>IFERROR((INT((Prueba!H11-Prueba!F11+WEEKDAY(Prueba!F11-2,2))/7-COUNTIF($K$2:$K$21,2))),"")</f>
        <v>11</v>
      </c>
      <c r="G12" s="9">
        <f>IFERROR((INT((Prueba!H11-Prueba!F11+WEEKDAY(Prueba!F11-3,2))/7-COUNTIF($K$2:$K$21,3))),"")</f>
        <v>11</v>
      </c>
      <c r="H12" s="9">
        <f>IFERROR((INT((Prueba!H11-Prueba!F11+WEEKDAY(Prueba!F11-4,2))/7-COUNTIF($K$2:$K$21,4))),"")</f>
        <v>11</v>
      </c>
      <c r="I12" s="9">
        <f>IFERROR((INT((Prueba!H11-Prueba!F11+WEEKDAY(Prueba!F11-5,2))/7-COUNTIF($K$2:$K$21,5))),"")</f>
        <v>10</v>
      </c>
      <c r="J12" s="1"/>
      <c r="K12" s="51" t="b">
        <f>IFERROR(IF(Prueba!R11&gt;0,WEEKDAY(Prueba!R11,2)),"")</f>
        <v>0</v>
      </c>
      <c r="L12" s="51"/>
      <c r="M12" s="1"/>
      <c r="N12" s="22">
        <f>IFERROR(Prueba!J11*E12+Prueba!K11*F12+Prueba!L11*G12+Prueba!M11*H12+Prueba!N11*I12,"")</f>
        <v>355</v>
      </c>
      <c r="O12" s="1"/>
    </row>
    <row r="13" spans="1:15" ht="15.6" x14ac:dyDescent="0.3">
      <c r="A13" s="1"/>
      <c r="B13" s="4" t="s">
        <v>20</v>
      </c>
      <c r="C13" s="7" t="s">
        <v>21</v>
      </c>
      <c r="D13" s="1"/>
      <c r="E13" s="11">
        <f>IFERROR((INT((Prueba!H12-Prueba!F12+WEEKDAY(Prueba!F12-1,2))/7-COUNTIF($K$2:$K$21,1))),"")</f>
        <v>9</v>
      </c>
      <c r="F13" s="9">
        <f>IFERROR((INT((Prueba!H12-Prueba!F12+WEEKDAY(Prueba!F12-2,2))/7-COUNTIF($K$2:$K$21,2))),"")</f>
        <v>10</v>
      </c>
      <c r="G13" s="9">
        <f>IFERROR((INT((Prueba!H12-Prueba!F12+WEEKDAY(Prueba!F12-3,2))/7-COUNTIF($K$2:$K$21,3))),"")</f>
        <v>10</v>
      </c>
      <c r="H13" s="9">
        <f>IFERROR((INT((Prueba!H12-Prueba!F12+WEEKDAY(Prueba!F12-4,2))/7-COUNTIF($K$2:$K$21,4))),"")</f>
        <v>9</v>
      </c>
      <c r="I13" s="9">
        <f>IFERROR((INT((Prueba!H12-Prueba!F12+WEEKDAY(Prueba!F12-5,2))/7-COUNTIF($K$2:$K$21,5))),"")</f>
        <v>10</v>
      </c>
      <c r="J13" s="1"/>
      <c r="K13" s="51" t="b">
        <f>IFERROR(IF(Prueba!R12&gt;0,WEEKDAY(Prueba!R12,2)),"")</f>
        <v>0</v>
      </c>
      <c r="L13" s="51"/>
      <c r="M13" s="1"/>
      <c r="N13" s="22">
        <f>IFERROR(Prueba!J12*E13+Prueba!K12*F13+Prueba!L12*G13+Prueba!M12*H13+Prueba!N12*I13,"")</f>
        <v>375</v>
      </c>
      <c r="O13" s="1"/>
    </row>
    <row r="14" spans="1:15" ht="15.6" x14ac:dyDescent="0.3">
      <c r="A14" s="1"/>
      <c r="B14" s="4" t="s">
        <v>22</v>
      </c>
      <c r="C14" s="7" t="s">
        <v>23</v>
      </c>
      <c r="D14" s="1"/>
      <c r="E14" s="11" t="str">
        <f>IFERROR((INT((Prueba!H13-Prueba!F13+WEEKDAY(Prueba!F13-1,2))/7-COUNTIF($K$2:$K$21,1))),"")</f>
        <v/>
      </c>
      <c r="F14" s="9" t="str">
        <f>IFERROR((INT((Prueba!H13-Prueba!F13+WEEKDAY(Prueba!F13-2,2))/7-COUNTIF($K$2:$K$21,2))),"")</f>
        <v/>
      </c>
      <c r="G14" s="9" t="str">
        <f>IFERROR((INT((Prueba!H13-Prueba!F13+WEEKDAY(Prueba!F13-3,2))/7-COUNTIF($K$2:$K$21,3))),"")</f>
        <v/>
      </c>
      <c r="H14" s="9" t="str">
        <f>IFERROR((INT((Prueba!H13-Prueba!F13+WEEKDAY(Prueba!F13-4,2))/7-COUNTIF($K$2:$K$21,4))),"")</f>
        <v/>
      </c>
      <c r="I14" s="9" t="str">
        <f>IFERROR((INT((Prueba!H13-Prueba!F13+WEEKDAY(Prueba!F13-5,2))/7-COUNTIF($K$2:$K$21,5))),"")</f>
        <v/>
      </c>
      <c r="J14" s="1"/>
      <c r="K14" s="51" t="b">
        <f>IFERROR(IF(Prueba!R13&gt;0,WEEKDAY(Prueba!R13,2)),"")</f>
        <v>0</v>
      </c>
      <c r="L14" s="51"/>
      <c r="M14" s="1"/>
      <c r="N14" s="22" t="str">
        <f>IFERROR(Prueba!J13*E14+Prueba!K13*F14+Prueba!L13*G14+Prueba!M13*H14+Prueba!N13*I14,"")</f>
        <v/>
      </c>
      <c r="O14" s="1"/>
    </row>
    <row r="15" spans="1:15" ht="15.6" x14ac:dyDescent="0.3">
      <c r="A15" s="1"/>
      <c r="B15" s="4" t="s">
        <v>24</v>
      </c>
      <c r="C15" s="7" t="s">
        <v>25</v>
      </c>
      <c r="D15" s="1"/>
      <c r="E15" s="11" t="str">
        <f>IFERROR((INT((Prueba!H14-Prueba!F14+WEEKDAY(Prueba!F14-1,2))/7-COUNTIF($K$2:$K$21,1))),"")</f>
        <v/>
      </c>
      <c r="F15" s="9" t="str">
        <f>IFERROR((INT((Prueba!H14-Prueba!F14+WEEKDAY(Prueba!F14-2,2))/7-COUNTIF($K$2:$K$21,2))),"")</f>
        <v/>
      </c>
      <c r="G15" s="9" t="str">
        <f>IFERROR((INT((Prueba!H14-Prueba!F14+WEEKDAY(Prueba!F14-3,2))/7-COUNTIF($K$2:$K$21,3))),"")</f>
        <v/>
      </c>
      <c r="H15" s="9" t="str">
        <f>IFERROR((INT((Prueba!H14-Prueba!F14+WEEKDAY(Prueba!F14-4,2))/7-COUNTIF($K$2:$K$21,4))),"")</f>
        <v/>
      </c>
      <c r="I15" s="9" t="str">
        <f>IFERROR((INT((Prueba!H14-Prueba!F14+WEEKDAY(Prueba!F14-5,2))/7-COUNTIF($K$2:$K$21,5))),"")</f>
        <v/>
      </c>
      <c r="J15" s="1"/>
      <c r="K15" s="51" t="b">
        <f>IFERROR(IF(Prueba!R14&gt;0,WEEKDAY(Prueba!R14,2)),"")</f>
        <v>0</v>
      </c>
      <c r="L15" s="51"/>
      <c r="M15" s="1"/>
      <c r="N15" s="22" t="str">
        <f>IFERROR(Prueba!J14*E15+Prueba!K14*F15+Prueba!L14*G15+Prueba!M14*H15+Prueba!N14*I15,"")</f>
        <v/>
      </c>
      <c r="O15" s="1"/>
    </row>
    <row r="16" spans="1:15" ht="15.6" x14ac:dyDescent="0.3">
      <c r="A16" s="1"/>
      <c r="B16" s="4" t="s">
        <v>26</v>
      </c>
      <c r="C16" s="7" t="s">
        <v>27</v>
      </c>
      <c r="D16" s="1"/>
      <c r="E16" s="11" t="str">
        <f>IFERROR((INT((Prueba!H15-Prueba!F15+WEEKDAY(Prueba!F15-1,2))/7-COUNTIF($K$2:$K$21,1))),"")</f>
        <v/>
      </c>
      <c r="F16" s="9" t="str">
        <f>IFERROR((INT((Prueba!H15-Prueba!F15+WEEKDAY(Prueba!F15-2,2))/7-COUNTIF($K$2:$K$21,2))),"")</f>
        <v/>
      </c>
      <c r="G16" s="9" t="str">
        <f>IFERROR((INT((Prueba!H15-Prueba!F15+WEEKDAY(Prueba!F15-3,2))/7-COUNTIF($K$2:$K$21,3))),"")</f>
        <v/>
      </c>
      <c r="H16" s="9" t="str">
        <f>IFERROR((INT((Prueba!H15-Prueba!F15+WEEKDAY(Prueba!F15-4,2))/7-COUNTIF($K$2:$K$21,4))),"")</f>
        <v/>
      </c>
      <c r="I16" s="9" t="str">
        <f>IFERROR((INT((Prueba!H15-Prueba!F15+WEEKDAY(Prueba!F15-5,2))/7-COUNTIF($K$2:$K$21,5))),"")</f>
        <v/>
      </c>
      <c r="J16" s="1"/>
      <c r="K16" s="51" t="b">
        <f>IFERROR(IF(Prueba!R15&gt;0,WEEKDAY(Prueba!R15,2)),"")</f>
        <v>0</v>
      </c>
      <c r="L16" s="51"/>
      <c r="M16" s="1"/>
      <c r="N16" s="22" t="str">
        <f>IFERROR(Prueba!J15*E16+Prueba!K15*F16+Prueba!L15*G16+Prueba!M15*H16+Prueba!N15*I16,"")</f>
        <v/>
      </c>
      <c r="O16" s="1"/>
    </row>
    <row r="17" spans="1:15" ht="15.6" x14ac:dyDescent="0.3">
      <c r="A17" s="1"/>
      <c r="B17" s="4" t="s">
        <v>28</v>
      </c>
      <c r="C17" s="7" t="s">
        <v>29</v>
      </c>
      <c r="D17" s="1"/>
      <c r="E17" s="11" t="str">
        <f>IFERROR((INT((Prueba!H16-Prueba!F16+WEEKDAY(Prueba!F16-1,2))/7-COUNTIF($K$2:$K$21,1))),"")</f>
        <v/>
      </c>
      <c r="F17" s="9" t="str">
        <f>IFERROR((INT((Prueba!H16-Prueba!F16+WEEKDAY(Prueba!F16-2,2))/7-COUNTIF($K$2:$K$21,2))),"")</f>
        <v/>
      </c>
      <c r="G17" s="9" t="str">
        <f>IFERROR((INT((Prueba!H16-Prueba!F16+WEEKDAY(Prueba!F16-3,2))/7-COUNTIF($K$2:$K$21,3))),"")</f>
        <v/>
      </c>
      <c r="H17" s="9" t="str">
        <f>IFERROR((INT((Prueba!H16-Prueba!F16+WEEKDAY(Prueba!F16-4,2))/7-COUNTIF($K$2:$K$21,4))),"")</f>
        <v/>
      </c>
      <c r="I17" s="9" t="str">
        <f>IFERROR((INT((Prueba!H16-Prueba!F16+WEEKDAY(Prueba!F16-5,2))/7-COUNTIF($K$2:$K$21,5))),"")</f>
        <v/>
      </c>
      <c r="J17" s="1"/>
      <c r="K17" s="51" t="b">
        <f>IFERROR(IF(Prueba!R16&gt;0,WEEKDAY(Prueba!R16,2)),"")</f>
        <v>0</v>
      </c>
      <c r="L17" s="51"/>
      <c r="M17" s="1"/>
      <c r="N17" s="22" t="str">
        <f>IFERROR(Prueba!J16*E17+Prueba!K16*F17+Prueba!L16*G17+Prueba!M16*H17+Prueba!N16*I17,"")</f>
        <v/>
      </c>
      <c r="O17" s="1"/>
    </row>
    <row r="18" spans="1:15" ht="15.6" x14ac:dyDescent="0.3">
      <c r="A18" s="1"/>
      <c r="B18" s="4" t="s">
        <v>30</v>
      </c>
      <c r="C18" s="7" t="s">
        <v>31</v>
      </c>
      <c r="D18" s="1"/>
      <c r="E18" s="11" t="str">
        <f>IFERROR((INT((Prueba!H17-Prueba!F17+WEEKDAY(Prueba!F17-1,2))/7-COUNTIF($K$2:$K$21,1))),"")</f>
        <v/>
      </c>
      <c r="F18" s="9" t="str">
        <f>IFERROR((INT((Prueba!H17-Prueba!F17+WEEKDAY(Prueba!F17-2,2))/7-COUNTIF($K$2:$K$21,2))),"")</f>
        <v/>
      </c>
      <c r="G18" s="9" t="str">
        <f>IFERROR((INT((Prueba!H17-Prueba!F17+WEEKDAY(Prueba!F17-3,2))/7-COUNTIF($K$2:$K$21,3))),"")</f>
        <v/>
      </c>
      <c r="H18" s="9" t="str">
        <f>IFERROR((INT((Prueba!H17-Prueba!F17+WEEKDAY(Prueba!F17-4,2))/7-COUNTIF($K$2:$K$21,4))),"")</f>
        <v/>
      </c>
      <c r="I18" s="9" t="str">
        <f>IFERROR((INT((Prueba!H17-Prueba!F17+WEEKDAY(Prueba!F17-5,2))/7-COUNTIF($K$2:$K$21,5))),"")</f>
        <v/>
      </c>
      <c r="J18" s="1"/>
      <c r="K18" s="51" t="b">
        <f>IFERROR(IF(Prueba!R17&gt;0,WEEKDAY(Prueba!R17,2)),"")</f>
        <v>0</v>
      </c>
      <c r="L18" s="51"/>
      <c r="M18" s="1"/>
      <c r="N18" s="22" t="str">
        <f>IFERROR(Prueba!J17*E18+Prueba!K17*F18+Prueba!L17*G18+Prueba!M17*H18+Prueba!N17*I18,"")</f>
        <v/>
      </c>
      <c r="O18" s="1"/>
    </row>
    <row r="19" spans="1:15" ht="15.6" x14ac:dyDescent="0.3">
      <c r="A19" s="1"/>
      <c r="B19" s="4" t="s">
        <v>32</v>
      </c>
      <c r="C19" s="7" t="s">
        <v>33</v>
      </c>
      <c r="D19" s="1"/>
      <c r="E19" s="11" t="str">
        <f>IFERROR((INT((Prueba!H18-Prueba!F18+WEEKDAY(Prueba!F18-1,2))/7-COUNTIF($K$2:$K$21,1))),"")</f>
        <v/>
      </c>
      <c r="F19" s="9" t="str">
        <f>IFERROR((INT((Prueba!H18-Prueba!F18+WEEKDAY(Prueba!F18-2,2))/7-COUNTIF($K$2:$K$21,2))),"")</f>
        <v/>
      </c>
      <c r="G19" s="9" t="str">
        <f>IFERROR((INT((Prueba!H18-Prueba!F18+WEEKDAY(Prueba!F18-3,2))/7-COUNTIF($K$2:$K$21,3))),"")</f>
        <v/>
      </c>
      <c r="H19" s="9" t="str">
        <f>IFERROR((INT((Prueba!H18-Prueba!F18+WEEKDAY(Prueba!F18-4,2))/7-COUNTIF($K$2:$K$21,4))),"")</f>
        <v/>
      </c>
      <c r="I19" s="9" t="str">
        <f>IFERROR((INT((Prueba!H18-Prueba!F18+WEEKDAY(Prueba!F18-5,2))/7-COUNTIF($K$2:$K$21,5))),"")</f>
        <v/>
      </c>
      <c r="J19" s="1"/>
      <c r="K19" s="51" t="b">
        <f>IFERROR(IF(Prueba!R18&gt;0,WEEKDAY(Prueba!R18,2)),"")</f>
        <v>0</v>
      </c>
      <c r="L19" s="51"/>
      <c r="M19" s="1"/>
      <c r="N19" s="22" t="str">
        <f>IFERROR(Prueba!J18*E19+Prueba!K18*F19+Prueba!L18*G19+Prueba!M18*H19+Prueba!N18*I19,"")</f>
        <v/>
      </c>
      <c r="O19" s="1"/>
    </row>
    <row r="20" spans="1:15" ht="15.6" x14ac:dyDescent="0.3">
      <c r="A20" s="1"/>
      <c r="B20" s="4" t="s">
        <v>34</v>
      </c>
      <c r="C20" s="7" t="s">
        <v>35</v>
      </c>
      <c r="D20" s="1"/>
      <c r="E20" s="11" t="str">
        <f>IFERROR((INT((Prueba!H19-Prueba!F19+WEEKDAY(Prueba!F19-1,2))/7-COUNTIF($K$2:$K$21,1))),"")</f>
        <v/>
      </c>
      <c r="F20" s="9" t="str">
        <f>IFERROR((INT((Prueba!H19-Prueba!F19+WEEKDAY(Prueba!F19-2,2))/7-COUNTIF($K$2:$K$21,2))),"")</f>
        <v/>
      </c>
      <c r="G20" s="9" t="str">
        <f>IFERROR((INT((Prueba!H19-Prueba!F19+WEEKDAY(Prueba!F19-3,2))/7-COUNTIF($K$2:$K$21,3))),"")</f>
        <v/>
      </c>
      <c r="H20" s="9" t="str">
        <f>IFERROR((INT((Prueba!H19-Prueba!F19+WEEKDAY(Prueba!F19-4,2))/7-COUNTIF($K$2:$K$21,4))),"")</f>
        <v/>
      </c>
      <c r="I20" s="9" t="str">
        <f>IFERROR((INT((Prueba!H19-Prueba!F19+WEEKDAY(Prueba!F19-5,2))/7-COUNTIF($K$2:$K$21,5))),"")</f>
        <v/>
      </c>
      <c r="J20" s="1"/>
      <c r="K20" s="51" t="b">
        <f>IFERROR(IF(Prueba!R19&gt;0,WEEKDAY(Prueba!R19,2)),"")</f>
        <v>0</v>
      </c>
      <c r="L20" s="51"/>
      <c r="M20" s="1"/>
      <c r="N20" s="22" t="str">
        <f>IFERROR(Prueba!J19*E20+Prueba!K19*F20+Prueba!L19*G20+Prueba!M19*H20+Prueba!N19*I20,"")</f>
        <v/>
      </c>
      <c r="O20" s="1"/>
    </row>
    <row r="21" spans="1:15" ht="15.6" x14ac:dyDescent="0.3">
      <c r="A21" s="1"/>
      <c r="B21" s="4" t="s">
        <v>36</v>
      </c>
      <c r="C21" s="7" t="s">
        <v>37</v>
      </c>
      <c r="D21" s="1"/>
      <c r="E21" s="11" t="str">
        <f>IFERROR((INT((Prueba!H20-Prueba!F20+WEEKDAY(Prueba!F20-1,2))/7-COUNTIF($K$2:$K$21,1))),"")</f>
        <v/>
      </c>
      <c r="F21" s="9" t="str">
        <f>IFERROR((INT((Prueba!H20-Prueba!F20+WEEKDAY(Prueba!F20-2,2))/7-COUNTIF($K$2:$K$21,2))),"")</f>
        <v/>
      </c>
      <c r="G21" s="9" t="str">
        <f>IFERROR((INT((Prueba!H20-Prueba!F20+WEEKDAY(Prueba!F20-3,2))/7-COUNTIF($K$2:$K$21,3))),"")</f>
        <v/>
      </c>
      <c r="H21" s="9" t="str">
        <f>IFERROR((INT((Prueba!H20-Prueba!F20+WEEKDAY(Prueba!F20-4,2))/7-COUNTIF($K$2:$K$21,4))),"")</f>
        <v/>
      </c>
      <c r="I21" s="9" t="str">
        <f>IFERROR((INT((Prueba!H20-Prueba!F20+WEEKDAY(Prueba!F20-5,2))/7-COUNTIF($K$2:$K$21,5))),"")</f>
        <v/>
      </c>
      <c r="J21" s="1"/>
      <c r="K21" s="51" t="b">
        <f>IFERROR(IF(Prueba!R20&gt;0,WEEKDAY(Prueba!R20,2)),"")</f>
        <v>0</v>
      </c>
      <c r="L21" s="51"/>
      <c r="M21" s="1"/>
      <c r="N21" s="22" t="str">
        <f>IFERROR(Prueba!J20*E21+Prueba!K20*F21+Prueba!L20*G21+Prueba!M20*H21+Prueba!N20*I21,"")</f>
        <v/>
      </c>
      <c r="O21" s="1"/>
    </row>
    <row r="22" spans="1:15" ht="15.6" x14ac:dyDescent="0.3">
      <c r="A22" s="1"/>
      <c r="B22" s="4" t="s">
        <v>38</v>
      </c>
      <c r="C22" s="7" t="s">
        <v>39</v>
      </c>
      <c r="D22" s="1"/>
      <c r="E22" s="11" t="str">
        <f>IFERROR((INT((Prueba!H21-Prueba!F21+WEEKDAY(Prueba!F21-1,2))/7-COUNTIF($K$2:$K$21,1))),"")</f>
        <v/>
      </c>
      <c r="F22" s="9" t="str">
        <f>IFERROR((INT((Prueba!H21-Prueba!F21+WEEKDAY(Prueba!F21-2,2))/7-COUNTIF($K$2:$K$21,2))),"")</f>
        <v/>
      </c>
      <c r="G22" s="9" t="str">
        <f>IFERROR((INT((Prueba!H21-Prueba!F21+WEEKDAY(Prueba!F21-3,2))/7-COUNTIF($K$2:$K$21,3))),"")</f>
        <v/>
      </c>
      <c r="H22" s="9" t="str">
        <f>IFERROR((INT((Prueba!H21-Prueba!F21+WEEKDAY(Prueba!F21-4,2))/7-COUNTIF($K$2:$K$21,4))),"")</f>
        <v/>
      </c>
      <c r="I22" s="9" t="str">
        <f>IFERROR((INT((Prueba!H21-Prueba!F21+WEEKDAY(Prueba!F21-5,2))/7-COUNTIF($K$2:$K$21,5))),"")</f>
        <v/>
      </c>
      <c r="J22" s="1"/>
      <c r="K22" s="51" t="b">
        <f>IFERROR(IF(Prueba!R21&gt;0,WEEKDAY(Prueba!R21,2)),"")</f>
        <v>0</v>
      </c>
      <c r="L22" s="51"/>
      <c r="M22" s="1"/>
      <c r="N22" s="22" t="str">
        <f>IFERROR(Prueba!J21*E22+Prueba!K21*F22+Prueba!L21*G22+Prueba!M21*H22+Prueba!N21*I22,"")</f>
        <v/>
      </c>
      <c r="O22" s="1"/>
    </row>
    <row r="23" spans="1:15" ht="16.2" thickBot="1" x14ac:dyDescent="0.35">
      <c r="A23" s="1"/>
      <c r="B23" s="5" t="s">
        <v>40</v>
      </c>
      <c r="C23" s="8" t="s">
        <v>41</v>
      </c>
      <c r="D23" s="1"/>
      <c r="E23" s="11" t="str">
        <f>IFERROR((INT((Prueba!H22-Prueba!F22+WEEKDAY(Prueba!F22-1,2))/7-COUNTIF($K$2:$K$21,1))),"")</f>
        <v/>
      </c>
      <c r="F23" s="9" t="str">
        <f>IFERROR((INT((Prueba!H22-Prueba!F22+WEEKDAY(Prueba!F22-2,2))/7-COUNTIF($K$2:$K$21,2))),"")</f>
        <v/>
      </c>
      <c r="G23" s="9" t="str">
        <f>IFERROR((INT((Prueba!H22-Prueba!F22+WEEKDAY(Prueba!F22-3,2))/7-COUNTIF($K$2:$K$21,3))),"")</f>
        <v/>
      </c>
      <c r="H23" s="9" t="str">
        <f>IFERROR((INT((Prueba!H22-Prueba!F22+WEEKDAY(Prueba!F22-4,2))/7-COUNTIF($K$2:$K$21,4))),"")</f>
        <v/>
      </c>
      <c r="I23" s="9" t="str">
        <f>IFERROR((INT((Prueba!H22-Prueba!F22+WEEKDAY(Prueba!F22-5,2))/7-COUNTIF($K$2:$K$21,5))),"")</f>
        <v/>
      </c>
      <c r="J23" s="1"/>
      <c r="K23" s="51" t="b">
        <f>IFERROR(IF(Prueba!R22&gt;0,WEEKDAY(Prueba!R22,2)),"")</f>
        <v>0</v>
      </c>
      <c r="L23" s="51"/>
      <c r="M23" s="1"/>
      <c r="N23" s="22" t="str">
        <f>IFERROR(Prueba!J22*E23+Prueba!K22*F23+Prueba!L22*G23+Prueba!M22*H23+Prueba!N22*I23,"")</f>
        <v/>
      </c>
      <c r="O23" s="1"/>
    </row>
    <row r="24" spans="1:15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7" spans="1:15" ht="15.6" x14ac:dyDescent="0.3">
      <c r="B27" s="40"/>
      <c r="C27" s="40"/>
    </row>
    <row r="28" spans="1:15" ht="15.6" x14ac:dyDescent="0.3">
      <c r="B28" s="50"/>
      <c r="C28" s="50"/>
    </row>
    <row r="29" spans="1:15" ht="15.6" x14ac:dyDescent="0.3">
      <c r="B29" s="50"/>
      <c r="C29" s="50"/>
    </row>
    <row r="30" spans="1:15" ht="15.6" x14ac:dyDescent="0.3">
      <c r="B30" s="50"/>
      <c r="C30" s="50"/>
    </row>
    <row r="31" spans="1:15" ht="15.6" x14ac:dyDescent="0.3">
      <c r="B31" s="50"/>
      <c r="C31" s="50"/>
    </row>
    <row r="32" spans="1:15" ht="15.6" x14ac:dyDescent="0.3">
      <c r="B32" s="50"/>
      <c r="C32" s="50"/>
    </row>
    <row r="33" spans="2:3" ht="15.6" x14ac:dyDescent="0.3">
      <c r="B33" s="50"/>
      <c r="C33" s="50"/>
    </row>
    <row r="34" spans="2:3" ht="15.6" x14ac:dyDescent="0.3">
      <c r="B34" s="50"/>
      <c r="C34" s="50"/>
    </row>
    <row r="35" spans="2:3" ht="15.6" x14ac:dyDescent="0.3">
      <c r="B35" s="50"/>
      <c r="C35" s="50"/>
    </row>
    <row r="36" spans="2:3" ht="15.6" x14ac:dyDescent="0.3">
      <c r="B36" s="50"/>
      <c r="C36" s="50"/>
    </row>
    <row r="37" spans="2:3" ht="15.6" x14ac:dyDescent="0.3">
      <c r="B37" s="50"/>
      <c r="C37" s="50"/>
    </row>
    <row r="38" spans="2:3" ht="15.6" x14ac:dyDescent="0.3">
      <c r="B38" s="50"/>
      <c r="C38" s="50"/>
    </row>
    <row r="39" spans="2:3" ht="15.6" x14ac:dyDescent="0.3">
      <c r="B39" s="50"/>
      <c r="C39" s="50"/>
    </row>
    <row r="40" spans="2:3" ht="15.6" x14ac:dyDescent="0.3">
      <c r="B40" s="50"/>
      <c r="C40" s="50"/>
    </row>
    <row r="41" spans="2:3" ht="15.6" x14ac:dyDescent="0.3">
      <c r="B41" s="50"/>
      <c r="C41" s="50"/>
    </row>
    <row r="42" spans="2:3" ht="15.6" x14ac:dyDescent="0.3">
      <c r="B42" s="50"/>
      <c r="C42" s="50"/>
    </row>
    <row r="43" spans="2:3" ht="15.6" x14ac:dyDescent="0.3">
      <c r="B43" s="50"/>
      <c r="C43" s="50"/>
    </row>
    <row r="44" spans="2:3" ht="15.6" x14ac:dyDescent="0.3">
      <c r="B44" s="50"/>
      <c r="C44" s="50"/>
    </row>
    <row r="45" spans="2:3" ht="15.6" x14ac:dyDescent="0.3">
      <c r="B45" s="50"/>
      <c r="C45" s="50"/>
    </row>
    <row r="46" spans="2:3" ht="15.6" x14ac:dyDescent="0.3">
      <c r="B46" s="50"/>
      <c r="C46" s="50"/>
    </row>
    <row r="47" spans="2:3" ht="15.6" x14ac:dyDescent="0.3">
      <c r="B47" s="50"/>
      <c r="C47" s="50"/>
    </row>
  </sheetData>
  <sheetProtection algorithmName="SHA-512" hashValue="8ygMpPg62PgW/SZxObd9qUW87nUZZqJiyZX1f3hrr971C469mCyB87bhblGovaj0o4OUieE5NqB+G3Zgt+gYyw==" saltValue="DOb90rPKCFbrzTC6YjFj1A==" spinCount="100000" sheet="1" objects="1" scenarios="1"/>
  <mergeCells count="43">
    <mergeCell ref="K22:L22"/>
    <mergeCell ref="K23:L23"/>
    <mergeCell ref="K16:L16"/>
    <mergeCell ref="K17:L17"/>
    <mergeCell ref="K18:L18"/>
    <mergeCell ref="K19:L19"/>
    <mergeCell ref="K20:L20"/>
    <mergeCell ref="K21:L21"/>
    <mergeCell ref="K15:L15"/>
    <mergeCell ref="K3:L3"/>
    <mergeCell ref="K4:L4"/>
    <mergeCell ref="K5:L5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B44:C44"/>
    <mergeCell ref="B45:C45"/>
    <mergeCell ref="B46:C46"/>
    <mergeCell ref="B47:C47"/>
    <mergeCell ref="B38:C38"/>
    <mergeCell ref="B39:C39"/>
    <mergeCell ref="B40:C40"/>
    <mergeCell ref="B41:C41"/>
    <mergeCell ref="B42:C42"/>
    <mergeCell ref="B43:C43"/>
    <mergeCell ref="B37:C37"/>
    <mergeCell ref="B31:C31"/>
    <mergeCell ref="B32:C32"/>
    <mergeCell ref="B33:C33"/>
    <mergeCell ref="B34:C34"/>
    <mergeCell ref="B35:C35"/>
    <mergeCell ref="B36:C36"/>
    <mergeCell ref="E2:I2"/>
    <mergeCell ref="B27:C27"/>
    <mergeCell ref="B28:C28"/>
    <mergeCell ref="B29:C29"/>
    <mergeCell ref="B30:C30"/>
  </mergeCells>
  <conditionalFormatting sqref="E4:I23 N4:N23">
    <cfRule type="containsBlanks" dxfId="1" priority="2">
      <formula>LEN(TRIM(E4))=0</formula>
    </cfRule>
  </conditionalFormatting>
  <conditionalFormatting sqref="K4:L23">
    <cfRule type="containsText" dxfId="0" priority="1" operator="containsText" text="FALSO">
      <formula>NOT(ISERROR(SEARCH("FALSO",K4)))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Prueba</vt:lpstr>
      <vt:lpstr>DATOS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Cañamero</dc:creator>
  <cp:lastModifiedBy>aaron</cp:lastModifiedBy>
  <dcterms:created xsi:type="dcterms:W3CDTF">2015-06-05T18:17:20Z</dcterms:created>
  <dcterms:modified xsi:type="dcterms:W3CDTF">2020-03-30T15:02:57Z</dcterms:modified>
</cp:coreProperties>
</file>