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chie/2018spring/水曜3限多変量解析/"/>
    </mc:Choice>
  </mc:AlternateContent>
  <bookViews>
    <workbookView minimized="1" xWindow="0" yWindow="460" windowWidth="15360" windowHeight="10480"/>
  </bookViews>
  <sheets>
    <sheet name="生データ" sheetId="1" r:id="rId1"/>
    <sheet name="標準化データ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C13" i="1"/>
  <c r="C12" i="1"/>
  <c r="C11" i="1"/>
  <c r="B13" i="1"/>
  <c r="B12" i="1"/>
  <c r="B11" i="1"/>
  <c r="D11" i="1"/>
  <c r="D7" i="1"/>
  <c r="D6" i="2"/>
  <c r="C7" i="1"/>
  <c r="C6" i="2"/>
  <c r="B7" i="1"/>
  <c r="B6" i="2"/>
  <c r="D5" i="2"/>
  <c r="C5" i="2"/>
  <c r="B5" i="2"/>
  <c r="D4" i="2"/>
  <c r="C4" i="2"/>
  <c r="B4" i="2"/>
  <c r="D3" i="2"/>
  <c r="C3" i="2"/>
  <c r="B3" i="2"/>
  <c r="D2" i="2"/>
  <c r="C2" i="2"/>
  <c r="B2" i="2"/>
  <c r="B7" i="2"/>
  <c r="D13" i="2"/>
  <c r="C12" i="2"/>
  <c r="D12" i="2"/>
  <c r="C13" i="2"/>
  <c r="C15" i="2"/>
  <c r="C16" i="2"/>
  <c r="B12" i="2"/>
  <c r="D16" i="2"/>
  <c r="B13" i="2"/>
  <c r="C19" i="2"/>
  <c r="C7" i="2"/>
  <c r="C17" i="2"/>
  <c r="D17" i="2"/>
  <c r="C20" i="2"/>
  <c r="D7" i="2"/>
  <c r="C21" i="2"/>
  <c r="G17" i="2"/>
  <c r="F17" i="2"/>
  <c r="G16" i="2"/>
  <c r="F16" i="2"/>
  <c r="D11" i="2"/>
  <c r="C11" i="2"/>
  <c r="B11" i="2"/>
  <c r="D27" i="1"/>
  <c r="C26" i="1"/>
  <c r="D26" i="1"/>
  <c r="C27" i="1"/>
  <c r="C29" i="1"/>
  <c r="C30" i="1"/>
  <c r="B26" i="1"/>
  <c r="D30" i="1"/>
  <c r="B27" i="1"/>
  <c r="C33" i="1"/>
  <c r="C31" i="1"/>
  <c r="D31" i="1"/>
  <c r="C34" i="1"/>
  <c r="C35" i="1"/>
  <c r="G31" i="1"/>
  <c r="F31" i="1"/>
  <c r="G30" i="1"/>
  <c r="F30" i="1"/>
  <c r="D25" i="1"/>
  <c r="C25" i="1"/>
  <c r="B25" i="1"/>
  <c r="C15" i="1"/>
  <c r="C16" i="1"/>
  <c r="D16" i="1"/>
  <c r="C19" i="1"/>
  <c r="C17" i="1"/>
  <c r="D17" i="1"/>
  <c r="C20" i="1"/>
  <c r="C21" i="1"/>
  <c r="G17" i="1"/>
  <c r="F17" i="1"/>
  <c r="G16" i="1"/>
  <c r="F16" i="1"/>
</calcChain>
</file>

<file path=xl/sharedStrings.xml><?xml version="1.0" encoding="utf-8"?>
<sst xmlns="http://schemas.openxmlformats.org/spreadsheetml/2006/main" count="52" uniqueCount="18">
  <si>
    <t>日</t>
  </si>
  <si>
    <t>最高気温(y)</t>
  </si>
  <si>
    <t>最低気温(x1)</t>
  </si>
  <si>
    <t>日照時間(x2)</t>
  </si>
  <si>
    <t>平均</t>
  </si>
  <si>
    <t>分散共分散行列</t>
  </si>
  <si>
    <t>最高気温</t>
  </si>
  <si>
    <t>最低気温</t>
  </si>
  <si>
    <t>日照時間</t>
  </si>
  <si>
    <t>cy</t>
  </si>
  <si>
    <t>C</t>
  </si>
  <si>
    <t>Det[C]</t>
  </si>
  <si>
    <t>Cinv</t>
  </si>
  <si>
    <t>beta1</t>
  </si>
  <si>
    <t>beta2</t>
  </si>
  <si>
    <t>alpha</t>
  </si>
  <si>
    <t>分散共分散行列(不偏共分散）</t>
  </si>
  <si>
    <t>相関係数行列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</si>
</sst>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5" x14ac:knownFonts="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theme="1"/>
      <name val="IPAゴシック"/>
    </font>
    <font>
      <sz val="6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C00"/>
        <bgColor rgb="FFFFCC00"/>
      </patternFill>
    </fill>
    <fill>
      <patternFill patternType="solid">
        <fgColor rgb="FFCCFF66"/>
        <bgColor rgb="FFCCFF66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3" fillId="0" borderId="0" xfId="0" applyFont="1"/>
    <xf numFmtId="176" fontId="13" fillId="0" borderId="0" xfId="0" applyNumberFormat="1" applyFont="1"/>
    <xf numFmtId="176" fontId="13" fillId="9" borderId="0" xfId="0" applyNumberFormat="1" applyFont="1" applyFill="1"/>
    <xf numFmtId="176" fontId="13" fillId="10" borderId="0" xfId="0" applyNumberFormat="1" applyFont="1" applyFill="1"/>
    <xf numFmtId="176" fontId="13" fillId="0" borderId="0" xfId="0" applyNumberFormat="1" applyFont="1" applyFill="1"/>
  </cellXfs>
  <cellStyles count="17">
    <cellStyle name="Accent" xfId="7"/>
    <cellStyle name="Accent 1" xfId="8"/>
    <cellStyle name="Accent 2" xfId="9"/>
    <cellStyle name="Accent 3" xfId="10"/>
    <cellStyle name="Error" xfId="11"/>
    <cellStyle name="Footnote" xfId="12"/>
    <cellStyle name="Heading" xfId="13"/>
    <cellStyle name="Status" xfId="14"/>
    <cellStyle name="Text" xfId="15"/>
    <cellStyle name="Warning" xfId="16"/>
    <cellStyle name="どちらでもない" xfId="5" builtinId="28" customBuiltin="1"/>
    <cellStyle name="メモ" xfId="6" builtinId="10" customBuiltin="1"/>
    <cellStyle name="悪い" xfId="4" builtinId="27" customBuiltin="1"/>
    <cellStyle name="標準" xfId="0" builtinId="0" customBuiltin="1"/>
    <cellStyle name="良い" xfId="3" builtinId="26" customBuiltin="1"/>
    <cellStyle name="見出し 1" xfId="1" builtinId="16" customBuiltin="1"/>
    <cellStyle name="見出し 2" xfId="2" builtinId="1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5" workbookViewId="0">
      <selection activeCell="C11" sqref="C11"/>
    </sheetView>
  </sheetViews>
  <sheetFormatPr baseColWidth="12" defaultColWidth="8.83203125" defaultRowHeight="14" x14ac:dyDescent="0.15"/>
  <cols>
    <col min="1" max="7" width="10.66406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15">
      <c r="A2" s="1">
        <v>1</v>
      </c>
      <c r="B2" s="1">
        <v>11.4</v>
      </c>
      <c r="C2" s="1">
        <v>-2</v>
      </c>
      <c r="D2" s="1">
        <v>9.5</v>
      </c>
      <c r="E2" s="1"/>
      <c r="F2" s="1"/>
      <c r="G2" s="1"/>
    </row>
    <row r="3" spans="1:7" x14ac:dyDescent="0.15">
      <c r="A3" s="1">
        <v>2</v>
      </c>
      <c r="B3" s="1">
        <v>7.6</v>
      </c>
      <c r="C3" s="1">
        <v>-0.8</v>
      </c>
      <c r="D3" s="1">
        <v>9.1</v>
      </c>
      <c r="E3" s="1"/>
      <c r="F3" s="1"/>
      <c r="G3" s="1"/>
    </row>
    <row r="4" spans="1:7" x14ac:dyDescent="0.15">
      <c r="A4" s="1">
        <v>3</v>
      </c>
      <c r="B4" s="1">
        <v>7.5</v>
      </c>
      <c r="C4" s="1">
        <v>-2.4</v>
      </c>
      <c r="D4" s="1">
        <v>8.1999999999999993</v>
      </c>
      <c r="E4" s="1"/>
      <c r="F4" s="1"/>
      <c r="G4" s="1"/>
    </row>
    <row r="5" spans="1:7" x14ac:dyDescent="0.15">
      <c r="A5" s="1">
        <v>4</v>
      </c>
      <c r="B5" s="1">
        <v>9</v>
      </c>
      <c r="C5" s="1">
        <v>-3.1</v>
      </c>
      <c r="D5" s="1">
        <v>9.8000000000000007</v>
      </c>
      <c r="E5" s="1"/>
      <c r="F5" s="1"/>
      <c r="G5" s="1"/>
    </row>
    <row r="6" spans="1:7" x14ac:dyDescent="0.15">
      <c r="A6" s="1">
        <v>5</v>
      </c>
      <c r="B6" s="1">
        <v>11.5</v>
      </c>
      <c r="C6" s="1">
        <v>-0.7</v>
      </c>
      <c r="D6" s="1">
        <v>9.8000000000000007</v>
      </c>
      <c r="E6" s="1"/>
      <c r="F6" s="1"/>
      <c r="G6" s="1"/>
    </row>
    <row r="7" spans="1:7" x14ac:dyDescent="0.15">
      <c r="A7" s="1" t="s">
        <v>4</v>
      </c>
      <c r="B7" s="1">
        <f>AVERAGE(B2:B6)</f>
        <v>9.4</v>
      </c>
      <c r="C7" s="1">
        <f>AVERAGE(C2:C6)</f>
        <v>-1.7999999999999996</v>
      </c>
      <c r="D7" s="1">
        <f>AVERAGE(D2:D6)</f>
        <v>9.2800000000000011</v>
      </c>
      <c r="E7" s="1"/>
      <c r="F7" s="1"/>
      <c r="G7" s="1"/>
    </row>
    <row r="8" spans="1:7" x14ac:dyDescent="0.15">
      <c r="A8" s="1"/>
      <c r="B8" s="1"/>
      <c r="C8" s="1"/>
      <c r="D8" s="1"/>
      <c r="E8" s="1"/>
      <c r="F8" s="1"/>
      <c r="G8" s="1"/>
    </row>
    <row r="9" spans="1:7" x14ac:dyDescent="0.15">
      <c r="A9" s="1" t="s">
        <v>5</v>
      </c>
      <c r="B9" s="1"/>
      <c r="C9" s="1"/>
      <c r="D9" s="1"/>
      <c r="E9" s="1"/>
      <c r="F9" s="1"/>
      <c r="G9" s="1"/>
    </row>
    <row r="10" spans="1:7" x14ac:dyDescent="0.15">
      <c r="A10" s="1"/>
      <c r="B10" s="1" t="s">
        <v>6</v>
      </c>
      <c r="C10" s="1" t="s">
        <v>7</v>
      </c>
      <c r="D10" s="1" t="s">
        <v>8</v>
      </c>
      <c r="E10" s="1"/>
      <c r="F10" s="1"/>
      <c r="G10" s="1"/>
    </row>
    <row r="11" spans="1:7" x14ac:dyDescent="0.15">
      <c r="A11" s="1" t="s">
        <v>6</v>
      </c>
      <c r="B11" s="2">
        <f>_xlfn.COVARIANCE.P($B$2:$B$6,B$2:B$6)</f>
        <v>3.0840000000000005</v>
      </c>
      <c r="C11" s="2">
        <f>_xlfn.COVARIANCE.P($B$2:$B$6,C$2:C$6)</f>
        <v>0.35399999999999993</v>
      </c>
      <c r="D11" s="2">
        <f>_xlfn.COVARIANCE.P($B$2:$B$6,D$2:D$6)</f>
        <v>0.74000000000000077</v>
      </c>
      <c r="E11" s="1"/>
      <c r="F11" s="1"/>
      <c r="G11" s="1"/>
    </row>
    <row r="12" spans="1:7" x14ac:dyDescent="0.15">
      <c r="A12" s="1" t="s">
        <v>7</v>
      </c>
      <c r="B12" s="3">
        <f>_xlfn.COVARIANCE.P($C$2:$C$6,B$2:B$6)</f>
        <v>0.35399999999999993</v>
      </c>
      <c r="C12" s="4">
        <f>_xlfn.COVARIANCE.P($C$2:$C$6,C$2:C$6)</f>
        <v>0.86</v>
      </c>
      <c r="D12" s="4">
        <f>_xlfn.COVARIANCE.P($C$2:$C$6,D$2:D$6)</f>
        <v>6.3999999999999974E-2</v>
      </c>
      <c r="E12" s="1"/>
      <c r="F12" s="1"/>
      <c r="G12" s="1"/>
    </row>
    <row r="13" spans="1:7" x14ac:dyDescent="0.15">
      <c r="A13" s="1" t="s">
        <v>8</v>
      </c>
      <c r="B13" s="3">
        <f>_xlfn.COVARIANCE.P($D$2:$D$6,B$2:B$6)</f>
        <v>0.74000000000000077</v>
      </c>
      <c r="C13" s="4">
        <f>_xlfn.COVARIANCE.P($D$2:$D$6,C$2:C$6)</f>
        <v>6.3999999999999974E-2</v>
      </c>
      <c r="D13" s="4">
        <f>_xlfn.COVARIANCE.P($D$2:$D$6,D$2:D$6)</f>
        <v>0.35760000000000064</v>
      </c>
      <c r="E13" s="1"/>
      <c r="F13" s="1"/>
      <c r="G13" s="1"/>
    </row>
    <row r="14" spans="1:7" x14ac:dyDescent="0.15">
      <c r="A14" s="1"/>
      <c r="B14" s="3" t="s">
        <v>9</v>
      </c>
      <c r="C14" s="4" t="s">
        <v>10</v>
      </c>
      <c r="D14" s="2"/>
      <c r="E14" s="1"/>
      <c r="F14" s="1"/>
      <c r="G14" s="1"/>
    </row>
    <row r="15" spans="1:7" x14ac:dyDescent="0.15">
      <c r="A15" s="1"/>
      <c r="B15" s="2" t="s">
        <v>11</v>
      </c>
      <c r="C15" s="2">
        <f>C12*D13-D12*C13</f>
        <v>0.30344000000000054</v>
      </c>
      <c r="D15" s="2"/>
      <c r="E15" s="1"/>
      <c r="F15" s="1"/>
      <c r="G15" s="1"/>
    </row>
    <row r="16" spans="1:7" x14ac:dyDescent="0.15">
      <c r="A16" s="1"/>
      <c r="B16" s="2" t="s">
        <v>12</v>
      </c>
      <c r="C16" s="2">
        <f>D13/$C$15</f>
        <v>1.1784866860005272</v>
      </c>
      <c r="D16" s="2">
        <f>-D12/$C$15</f>
        <v>-0.21091484313208494</v>
      </c>
      <c r="E16" s="1"/>
      <c r="F16" s="1">
        <f>C12*C16+D12*C17</f>
        <v>1</v>
      </c>
      <c r="G16" s="1">
        <f>C12*D16+D12*D17</f>
        <v>0</v>
      </c>
    </row>
    <row r="17" spans="1:7" x14ac:dyDescent="0.15">
      <c r="A17" s="1"/>
      <c r="B17" s="2"/>
      <c r="C17" s="2">
        <f>-C13/$C$15</f>
        <v>-0.21091484313208494</v>
      </c>
      <c r="D17" s="2">
        <f>C12/$C$15</f>
        <v>2.8341682045873928</v>
      </c>
      <c r="E17" s="1"/>
      <c r="F17" s="1">
        <f>C13*C16+D13*C17</f>
        <v>0</v>
      </c>
      <c r="G17" s="1">
        <f>C13*D16+D13*D17</f>
        <v>1</v>
      </c>
    </row>
    <row r="18" spans="1:7" x14ac:dyDescent="0.15">
      <c r="A18" s="1"/>
      <c r="B18" s="2"/>
      <c r="C18" s="2"/>
      <c r="D18" s="2"/>
      <c r="E18" s="1"/>
      <c r="F18" s="1"/>
      <c r="G18" s="1"/>
    </row>
    <row r="19" spans="1:7" x14ac:dyDescent="0.15">
      <c r="A19" s="1"/>
      <c r="B19" s="2" t="s">
        <v>13</v>
      </c>
      <c r="C19" s="2">
        <f>C16*B12+D16*B13</f>
        <v>0.26110730292644346</v>
      </c>
      <c r="D19" s="2"/>
      <c r="E19" s="1"/>
      <c r="F19" s="1"/>
      <c r="G19" s="1"/>
    </row>
    <row r="20" spans="1:7" x14ac:dyDescent="0.15">
      <c r="A20" s="1"/>
      <c r="B20" s="2" t="s">
        <v>14</v>
      </c>
      <c r="C20" s="2">
        <f>C17*B12+D17*B13</f>
        <v>2.0226206169259147</v>
      </c>
      <c r="D20" s="2"/>
      <c r="E20" s="1"/>
      <c r="F20" s="1"/>
      <c r="G20" s="1"/>
    </row>
    <row r="21" spans="1:7" x14ac:dyDescent="0.15">
      <c r="A21" s="1"/>
      <c r="B21" s="2" t="s">
        <v>15</v>
      </c>
      <c r="C21" s="2">
        <f>B7-C19*C7-C20*D7</f>
        <v>-8.8999261798048916</v>
      </c>
      <c r="D21" s="2"/>
      <c r="E21" s="1"/>
      <c r="F21" s="1"/>
      <c r="G21" s="1"/>
    </row>
    <row r="22" spans="1:7" x14ac:dyDescent="0.15">
      <c r="A22" s="1"/>
      <c r="B22" s="2"/>
      <c r="C22" s="2"/>
      <c r="D22" s="2"/>
      <c r="E22" s="1"/>
      <c r="F22" s="1"/>
      <c r="G22" s="1"/>
    </row>
    <row r="23" spans="1:7" x14ac:dyDescent="0.15">
      <c r="A23" s="1" t="s">
        <v>16</v>
      </c>
      <c r="B23" s="2"/>
      <c r="C23" s="2"/>
      <c r="D23" s="2"/>
      <c r="E23" s="1"/>
      <c r="F23" s="1"/>
      <c r="G23" s="1"/>
    </row>
    <row r="24" spans="1:7" x14ac:dyDescent="0.15">
      <c r="A24" s="1"/>
      <c r="B24" s="2" t="s">
        <v>6</v>
      </c>
      <c r="C24" s="2" t="s">
        <v>7</v>
      </c>
      <c r="D24" s="2" t="s">
        <v>8</v>
      </c>
      <c r="E24" s="1"/>
      <c r="F24" s="1"/>
      <c r="G24" s="1"/>
    </row>
    <row r="25" spans="1:7" x14ac:dyDescent="0.15">
      <c r="A25" s="1" t="s">
        <v>6</v>
      </c>
      <c r="B25" s="2">
        <f>_xlfn.COVARIANCE.S($B$2:$B$6,B$2:B$6)</f>
        <v>3.8550000000000004</v>
      </c>
      <c r="C25" s="2">
        <f>_xlfn.COVARIANCE.S($B$2:$B$6,C$2:C$6)</f>
        <v>0.44249999999999989</v>
      </c>
      <c r="D25" s="2">
        <f>_xlfn.COVARIANCE.S($B$2:$B$6,D$2:D$6)</f>
        <v>0.92500000000000093</v>
      </c>
      <c r="E25" s="1"/>
      <c r="F25" s="1"/>
      <c r="G25" s="1"/>
    </row>
    <row r="26" spans="1:7" x14ac:dyDescent="0.15">
      <c r="A26" s="1" t="s">
        <v>7</v>
      </c>
      <c r="B26" s="3">
        <f>_xlfn.COVARIANCE.S($C$2:$C$6,B$2:B$6)</f>
        <v>0.44249999999999989</v>
      </c>
      <c r="C26" s="4">
        <f>_xlfn.COVARIANCE.S($C$2:$C$6,C$2:C$6)</f>
        <v>1.075</v>
      </c>
      <c r="D26" s="4">
        <f>_xlfn.COVARIANCE.S($C$2:$C$6,D$2:D$6)</f>
        <v>7.9999999999999974E-2</v>
      </c>
      <c r="E26" s="1"/>
      <c r="F26" s="1"/>
      <c r="G26" s="1"/>
    </row>
    <row r="27" spans="1:7" x14ac:dyDescent="0.15">
      <c r="A27" s="1" t="s">
        <v>8</v>
      </c>
      <c r="B27" s="3">
        <f>_xlfn.COVARIANCE.S($D$2:$D$6,B$2:B$6)</f>
        <v>0.92500000000000093</v>
      </c>
      <c r="C27" s="4">
        <f>_xlfn.COVARIANCE.S($D$2:$D$6,C$2:C$6)</f>
        <v>7.9999999999999974E-2</v>
      </c>
      <c r="D27" s="4">
        <f>_xlfn.COVARIANCE.S($D$2:$D$6,D$2:D$6)</f>
        <v>0.44700000000000079</v>
      </c>
      <c r="E27" s="1"/>
      <c r="F27" s="1"/>
      <c r="G27" s="1"/>
    </row>
    <row r="28" spans="1:7" x14ac:dyDescent="0.15">
      <c r="A28" s="1"/>
      <c r="B28" s="3" t="s">
        <v>9</v>
      </c>
      <c r="C28" s="4" t="s">
        <v>10</v>
      </c>
      <c r="D28" s="2"/>
      <c r="E28" s="1"/>
      <c r="F28" s="1"/>
      <c r="G28" s="1"/>
    </row>
    <row r="29" spans="1:7" x14ac:dyDescent="0.15">
      <c r="A29" s="1"/>
      <c r="B29" s="2" t="s">
        <v>11</v>
      </c>
      <c r="C29" s="2">
        <f>C26*D27-D26*C27</f>
        <v>0.4741250000000008</v>
      </c>
      <c r="D29" s="2"/>
      <c r="E29" s="1"/>
      <c r="F29" s="1"/>
      <c r="G29" s="1"/>
    </row>
    <row r="30" spans="1:7" x14ac:dyDescent="0.15">
      <c r="A30" s="1"/>
      <c r="B30" s="2" t="s">
        <v>12</v>
      </c>
      <c r="C30" s="2">
        <f>D27/$C$29</f>
        <v>0.94278934880042187</v>
      </c>
      <c r="D30" s="2">
        <f>-D26/$C$29</f>
        <v>-0.16873187450566801</v>
      </c>
      <c r="E30" s="1"/>
      <c r="F30" s="1">
        <f>C26*C30+D26*C31</f>
        <v>1</v>
      </c>
      <c r="G30" s="1">
        <f>C26*D30+D26*D31</f>
        <v>0</v>
      </c>
    </row>
    <row r="31" spans="1:7" x14ac:dyDescent="0.15">
      <c r="A31" s="1"/>
      <c r="B31" s="2"/>
      <c r="C31" s="2">
        <f>-C27/$C$29</f>
        <v>-0.16873187450566801</v>
      </c>
      <c r="D31" s="2">
        <f>C26/$C$29</f>
        <v>2.2673345636699143</v>
      </c>
      <c r="E31" s="1"/>
      <c r="F31" s="1">
        <f>C27*C30+D27*C31</f>
        <v>0</v>
      </c>
      <c r="G31" s="1">
        <f>C27*D30+D27*D31</f>
        <v>1</v>
      </c>
    </row>
    <row r="32" spans="1:7" x14ac:dyDescent="0.15">
      <c r="A32" s="1"/>
      <c r="B32" s="2"/>
      <c r="C32" s="2"/>
      <c r="D32" s="2"/>
      <c r="E32" s="1"/>
      <c r="F32" s="1"/>
      <c r="G32" s="1"/>
    </row>
    <row r="33" spans="1:7" x14ac:dyDescent="0.15">
      <c r="A33" s="1"/>
      <c r="B33" s="2" t="s">
        <v>13</v>
      </c>
      <c r="C33" s="2">
        <f>C30*B26+D30*B27</f>
        <v>0.26110730292644346</v>
      </c>
      <c r="D33" s="2"/>
      <c r="E33" s="1"/>
      <c r="F33" s="1"/>
      <c r="G33" s="1"/>
    </row>
    <row r="34" spans="1:7" x14ac:dyDescent="0.15">
      <c r="A34" s="1"/>
      <c r="B34" s="2" t="s">
        <v>14</v>
      </c>
      <c r="C34" s="2">
        <f>C31*B26+D31*B27</f>
        <v>2.0226206169259147</v>
      </c>
      <c r="D34" s="2"/>
      <c r="E34" s="1"/>
      <c r="F34" s="1"/>
      <c r="G34" s="1"/>
    </row>
    <row r="35" spans="1:7" x14ac:dyDescent="0.15">
      <c r="A35" s="1"/>
      <c r="B35" s="2" t="s">
        <v>15</v>
      </c>
      <c r="C35" s="2">
        <f>B7-C33*C7-C34*D7</f>
        <v>-8.8999261798048916</v>
      </c>
      <c r="D35" s="2"/>
      <c r="E35" s="1"/>
      <c r="F35" s="1"/>
      <c r="G35" s="1"/>
    </row>
  </sheetData>
  <phoneticPr fontId="14"/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baseColWidth="12" defaultColWidth="8.83203125" defaultRowHeight="14" x14ac:dyDescent="0.15"/>
  <cols>
    <col min="1" max="7" width="10.66406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15">
      <c r="A2" s="1">
        <v>1</v>
      </c>
      <c r="B2" s="2">
        <f>(生データ!B2-生データ!B$7)/SQRT(生データ!B$11)</f>
        <v>1.1388664808568192</v>
      </c>
      <c r="C2" s="2">
        <f>(生データ!C2-生データ!C$7)/SQRT(生データ!C$12)</f>
        <v>-0.21566554640687727</v>
      </c>
      <c r="D2" s="2">
        <f>(生データ!D2-生データ!D$7)/SQRT(生データ!D$13)</f>
        <v>0.36789503414985586</v>
      </c>
      <c r="E2" s="1"/>
      <c r="F2" s="1"/>
      <c r="G2" s="1"/>
    </row>
    <row r="3" spans="1:7" x14ac:dyDescent="0.15">
      <c r="A3" s="1">
        <v>2</v>
      </c>
      <c r="B3" s="2">
        <f>(生データ!B3-生データ!B$7)/SQRT(生データ!B$11)</f>
        <v>-1.0249798327711377</v>
      </c>
      <c r="C3" s="2">
        <f>(生データ!C3-生データ!C$7)/SQRT(生データ!C$12)</f>
        <v>1.0783277320343838</v>
      </c>
      <c r="D3" s="2">
        <f>(生データ!D3-生データ!D$7)/SQRT(生データ!D$13)</f>
        <v>-0.30100502794079526</v>
      </c>
      <c r="E3" s="1"/>
      <c r="F3" s="1"/>
      <c r="G3" s="1"/>
    </row>
    <row r="4" spans="1:7" x14ac:dyDescent="0.15">
      <c r="A4" s="1">
        <v>3</v>
      </c>
      <c r="B4" s="2">
        <f>(生データ!B4-生データ!B$7)/SQRT(生データ!B$11)</f>
        <v>-1.0819231568139784</v>
      </c>
      <c r="C4" s="2">
        <f>(生データ!C4-生データ!C$7)/SQRT(生データ!C$12)</f>
        <v>-0.64699663922063089</v>
      </c>
      <c r="D4" s="2">
        <f>(生データ!D4-生データ!D$7)/SQRT(生データ!D$13)</f>
        <v>-1.8060301676447594</v>
      </c>
      <c r="E4" s="1"/>
      <c r="F4" s="1"/>
      <c r="G4" s="1"/>
    </row>
    <row r="5" spans="1:7" x14ac:dyDescent="0.15">
      <c r="A5" s="1">
        <v>4</v>
      </c>
      <c r="B5" s="2">
        <f>(生データ!B5-生データ!B$7)/SQRT(生データ!B$11)</f>
        <v>-0.22777329617136405</v>
      </c>
      <c r="C5" s="2">
        <f>(生データ!C5-生データ!C$7)/SQRT(生データ!C$12)</f>
        <v>-1.4018260516446999</v>
      </c>
      <c r="D5" s="2">
        <f>(生データ!D5-生データ!D$7)/SQRT(生データ!D$13)</f>
        <v>0.86957008071784492</v>
      </c>
      <c r="E5" s="1"/>
      <c r="F5" s="1"/>
      <c r="G5" s="1"/>
    </row>
    <row r="6" spans="1:7" x14ac:dyDescent="0.15">
      <c r="A6" s="1">
        <v>5</v>
      </c>
      <c r="B6" s="2">
        <f>(生データ!B6-生データ!B$7)/SQRT(生データ!B$11)</f>
        <v>1.1958098048996599</v>
      </c>
      <c r="C6" s="2">
        <f>(生データ!C6-生データ!C$7)/SQRT(生データ!C$12)</f>
        <v>1.1861605052378221</v>
      </c>
      <c r="D6" s="2">
        <f>(生データ!D6-生データ!D$7)/SQRT(生データ!D$13)</f>
        <v>0.86957008071784492</v>
      </c>
      <c r="E6" s="1"/>
      <c r="F6" s="1"/>
      <c r="G6" s="1"/>
    </row>
    <row r="7" spans="1:7" x14ac:dyDescent="0.15">
      <c r="A7" s="1" t="s">
        <v>4</v>
      </c>
      <c r="B7" s="2">
        <f>AVERAGE(B2:B6)</f>
        <v>0</v>
      </c>
      <c r="C7" s="2">
        <f>AVERAGE(C2:C6)</f>
        <v>-3.9968028886505636E-16</v>
      </c>
      <c r="D7" s="2">
        <f>AVERAGE(D2:D6)</f>
        <v>-1.8207657603852566E-15</v>
      </c>
      <c r="E7" s="1"/>
      <c r="F7" s="1"/>
      <c r="G7" s="1"/>
    </row>
    <row r="8" spans="1:7" x14ac:dyDescent="0.15">
      <c r="A8" s="1"/>
      <c r="B8" s="1"/>
      <c r="C8" s="1"/>
      <c r="D8" s="1"/>
      <c r="E8" s="1"/>
      <c r="F8" s="1"/>
      <c r="G8" s="1"/>
    </row>
    <row r="9" spans="1:7" x14ac:dyDescent="0.15">
      <c r="A9" s="1" t="s">
        <v>17</v>
      </c>
      <c r="B9" s="1"/>
      <c r="C9" s="1"/>
      <c r="D9" s="1"/>
      <c r="E9" s="1"/>
      <c r="F9" s="1"/>
      <c r="G9" s="1"/>
    </row>
    <row r="10" spans="1:7" x14ac:dyDescent="0.15">
      <c r="A10" s="1"/>
      <c r="B10" s="1" t="s">
        <v>6</v>
      </c>
      <c r="C10" s="1" t="s">
        <v>7</v>
      </c>
      <c r="D10" s="1" t="s">
        <v>8</v>
      </c>
      <c r="E10" s="1"/>
      <c r="F10" s="1"/>
      <c r="G10" s="1"/>
    </row>
    <row r="11" spans="1:7" x14ac:dyDescent="0.15">
      <c r="A11" s="1" t="s">
        <v>6</v>
      </c>
      <c r="B11" s="2" t="e">
        <f ca="1">COM.MICROSOFT.COVARIANCE.P($B$2:$B$6,B$2:B$6)</f>
        <v>#NAME?</v>
      </c>
      <c r="C11" s="2" t="e">
        <f ca="1">COM.MICROSOFT.COVARIANCE.P($B$2:$B$6,C$2:C$6)</f>
        <v>#NAME?</v>
      </c>
      <c r="D11" s="2" t="e">
        <f ca="1">COM.MICROSOFT.COVARIANCE.P($B$2:$B$6,D$2:D$6)</f>
        <v>#NAME?</v>
      </c>
      <c r="E11" s="1"/>
      <c r="F11" s="1"/>
      <c r="G11" s="1"/>
    </row>
    <row r="12" spans="1:7" x14ac:dyDescent="0.15">
      <c r="A12" s="1" t="s">
        <v>7</v>
      </c>
      <c r="B12" s="3" t="e">
        <f ca="1">COM.MICROSOFT.COVARIANCE.P($C$2:$C$6,B$2:B$6)</f>
        <v>#NAME?</v>
      </c>
      <c r="C12" s="4" t="e">
        <f ca="1">COM.MICROSOFT.COVARIANCE.P($C$2:$C$6,C$2:C$6)</f>
        <v>#NAME?</v>
      </c>
      <c r="D12" s="4" t="e">
        <f ca="1">COM.MICROSOFT.COVARIANCE.P($C$2:$C$6,D$2:D$6)</f>
        <v>#NAME?</v>
      </c>
      <c r="E12" s="1"/>
      <c r="F12" s="1"/>
      <c r="G12" s="1"/>
    </row>
    <row r="13" spans="1:7" x14ac:dyDescent="0.15">
      <c r="A13" s="1" t="s">
        <v>8</v>
      </c>
      <c r="B13" s="3" t="e">
        <f ca="1">COM.MICROSOFT.COVARIANCE.P($D$2:$D$6,B$2:B$6)</f>
        <v>#NAME?</v>
      </c>
      <c r="C13" s="4" t="e">
        <f ca="1">COM.MICROSOFT.COVARIANCE.P($D$2:$D$6,C$2:C$6)</f>
        <v>#NAME?</v>
      </c>
      <c r="D13" s="4" t="e">
        <f ca="1">COM.MICROSOFT.COVARIANCE.P($D$2:$D$6,D$2:D$6)</f>
        <v>#NAME?</v>
      </c>
      <c r="E13" s="1"/>
      <c r="F13" s="1"/>
      <c r="G13" s="1"/>
    </row>
    <row r="14" spans="1:7" x14ac:dyDescent="0.15">
      <c r="A14" s="1"/>
      <c r="B14" s="3" t="s">
        <v>9</v>
      </c>
      <c r="C14" s="4" t="s">
        <v>10</v>
      </c>
      <c r="D14" s="2"/>
      <c r="E14" s="1"/>
      <c r="F14" s="1"/>
      <c r="G14" s="1"/>
    </row>
    <row r="15" spans="1:7" x14ac:dyDescent="0.15">
      <c r="A15" s="1"/>
      <c r="B15" s="2" t="s">
        <v>11</v>
      </c>
      <c r="C15" s="2" t="e">
        <f ca="1">C12*D13-D12*C13</f>
        <v>#NAME?</v>
      </c>
      <c r="D15" s="2"/>
      <c r="E15" s="1"/>
      <c r="F15" s="1"/>
      <c r="G15" s="1"/>
    </row>
    <row r="16" spans="1:7" x14ac:dyDescent="0.15">
      <c r="A16" s="1"/>
      <c r="B16" s="2" t="s">
        <v>12</v>
      </c>
      <c r="C16" s="2" t="e">
        <f ca="1">D13/$C$15</f>
        <v>#NAME?</v>
      </c>
      <c r="D16" s="2" t="e">
        <f ca="1">-D12/$C$15</f>
        <v>#NAME?</v>
      </c>
      <c r="E16" s="1"/>
      <c r="F16" s="1" t="e">
        <f ca="1">C12*C16+D12*C17</f>
        <v>#NAME?</v>
      </c>
      <c r="G16" s="1" t="e">
        <f ca="1">C12*D16+D12*D17</f>
        <v>#NAME?</v>
      </c>
    </row>
    <row r="17" spans="1:7" x14ac:dyDescent="0.15">
      <c r="A17" s="1"/>
      <c r="B17" s="2"/>
      <c r="C17" s="2" t="e">
        <f ca="1">-C13/$C$15</f>
        <v>#NAME?</v>
      </c>
      <c r="D17" s="2" t="e">
        <f ca="1">C12/$C$15</f>
        <v>#NAME?</v>
      </c>
      <c r="E17" s="1"/>
      <c r="F17" s="1" t="e">
        <f ca="1">C13*C16+D13*C17</f>
        <v>#NAME?</v>
      </c>
      <c r="G17" s="1" t="e">
        <f ca="1">C13*D16+D13*D17</f>
        <v>#NAME?</v>
      </c>
    </row>
    <row r="18" spans="1:7" x14ac:dyDescent="0.15">
      <c r="A18" s="1"/>
      <c r="B18" s="2"/>
      <c r="C18" s="2"/>
      <c r="D18" s="2"/>
      <c r="E18" s="1"/>
      <c r="F18" s="1"/>
      <c r="G18" s="1"/>
    </row>
    <row r="19" spans="1:7" x14ac:dyDescent="0.15">
      <c r="A19" s="1"/>
      <c r="B19" s="2" t="s">
        <v>13</v>
      </c>
      <c r="C19" s="2" t="e">
        <f ca="1">C16*B12+D16*B13</f>
        <v>#NAME?</v>
      </c>
      <c r="D19" s="2"/>
      <c r="E19" s="1"/>
      <c r="F19" s="1"/>
      <c r="G19" s="1"/>
    </row>
    <row r="20" spans="1:7" x14ac:dyDescent="0.15">
      <c r="A20" s="1"/>
      <c r="B20" s="2" t="s">
        <v>14</v>
      </c>
      <c r="C20" s="2" t="e">
        <f ca="1">C17*B12+D17*B13</f>
        <v>#NAME?</v>
      </c>
      <c r="D20" s="2"/>
      <c r="E20" s="1"/>
      <c r="F20" s="1"/>
      <c r="G20" s="1"/>
    </row>
    <row r="21" spans="1:7" x14ac:dyDescent="0.15">
      <c r="A21" s="1"/>
      <c r="B21" s="2" t="s">
        <v>15</v>
      </c>
      <c r="C21" s="2" t="e">
        <f ca="1">B7-C19*C7-C20*D7</f>
        <v>#NAME?</v>
      </c>
      <c r="D21" s="2"/>
      <c r="E21" s="1"/>
      <c r="F21" s="1"/>
      <c r="G21" s="1"/>
    </row>
    <row r="22" spans="1:7" x14ac:dyDescent="0.15">
      <c r="A22" s="1"/>
      <c r="B22" s="2"/>
      <c r="C22" s="2"/>
      <c r="D22" s="2"/>
      <c r="E22" s="1"/>
      <c r="F22" s="1"/>
      <c r="G22" s="1"/>
    </row>
    <row r="23" spans="1:7" x14ac:dyDescent="0.15">
      <c r="A23" s="1"/>
      <c r="B23" s="2"/>
      <c r="C23" s="2"/>
      <c r="D23" s="2"/>
      <c r="E23" s="1"/>
      <c r="F23" s="1"/>
      <c r="G23" s="1"/>
    </row>
    <row r="24" spans="1:7" x14ac:dyDescent="0.15">
      <c r="A24" s="1"/>
      <c r="B24" s="2"/>
      <c r="C24" s="2"/>
      <c r="D24" s="2"/>
      <c r="E24" s="1"/>
      <c r="F24" s="1"/>
      <c r="G24" s="1"/>
    </row>
    <row r="25" spans="1:7" x14ac:dyDescent="0.15">
      <c r="A25" s="1"/>
      <c r="B25" s="5"/>
      <c r="C25" s="5"/>
      <c r="D25" s="5"/>
      <c r="E25" s="1"/>
      <c r="F25" s="1"/>
      <c r="G25" s="1"/>
    </row>
    <row r="26" spans="1:7" x14ac:dyDescent="0.15">
      <c r="A26" s="1"/>
      <c r="B26" s="5"/>
      <c r="C26" s="5"/>
      <c r="D26" s="5"/>
      <c r="E26" s="1"/>
      <c r="F26" s="1"/>
      <c r="G26" s="1"/>
    </row>
    <row r="27" spans="1:7" x14ac:dyDescent="0.15">
      <c r="A27" s="1"/>
      <c r="B27" s="5"/>
      <c r="C27" s="5"/>
      <c r="D27" s="5"/>
      <c r="E27" s="1"/>
      <c r="F27" s="1"/>
      <c r="G27" s="1"/>
    </row>
    <row r="28" spans="1:7" x14ac:dyDescent="0.15">
      <c r="A28" s="1"/>
      <c r="B28" s="5"/>
      <c r="C28" s="5"/>
      <c r="D28" s="5"/>
      <c r="E28" s="1"/>
      <c r="F28" s="1"/>
      <c r="G28" s="1"/>
    </row>
    <row r="29" spans="1:7" x14ac:dyDescent="0.15">
      <c r="A29" s="1"/>
      <c r="B29" s="5"/>
      <c r="C29" s="5"/>
      <c r="D29" s="5"/>
      <c r="E29" s="1"/>
      <c r="F29" s="1"/>
      <c r="G29" s="1"/>
    </row>
    <row r="30" spans="1:7" x14ac:dyDescent="0.15">
      <c r="A30" s="1"/>
      <c r="B30" s="2"/>
      <c r="C30" s="2"/>
      <c r="D30" s="2"/>
      <c r="E30" s="1"/>
      <c r="F30" s="1"/>
      <c r="G30" s="1"/>
    </row>
    <row r="31" spans="1:7" x14ac:dyDescent="0.15">
      <c r="A31" s="1"/>
      <c r="B31" s="2"/>
      <c r="C31" s="2"/>
      <c r="D31" s="2"/>
      <c r="E31" s="1"/>
      <c r="F31" s="1"/>
      <c r="G31" s="1"/>
    </row>
    <row r="32" spans="1:7" x14ac:dyDescent="0.15">
      <c r="A32" s="1"/>
      <c r="B32" s="2"/>
      <c r="C32" s="2"/>
      <c r="D32" s="2"/>
      <c r="E32" s="1"/>
      <c r="F32" s="1"/>
      <c r="G32" s="1"/>
    </row>
    <row r="33" spans="1:7" x14ac:dyDescent="0.15">
      <c r="A33" s="1"/>
      <c r="B33" s="2"/>
      <c r="C33" s="2"/>
      <c r="D33" s="2"/>
      <c r="E33" s="1"/>
      <c r="F33" s="1"/>
      <c r="G33" s="1"/>
    </row>
    <row r="34" spans="1:7" x14ac:dyDescent="0.15">
      <c r="A34" s="1"/>
      <c r="B34" s="2"/>
      <c r="C34" s="2"/>
      <c r="D34" s="2"/>
      <c r="E34" s="1"/>
      <c r="F34" s="1"/>
      <c r="G34" s="1"/>
    </row>
    <row r="35" spans="1:7" x14ac:dyDescent="0.15">
      <c r="A35" s="1"/>
      <c r="B35" s="2"/>
      <c r="C35" s="2"/>
      <c r="D35" s="2"/>
      <c r="E35" s="1"/>
      <c r="F35" s="1"/>
      <c r="G35" s="1"/>
    </row>
  </sheetData>
  <phoneticPr fontId="14"/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生データ</vt:lpstr>
      <vt:lpstr>標準化データ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cp:revision>3</cp:revision>
  <dcterms:created xsi:type="dcterms:W3CDTF">2017-10-20T23:41:04Z</dcterms:created>
  <dcterms:modified xsi:type="dcterms:W3CDTF">2018-05-24T08:38:52Z</dcterms:modified>
</cp:coreProperties>
</file>