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s\Desktop\School\Year 3\Sem 2\Trains\GitHub_Repository\Group2\"/>
    </mc:Choice>
  </mc:AlternateContent>
  <xr:revisionPtr revIDLastSave="0" documentId="13_ncr:1_{259E682A-FEFD-4E08-BAD3-DE01A9160AF3}" xr6:coauthVersionLast="47" xr6:coauthVersionMax="47" xr10:uidLastSave="{00000000-0000-0000-0000-000000000000}"/>
  <bookViews>
    <workbookView xWindow="3000" yWindow="3000" windowWidth="14400" windowHeight="8170" activeTab="1" xr2:uid="{00000000-000D-0000-FFFF-FFFF00000000}"/>
  </bookViews>
  <sheets>
    <sheet name="Green Line Schedule" sheetId="7" r:id="rId1"/>
    <sheet name="Red Line Schedule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1" i="8" l="1"/>
  <c r="G61" i="8" s="1"/>
  <c r="H61" i="8" s="1"/>
  <c r="I61" i="8" s="1"/>
  <c r="J61" i="8" s="1"/>
  <c r="K61" i="8" s="1"/>
  <c r="L61" i="8" s="1"/>
  <c r="M61" i="8" s="1"/>
  <c r="N61" i="8" s="1"/>
  <c r="F49" i="8"/>
  <c r="G49" i="8" s="1"/>
  <c r="H49" i="8" s="1"/>
  <c r="I49" i="8" s="1"/>
  <c r="J49" i="8" s="1"/>
  <c r="K49" i="8" s="1"/>
  <c r="L49" i="8" s="1"/>
  <c r="M49" i="8" s="1"/>
  <c r="N49" i="8" s="1"/>
  <c r="F46" i="8"/>
  <c r="G46" i="8" s="1"/>
  <c r="H46" i="8" s="1"/>
  <c r="I46" i="8" s="1"/>
  <c r="J46" i="8" s="1"/>
  <c r="K46" i="8" s="1"/>
  <c r="L46" i="8" s="1"/>
  <c r="M46" i="8" s="1"/>
  <c r="N46" i="8" s="1"/>
  <c r="F36" i="8"/>
  <c r="G36" i="8" s="1"/>
  <c r="H36" i="8" s="1"/>
  <c r="I36" i="8" s="1"/>
  <c r="J36" i="8" s="1"/>
  <c r="K36" i="8" s="1"/>
  <c r="L36" i="8" s="1"/>
  <c r="M36" i="8" s="1"/>
  <c r="N36" i="8" s="1"/>
  <c r="F26" i="8"/>
  <c r="G26" i="8" s="1"/>
  <c r="H26" i="8" s="1"/>
  <c r="I26" i="8" s="1"/>
  <c r="J26" i="8" s="1"/>
  <c r="K26" i="8" s="1"/>
  <c r="L26" i="8" s="1"/>
  <c r="M26" i="8" s="1"/>
  <c r="N26" i="8" s="1"/>
  <c r="F22" i="8"/>
  <c r="G22" i="8" s="1"/>
  <c r="H22" i="8" s="1"/>
  <c r="I22" i="8" s="1"/>
  <c r="J22" i="8" s="1"/>
  <c r="K22" i="8" s="1"/>
  <c r="L22" i="8" s="1"/>
  <c r="M22" i="8" s="1"/>
  <c r="N22" i="8" s="1"/>
  <c r="F17" i="8"/>
  <c r="G17" i="8" s="1"/>
  <c r="H17" i="8" s="1"/>
  <c r="I17" i="8" s="1"/>
  <c r="J17" i="8" s="1"/>
  <c r="K17" i="8" s="1"/>
  <c r="L17" i="8" s="1"/>
  <c r="M17" i="8" s="1"/>
  <c r="N17" i="8" s="1"/>
  <c r="F2" i="8"/>
  <c r="G2" i="8" s="1"/>
  <c r="H2" i="8" s="1"/>
  <c r="F8" i="8"/>
  <c r="G8" i="8" s="1"/>
  <c r="H8" i="8" s="1"/>
  <c r="I8" i="8" s="1"/>
  <c r="J8" i="8" s="1"/>
  <c r="K8" i="8" s="1"/>
  <c r="L8" i="8" s="1"/>
  <c r="M8" i="8" s="1"/>
  <c r="N8" i="8" s="1"/>
  <c r="A79" i="8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G3" i="7"/>
  <c r="AH3" i="7"/>
  <c r="I2" i="8" l="1"/>
  <c r="J2" i="8" s="1"/>
  <c r="K2" i="8" s="1"/>
  <c r="L2" i="8" s="1"/>
  <c r="M2" i="8" s="1"/>
  <c r="N2" i="8" s="1"/>
  <c r="A35" i="8"/>
  <c r="A36" i="8" s="1"/>
  <c r="A37" i="8" s="1"/>
  <c r="A38" i="8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G142" i="7" l="1"/>
  <c r="AH142" i="7" s="1"/>
  <c r="AI142" i="7" s="1"/>
  <c r="AJ142" i="7" s="1"/>
  <c r="AK142" i="7" s="1"/>
  <c r="AL142" i="7" s="1"/>
  <c r="AM142" i="7" s="1"/>
  <c r="AN142" i="7" s="1"/>
  <c r="AO142" i="7" s="1"/>
  <c r="AG133" i="7"/>
  <c r="AH133" i="7" s="1"/>
  <c r="AI133" i="7" s="1"/>
  <c r="AJ133" i="7" s="1"/>
  <c r="AK133" i="7" s="1"/>
  <c r="AL133" i="7" s="1"/>
  <c r="AM133" i="7" s="1"/>
  <c r="AN133" i="7" s="1"/>
  <c r="AO133" i="7" s="1"/>
  <c r="AG124" i="7"/>
  <c r="AH124" i="7" s="1"/>
  <c r="AI124" i="7" s="1"/>
  <c r="AJ124" i="7" s="1"/>
  <c r="AK124" i="7" s="1"/>
  <c r="AL124" i="7" s="1"/>
  <c r="AM124" i="7" s="1"/>
  <c r="AN124" i="7" s="1"/>
  <c r="AO124" i="7" s="1"/>
  <c r="AG114" i="7"/>
  <c r="AH114" i="7" s="1"/>
  <c r="AI114" i="7" s="1"/>
  <c r="AJ114" i="7" s="1"/>
  <c r="AK114" i="7" s="1"/>
  <c r="AL114" i="7" s="1"/>
  <c r="AM114" i="7" s="1"/>
  <c r="AN114" i="7" s="1"/>
  <c r="AO114" i="7" s="1"/>
  <c r="AG106" i="7"/>
  <c r="AH106" i="7" s="1"/>
  <c r="AI106" i="7" s="1"/>
  <c r="AJ106" i="7" s="1"/>
  <c r="AK106" i="7" s="1"/>
  <c r="AL106" i="7" s="1"/>
  <c r="AM106" i="7" s="1"/>
  <c r="AN106" i="7" s="1"/>
  <c r="AO106" i="7" s="1"/>
  <c r="AG97" i="7"/>
  <c r="AH97" i="7" s="1"/>
  <c r="AI97" i="7" s="1"/>
  <c r="AJ97" i="7" s="1"/>
  <c r="AK97" i="7" s="1"/>
  <c r="AL97" i="7" s="1"/>
  <c r="AM97" i="7" s="1"/>
  <c r="AN97" i="7" s="1"/>
  <c r="AO97" i="7" s="1"/>
  <c r="AG89" i="7"/>
  <c r="AH89" i="7" s="1"/>
  <c r="AI89" i="7" s="1"/>
  <c r="AJ89" i="7" s="1"/>
  <c r="AK89" i="7" s="1"/>
  <c r="AL89" i="7" s="1"/>
  <c r="AM89" i="7" s="1"/>
  <c r="AN89" i="7" s="1"/>
  <c r="AO89" i="7" s="1"/>
  <c r="AG78" i="7"/>
  <c r="AH78" i="7" s="1"/>
  <c r="AI78" i="7" s="1"/>
  <c r="AJ78" i="7" s="1"/>
  <c r="AK78" i="7" s="1"/>
  <c r="AL78" i="7" s="1"/>
  <c r="AM78" i="7" s="1"/>
  <c r="AN78" i="7" s="1"/>
  <c r="AO78" i="7" s="1"/>
  <c r="AG74" i="7"/>
  <c r="AH74" i="7" s="1"/>
  <c r="AI74" i="7" s="1"/>
  <c r="AJ74" i="7" s="1"/>
  <c r="AK74" i="7" s="1"/>
  <c r="AL74" i="7" s="1"/>
  <c r="AM74" i="7" s="1"/>
  <c r="AN74" i="7" s="1"/>
  <c r="AO74" i="7" s="1"/>
  <c r="AG66" i="7"/>
  <c r="AH66" i="7" s="1"/>
  <c r="AI66" i="7" s="1"/>
  <c r="AJ66" i="7" s="1"/>
  <c r="AK66" i="7" s="1"/>
  <c r="AL66" i="7" s="1"/>
  <c r="AM66" i="7" s="1"/>
  <c r="AN66" i="7" s="1"/>
  <c r="AO66" i="7" s="1"/>
  <c r="AG58" i="7"/>
  <c r="AH58" i="7" s="1"/>
  <c r="AI58" i="7" s="1"/>
  <c r="AJ58" i="7" s="1"/>
  <c r="AK58" i="7" s="1"/>
  <c r="AL58" i="7" s="1"/>
  <c r="AM58" i="7" s="1"/>
  <c r="AN58" i="7" s="1"/>
  <c r="AO58" i="7" s="1"/>
  <c r="AG49" i="7"/>
  <c r="AH49" i="7" s="1"/>
  <c r="AI49" i="7" s="1"/>
  <c r="AJ49" i="7" s="1"/>
  <c r="AK49" i="7" s="1"/>
  <c r="AL49" i="7" s="1"/>
  <c r="AM49" i="7" s="1"/>
  <c r="AN49" i="7" s="1"/>
  <c r="AO49" i="7" s="1"/>
  <c r="AG40" i="7"/>
  <c r="AH40" i="7" s="1"/>
  <c r="AI40" i="7" s="1"/>
  <c r="AJ40" i="7" s="1"/>
  <c r="AK40" i="7" s="1"/>
  <c r="AL40" i="7" s="1"/>
  <c r="AM40" i="7" s="1"/>
  <c r="AN40" i="7" s="1"/>
  <c r="AO40" i="7" s="1"/>
  <c r="AG32" i="7"/>
  <c r="AH32" i="7" s="1"/>
  <c r="AI32" i="7" s="1"/>
  <c r="AJ32" i="7" s="1"/>
  <c r="AK32" i="7" s="1"/>
  <c r="AL32" i="7" s="1"/>
  <c r="AM32" i="7" s="1"/>
  <c r="AN32" i="7" s="1"/>
  <c r="AO32" i="7" s="1"/>
  <c r="AG23" i="7"/>
  <c r="AH23" i="7" s="1"/>
  <c r="AI23" i="7" s="1"/>
  <c r="AJ23" i="7" s="1"/>
  <c r="AK23" i="7" s="1"/>
  <c r="AL23" i="7" s="1"/>
  <c r="AM23" i="7" s="1"/>
  <c r="AN23" i="7" s="1"/>
  <c r="AO23" i="7" s="1"/>
  <c r="AG17" i="7"/>
  <c r="AH17" i="7" s="1"/>
  <c r="AI17" i="7" s="1"/>
  <c r="AJ17" i="7" s="1"/>
  <c r="AK17" i="7" s="1"/>
  <c r="AL17" i="7" s="1"/>
  <c r="AM17" i="7" s="1"/>
  <c r="AN17" i="7" s="1"/>
  <c r="AO17" i="7" s="1"/>
  <c r="AG10" i="7"/>
  <c r="AH10" i="7" s="1"/>
  <c r="AI10" i="7" s="1"/>
  <c r="AJ10" i="7" s="1"/>
  <c r="AK10" i="7" s="1"/>
  <c r="AL10" i="7" s="1"/>
  <c r="AM10" i="7" s="1"/>
  <c r="AN10" i="7" s="1"/>
  <c r="AO10" i="7" s="1"/>
  <c r="AI3" i="7"/>
  <c r="AJ3" i="7" s="1"/>
  <c r="AK3" i="7" s="1"/>
  <c r="AL3" i="7" s="1"/>
  <c r="AM3" i="7" s="1"/>
  <c r="AN3" i="7" s="1"/>
  <c r="AO3" i="7" s="1"/>
  <c r="AG2" i="7"/>
  <c r="AH2" i="7" s="1"/>
  <c r="AI2" i="7" s="1"/>
  <c r="AJ2" i="7" s="1"/>
  <c r="AK2" i="7" s="1"/>
  <c r="AL2" i="7" s="1"/>
  <c r="AM2" i="7" s="1"/>
  <c r="AN2" i="7" s="1"/>
  <c r="AO2" i="7" s="1"/>
  <c r="L151" i="7"/>
  <c r="I151" i="7"/>
  <c r="L150" i="7"/>
  <c r="I150" i="7"/>
  <c r="L149" i="7"/>
  <c r="M149" i="7" s="1"/>
  <c r="Y149" i="7" s="1"/>
  <c r="I149" i="7"/>
  <c r="L148" i="7"/>
  <c r="M148" i="7" s="1"/>
  <c r="Y148" i="7" s="1"/>
  <c r="I148" i="7"/>
  <c r="L147" i="7"/>
  <c r="I147" i="7"/>
  <c r="L146" i="7"/>
  <c r="I146" i="7"/>
  <c r="L145" i="7"/>
  <c r="I145" i="7"/>
  <c r="L144" i="7"/>
  <c r="I144" i="7"/>
  <c r="L143" i="7"/>
  <c r="M143" i="7" s="1"/>
  <c r="I143" i="7"/>
  <c r="T142" i="7"/>
  <c r="Q142" i="7"/>
  <c r="P142" i="7"/>
  <c r="L142" i="7"/>
  <c r="I142" i="7"/>
  <c r="G142" i="7"/>
  <c r="L141" i="7"/>
  <c r="M141" i="7" s="1"/>
  <c r="I141" i="7"/>
  <c r="L140" i="7"/>
  <c r="I140" i="7"/>
  <c r="L139" i="7"/>
  <c r="I139" i="7"/>
  <c r="L138" i="7"/>
  <c r="M138" i="7" s="1"/>
  <c r="I138" i="7"/>
  <c r="L137" i="7"/>
  <c r="I137" i="7"/>
  <c r="L136" i="7"/>
  <c r="I136" i="7"/>
  <c r="L135" i="7"/>
  <c r="I135" i="7"/>
  <c r="L134" i="7"/>
  <c r="I134" i="7"/>
  <c r="T133" i="7"/>
  <c r="Q133" i="7"/>
  <c r="P133" i="7"/>
  <c r="L133" i="7"/>
  <c r="I133" i="7"/>
  <c r="G133" i="7"/>
  <c r="L132" i="7"/>
  <c r="M132" i="7" s="1"/>
  <c r="Y132" i="7" s="1"/>
  <c r="I132" i="7"/>
  <c r="L131" i="7"/>
  <c r="M131" i="7" s="1"/>
  <c r="I131" i="7"/>
  <c r="L130" i="7"/>
  <c r="I130" i="7"/>
  <c r="L129" i="7"/>
  <c r="M129" i="7" s="1"/>
  <c r="Y129" i="7" s="1"/>
  <c r="I129" i="7"/>
  <c r="L128" i="7"/>
  <c r="I128" i="7"/>
  <c r="L127" i="7"/>
  <c r="M127" i="7" s="1"/>
  <c r="I127" i="7"/>
  <c r="L126" i="7"/>
  <c r="I126" i="7"/>
  <c r="L125" i="7"/>
  <c r="I125" i="7"/>
  <c r="T124" i="7"/>
  <c r="Q124" i="7"/>
  <c r="P124" i="7"/>
  <c r="L124" i="7"/>
  <c r="I124" i="7"/>
  <c r="G124" i="7"/>
  <c r="L123" i="7"/>
  <c r="I123" i="7"/>
  <c r="L122" i="7"/>
  <c r="I122" i="7"/>
  <c r="L121" i="7"/>
  <c r="M121" i="7" s="1"/>
  <c r="Y121" i="7" s="1"/>
  <c r="I121" i="7"/>
  <c r="L120" i="7"/>
  <c r="M120" i="7" s="1"/>
  <c r="I120" i="7"/>
  <c r="L119" i="7"/>
  <c r="M119" i="7" s="1"/>
  <c r="I119" i="7"/>
  <c r="L118" i="7"/>
  <c r="I118" i="7"/>
  <c r="L117" i="7"/>
  <c r="M117" i="7" s="1"/>
  <c r="Y117" i="7" s="1"/>
  <c r="I117" i="7"/>
  <c r="L116" i="7"/>
  <c r="I116" i="7"/>
  <c r="Q115" i="7"/>
  <c r="L115" i="7"/>
  <c r="O115" i="7" s="1"/>
  <c r="T115" i="7" s="1"/>
  <c r="I115" i="7"/>
  <c r="G115" i="7"/>
  <c r="L114" i="7"/>
  <c r="I114" i="7"/>
  <c r="L113" i="7"/>
  <c r="M113" i="7" s="1"/>
  <c r="I113" i="7"/>
  <c r="L112" i="7"/>
  <c r="M112" i="7" s="1"/>
  <c r="I112" i="7"/>
  <c r="L111" i="7"/>
  <c r="I111" i="7"/>
  <c r="L110" i="7"/>
  <c r="I110" i="7"/>
  <c r="L109" i="7"/>
  <c r="M109" i="7" s="1"/>
  <c r="I109" i="7"/>
  <c r="L108" i="7"/>
  <c r="I108" i="7"/>
  <c r="L107" i="7"/>
  <c r="M107" i="7" s="1"/>
  <c r="I107" i="7"/>
  <c r="Q106" i="7"/>
  <c r="L106" i="7"/>
  <c r="I106" i="7"/>
  <c r="G106" i="7"/>
  <c r="L105" i="7"/>
  <c r="I105" i="7"/>
  <c r="L104" i="7"/>
  <c r="I104" i="7"/>
  <c r="L103" i="7"/>
  <c r="M103" i="7" s="1"/>
  <c r="Y103" i="7" s="1"/>
  <c r="I103" i="7"/>
  <c r="L102" i="7"/>
  <c r="I102" i="7"/>
  <c r="L101" i="7"/>
  <c r="M101" i="7" s="1"/>
  <c r="I101" i="7"/>
  <c r="L100" i="7"/>
  <c r="I100" i="7"/>
  <c r="M99" i="7"/>
  <c r="Y99" i="7" s="1"/>
  <c r="L99" i="7"/>
  <c r="I99" i="7"/>
  <c r="L98" i="7"/>
  <c r="I98" i="7"/>
  <c r="Q97" i="7"/>
  <c r="L97" i="7"/>
  <c r="I97" i="7"/>
  <c r="L96" i="7"/>
  <c r="I96" i="7"/>
  <c r="L95" i="7"/>
  <c r="M95" i="7" s="1"/>
  <c r="Y95" i="7" s="1"/>
  <c r="I95" i="7"/>
  <c r="L94" i="7"/>
  <c r="I94" i="7"/>
  <c r="L93" i="7"/>
  <c r="I93" i="7"/>
  <c r="L92" i="7"/>
  <c r="M92" i="7" s="1"/>
  <c r="I92" i="7"/>
  <c r="L91" i="7"/>
  <c r="M91" i="7" s="1"/>
  <c r="I91" i="7"/>
  <c r="L90" i="7"/>
  <c r="M90" i="7" s="1"/>
  <c r="I90" i="7"/>
  <c r="Q89" i="7"/>
  <c r="L89" i="7"/>
  <c r="I89" i="7"/>
  <c r="L88" i="7"/>
  <c r="I88" i="7"/>
  <c r="L87" i="7"/>
  <c r="I87" i="7"/>
  <c r="L86" i="7"/>
  <c r="I86" i="7"/>
  <c r="L85" i="7"/>
  <c r="I85" i="7"/>
  <c r="L84" i="7"/>
  <c r="M84" i="7" s="1"/>
  <c r="I84" i="7"/>
  <c r="L83" i="7"/>
  <c r="M83" i="7" s="1"/>
  <c r="I83" i="7"/>
  <c r="L82" i="7"/>
  <c r="I82" i="7"/>
  <c r="L81" i="7"/>
  <c r="M81" i="7" s="1"/>
  <c r="I81" i="7"/>
  <c r="L80" i="7"/>
  <c r="M80" i="7" s="1"/>
  <c r="I80" i="7"/>
  <c r="L79" i="7"/>
  <c r="M79" i="7" s="1"/>
  <c r="I79" i="7"/>
  <c r="T78" i="7"/>
  <c r="Q78" i="7"/>
  <c r="P78" i="7"/>
  <c r="L78" i="7"/>
  <c r="I78" i="7"/>
  <c r="L77" i="7"/>
  <c r="I77" i="7"/>
  <c r="L76" i="7"/>
  <c r="I76" i="7"/>
  <c r="L75" i="7"/>
  <c r="I75" i="7"/>
  <c r="Q74" i="7"/>
  <c r="L74" i="7"/>
  <c r="I74" i="7"/>
  <c r="L73" i="7"/>
  <c r="M73" i="7" s="1"/>
  <c r="I73" i="7"/>
  <c r="L72" i="7"/>
  <c r="I72" i="7"/>
  <c r="L71" i="7"/>
  <c r="I71" i="7"/>
  <c r="L70" i="7"/>
  <c r="M70" i="7" s="1"/>
  <c r="I70" i="7"/>
  <c r="L69" i="7"/>
  <c r="M69" i="7" s="1"/>
  <c r="I69" i="7"/>
  <c r="L68" i="7"/>
  <c r="M68" i="7" s="1"/>
  <c r="I68" i="7"/>
  <c r="L67" i="7"/>
  <c r="I67" i="7"/>
  <c r="T66" i="7"/>
  <c r="Q66" i="7"/>
  <c r="P66" i="7"/>
  <c r="L66" i="7"/>
  <c r="I66" i="7"/>
  <c r="L65" i="7"/>
  <c r="I65" i="7"/>
  <c r="L64" i="7"/>
  <c r="I64" i="7"/>
  <c r="L63" i="7"/>
  <c r="M63" i="7" s="1"/>
  <c r="I63" i="7"/>
  <c r="L62" i="7"/>
  <c r="M62" i="7" s="1"/>
  <c r="I62" i="7"/>
  <c r="L61" i="7"/>
  <c r="I61" i="7"/>
  <c r="L60" i="7"/>
  <c r="I60" i="7"/>
  <c r="L59" i="7"/>
  <c r="M59" i="7" s="1"/>
  <c r="I59" i="7"/>
  <c r="T58" i="7"/>
  <c r="Q58" i="7"/>
  <c r="P58" i="7"/>
  <c r="L58" i="7"/>
  <c r="I58" i="7"/>
  <c r="L57" i="7"/>
  <c r="I57" i="7"/>
  <c r="L56" i="7"/>
  <c r="M56" i="7" s="1"/>
  <c r="I56" i="7"/>
  <c r="L55" i="7"/>
  <c r="I55" i="7"/>
  <c r="L54" i="7"/>
  <c r="I54" i="7"/>
  <c r="L53" i="7"/>
  <c r="I53" i="7"/>
  <c r="L52" i="7"/>
  <c r="M52" i="7" s="1"/>
  <c r="I52" i="7"/>
  <c r="L51" i="7"/>
  <c r="M51" i="7" s="1"/>
  <c r="I51" i="7"/>
  <c r="L50" i="7"/>
  <c r="I50" i="7"/>
  <c r="T49" i="7"/>
  <c r="Q49" i="7"/>
  <c r="P49" i="7"/>
  <c r="L49" i="7"/>
  <c r="I49" i="7"/>
  <c r="L48" i="7"/>
  <c r="M48" i="7" s="1"/>
  <c r="I48" i="7"/>
  <c r="L47" i="7"/>
  <c r="M47" i="7" s="1"/>
  <c r="I47" i="7"/>
  <c r="L46" i="7"/>
  <c r="I46" i="7"/>
  <c r="L45" i="7"/>
  <c r="M45" i="7" s="1"/>
  <c r="Y45" i="7" s="1"/>
  <c r="I45" i="7"/>
  <c r="L44" i="7"/>
  <c r="M44" i="7" s="1"/>
  <c r="I44" i="7"/>
  <c r="L43" i="7"/>
  <c r="I43" i="7"/>
  <c r="L42" i="7"/>
  <c r="I42" i="7"/>
  <c r="L41" i="7"/>
  <c r="M41" i="7" s="1"/>
  <c r="I41" i="7"/>
  <c r="T40" i="7"/>
  <c r="Q40" i="7"/>
  <c r="P40" i="7"/>
  <c r="L40" i="7"/>
  <c r="I40" i="7"/>
  <c r="L39" i="7"/>
  <c r="I39" i="7"/>
  <c r="L38" i="7"/>
  <c r="M38" i="7" s="1"/>
  <c r="I38" i="7"/>
  <c r="L37" i="7"/>
  <c r="M37" i="7" s="1"/>
  <c r="I37" i="7"/>
  <c r="L36" i="7"/>
  <c r="M36" i="7" s="1"/>
  <c r="I36" i="7"/>
  <c r="L35" i="7"/>
  <c r="I35" i="7"/>
  <c r="L34" i="7"/>
  <c r="M34" i="7" s="1"/>
  <c r="Y34" i="7" s="1"/>
  <c r="I34" i="7"/>
  <c r="L33" i="7"/>
  <c r="M33" i="7" s="1"/>
  <c r="I33" i="7"/>
  <c r="Q32" i="7"/>
  <c r="L32" i="7"/>
  <c r="M32" i="7" s="1"/>
  <c r="I32" i="7"/>
  <c r="L31" i="7"/>
  <c r="I31" i="7"/>
  <c r="L30" i="7"/>
  <c r="M30" i="7" s="1"/>
  <c r="Y30" i="7" s="1"/>
  <c r="I30" i="7"/>
  <c r="L29" i="7"/>
  <c r="M29" i="7" s="1"/>
  <c r="I29" i="7"/>
  <c r="L28" i="7"/>
  <c r="I28" i="7"/>
  <c r="L27" i="7"/>
  <c r="I27" i="7"/>
  <c r="L26" i="7"/>
  <c r="M26" i="7" s="1"/>
  <c r="I26" i="7"/>
  <c r="L25" i="7"/>
  <c r="I25" i="7"/>
  <c r="L24" i="7"/>
  <c r="M24" i="7" s="1"/>
  <c r="I24" i="7"/>
  <c r="Q23" i="7"/>
  <c r="L23" i="7"/>
  <c r="I23" i="7"/>
  <c r="L22" i="7"/>
  <c r="I22" i="7"/>
  <c r="L21" i="7"/>
  <c r="I21" i="7"/>
  <c r="L20" i="7"/>
  <c r="M20" i="7" s="1"/>
  <c r="Y20" i="7" s="1"/>
  <c r="I20" i="7"/>
  <c r="L19" i="7"/>
  <c r="I19" i="7"/>
  <c r="L18" i="7"/>
  <c r="I18" i="7"/>
  <c r="Q17" i="7"/>
  <c r="L17" i="7"/>
  <c r="O17" i="7" s="1"/>
  <c r="I17" i="7"/>
  <c r="L16" i="7"/>
  <c r="M16" i="7" s="1"/>
  <c r="Y16" i="7" s="1"/>
  <c r="I16" i="7"/>
  <c r="L15" i="7"/>
  <c r="I15" i="7"/>
  <c r="L14" i="7"/>
  <c r="I14" i="7"/>
  <c r="L13" i="7"/>
  <c r="I13" i="7"/>
  <c r="L12" i="7"/>
  <c r="I12" i="7"/>
  <c r="L11" i="7"/>
  <c r="M11" i="7" s="1"/>
  <c r="I11" i="7"/>
  <c r="Q10" i="7"/>
  <c r="L10" i="7"/>
  <c r="M10" i="7" s="1"/>
  <c r="I10" i="7"/>
  <c r="L9" i="7"/>
  <c r="I9" i="7"/>
  <c r="L8" i="7"/>
  <c r="M8" i="7" s="1"/>
  <c r="Y8" i="7" s="1"/>
  <c r="I8" i="7"/>
  <c r="L7" i="7"/>
  <c r="I7" i="7"/>
  <c r="L6" i="7"/>
  <c r="I6" i="7"/>
  <c r="L5" i="7"/>
  <c r="M5" i="7" s="1"/>
  <c r="I5" i="7"/>
  <c r="L4" i="7"/>
  <c r="I4" i="7"/>
  <c r="Q3" i="7"/>
  <c r="L3" i="7"/>
  <c r="O3" i="7" s="1"/>
  <c r="I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L2" i="7"/>
  <c r="I2" i="7"/>
  <c r="J2" i="7" s="1"/>
  <c r="Z29" i="7" l="1"/>
  <c r="Z62" i="7"/>
  <c r="U66" i="7"/>
  <c r="V66" i="7" s="1"/>
  <c r="X66" i="7" s="1"/>
  <c r="U142" i="7"/>
  <c r="Z119" i="7"/>
  <c r="M17" i="7"/>
  <c r="M66" i="7"/>
  <c r="Y66" i="7" s="1"/>
  <c r="Y5" i="7"/>
  <c r="Z51" i="7"/>
  <c r="Y59" i="7"/>
  <c r="U78" i="7"/>
  <c r="Z80" i="7"/>
  <c r="U49" i="7"/>
  <c r="V49" i="7" s="1"/>
  <c r="X49" i="7" s="1"/>
  <c r="Z69" i="7"/>
  <c r="M22" i="7"/>
  <c r="Y22" i="7"/>
  <c r="M87" i="7"/>
  <c r="Y87" i="7" s="1"/>
  <c r="M21" i="7"/>
  <c r="Y21" i="7" s="1"/>
  <c r="V78" i="7"/>
  <c r="X78" i="7" s="1"/>
  <c r="M74" i="7"/>
  <c r="Y74" i="7" s="1"/>
  <c r="O74" i="7"/>
  <c r="P74" i="7" s="1"/>
  <c r="U74" i="7" s="1"/>
  <c r="M13" i="7"/>
  <c r="Y17" i="7"/>
  <c r="M86" i="7"/>
  <c r="Y86" i="7" s="1"/>
  <c r="M88" i="7"/>
  <c r="Y88" i="7" s="1"/>
  <c r="O97" i="7"/>
  <c r="T97" i="7" s="1"/>
  <c r="M97" i="7"/>
  <c r="Z10" i="7"/>
  <c r="U124" i="7"/>
  <c r="V124" i="7" s="1"/>
  <c r="X124" i="7" s="1"/>
  <c r="M125" i="7"/>
  <c r="Y125" i="7" s="1"/>
  <c r="M142" i="7"/>
  <c r="Y142" i="7" s="1"/>
  <c r="M145" i="7"/>
  <c r="Y145" i="7" s="1"/>
  <c r="M9" i="7"/>
  <c r="Y9" i="7" s="1"/>
  <c r="O10" i="7"/>
  <c r="M25" i="7"/>
  <c r="Y25" i="7" s="1"/>
  <c r="Y26" i="7"/>
  <c r="U40" i="7"/>
  <c r="V40" i="7" s="1"/>
  <c r="X40" i="7" s="1"/>
  <c r="M55" i="7"/>
  <c r="Z55" i="7" s="1"/>
  <c r="Y56" i="7"/>
  <c r="M77" i="7"/>
  <c r="Y77" i="7" s="1"/>
  <c r="M108" i="7"/>
  <c r="Y108" i="7" s="1"/>
  <c r="Y109" i="7"/>
  <c r="M136" i="7"/>
  <c r="Z136" i="7" s="1"/>
  <c r="M137" i="7"/>
  <c r="Y137" i="7" s="1"/>
  <c r="Y138" i="7"/>
  <c r="J3" i="7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A38" i="7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35" i="7"/>
  <c r="A36" i="7" s="1"/>
  <c r="A37" i="7" s="1"/>
  <c r="M6" i="7"/>
  <c r="Z5" i="7" s="1"/>
  <c r="Z12" i="7"/>
  <c r="Y12" i="7"/>
  <c r="M12" i="7"/>
  <c r="M4" i="7"/>
  <c r="Z4" i="7" s="1"/>
  <c r="Z11" i="7"/>
  <c r="M14" i="7"/>
  <c r="Y41" i="7"/>
  <c r="M18" i="7"/>
  <c r="Z17" i="7" s="1"/>
  <c r="Y24" i="7"/>
  <c r="Y38" i="7"/>
  <c r="M2" i="7"/>
  <c r="T3" i="7"/>
  <c r="P3" i="7"/>
  <c r="U3" i="7" s="1"/>
  <c r="V3" i="7" s="1"/>
  <c r="X3" i="7" s="1"/>
  <c r="P17" i="7"/>
  <c r="U17" i="7" s="1"/>
  <c r="V17" i="7" s="1"/>
  <c r="X17" i="7" s="1"/>
  <c r="T17" i="7"/>
  <c r="Z37" i="7"/>
  <c r="Y37" i="7"/>
  <c r="M57" i="7"/>
  <c r="Z56" i="7" s="1"/>
  <c r="M60" i="7"/>
  <c r="O89" i="7"/>
  <c r="M89" i="7"/>
  <c r="Z89" i="7" s="1"/>
  <c r="Y92" i="7"/>
  <c r="M122" i="7"/>
  <c r="Z121" i="7" s="1"/>
  <c r="M133" i="7"/>
  <c r="Z133" i="7" s="1"/>
  <c r="Y133" i="7"/>
  <c r="M27" i="7"/>
  <c r="Z26" i="7" s="1"/>
  <c r="M39" i="7"/>
  <c r="Z38" i="7" s="1"/>
  <c r="M42" i="7"/>
  <c r="Z41" i="7" s="1"/>
  <c r="Y48" i="7"/>
  <c r="M50" i="7"/>
  <c r="Y50" i="7" s="1"/>
  <c r="Y70" i="7"/>
  <c r="Y81" i="7"/>
  <c r="M139" i="7"/>
  <c r="Z138" i="7" s="1"/>
  <c r="Y141" i="7"/>
  <c r="M23" i="7"/>
  <c r="M28" i="7"/>
  <c r="Y28" i="7" s="1"/>
  <c r="Y51" i="7"/>
  <c r="M53" i="7"/>
  <c r="Z52" i="7" s="1"/>
  <c r="M64" i="7"/>
  <c r="M72" i="7"/>
  <c r="Z72" i="7" s="1"/>
  <c r="Y90" i="7"/>
  <c r="O106" i="7"/>
  <c r="M106" i="7"/>
  <c r="Z106" i="7" s="1"/>
  <c r="M118" i="7"/>
  <c r="Z118" i="7" s="1"/>
  <c r="Z131" i="7"/>
  <c r="V142" i="7"/>
  <c r="X142" i="7" s="1"/>
  <c r="M58" i="7"/>
  <c r="Z58" i="7" s="1"/>
  <c r="M61" i="7"/>
  <c r="Z61" i="7" s="1"/>
  <c r="Y69" i="7"/>
  <c r="M71" i="7"/>
  <c r="Z70" i="7" s="1"/>
  <c r="Y80" i="7"/>
  <c r="M82" i="7"/>
  <c r="Z81" i="7" s="1"/>
  <c r="Z83" i="7"/>
  <c r="Y83" i="7"/>
  <c r="Z91" i="7"/>
  <c r="Y91" i="7"/>
  <c r="Z33" i="7"/>
  <c r="M40" i="7"/>
  <c r="Z40" i="7" s="1"/>
  <c r="M43" i="7"/>
  <c r="Z44" i="7"/>
  <c r="Y52" i="7"/>
  <c r="Y58" i="7"/>
  <c r="Y62" i="7"/>
  <c r="Y63" i="7"/>
  <c r="T74" i="7"/>
  <c r="V74" i="7" s="1"/>
  <c r="X74" i="7" s="1"/>
  <c r="M75" i="7"/>
  <c r="M3" i="7"/>
  <c r="M7" i="7"/>
  <c r="Z7" i="7" s="1"/>
  <c r="Z8" i="7"/>
  <c r="Y10" i="7"/>
  <c r="Y11" i="7"/>
  <c r="M15" i="7"/>
  <c r="Z15" i="7" s="1"/>
  <c r="Z16" i="7"/>
  <c r="M19" i="7"/>
  <c r="Z19" i="7" s="1"/>
  <c r="O23" i="7"/>
  <c r="Y29" i="7"/>
  <c r="M31" i="7"/>
  <c r="Y31" i="7" s="1"/>
  <c r="Z32" i="7"/>
  <c r="O32" i="7"/>
  <c r="Y32" i="7"/>
  <c r="Y33" i="7"/>
  <c r="M35" i="7"/>
  <c r="Z36" i="7"/>
  <c r="Y36" i="7"/>
  <c r="Y44" i="7"/>
  <c r="M46" i="7"/>
  <c r="Z47" i="7"/>
  <c r="Y47" i="7"/>
  <c r="M54" i="7"/>
  <c r="Z54" i="7" s="1"/>
  <c r="U58" i="7"/>
  <c r="V58" i="7" s="1"/>
  <c r="X58" i="7" s="1"/>
  <c r="M65" i="7"/>
  <c r="Y65" i="7" s="1"/>
  <c r="M67" i="7"/>
  <c r="Y67" i="7" s="1"/>
  <c r="Z68" i="7"/>
  <c r="Y68" i="7"/>
  <c r="Y73" i="7"/>
  <c r="M76" i="7"/>
  <c r="Z76" i="7" s="1"/>
  <c r="Z79" i="7"/>
  <c r="Y79" i="7"/>
  <c r="Y84" i="7"/>
  <c r="M116" i="7"/>
  <c r="Y116" i="7" s="1"/>
  <c r="Y93" i="7"/>
  <c r="M93" i="7"/>
  <c r="Z92" i="7" s="1"/>
  <c r="M124" i="7"/>
  <c r="Y124" i="7" s="1"/>
  <c r="M134" i="7"/>
  <c r="Y134" i="7" s="1"/>
  <c r="M49" i="7"/>
  <c r="M78" i="7"/>
  <c r="Z78" i="7" s="1"/>
  <c r="M85" i="7"/>
  <c r="Y85" i="7" s="1"/>
  <c r="Z90" i="7"/>
  <c r="M94" i="7"/>
  <c r="Y94" i="7" s="1"/>
  <c r="M96" i="7"/>
  <c r="Y96" i="7"/>
  <c r="Z98" i="7"/>
  <c r="M98" i="7"/>
  <c r="Y98" i="7" s="1"/>
  <c r="M100" i="7"/>
  <c r="Z100" i="7" s="1"/>
  <c r="M102" i="7"/>
  <c r="Z101" i="7" s="1"/>
  <c r="M104" i="7"/>
  <c r="Y107" i="7"/>
  <c r="M110" i="7"/>
  <c r="Z109" i="7" s="1"/>
  <c r="Z112" i="7"/>
  <c r="Y112" i="7"/>
  <c r="M114" i="7"/>
  <c r="Z113" i="7" s="1"/>
  <c r="P115" i="7"/>
  <c r="U115" i="7" s="1"/>
  <c r="V115" i="7" s="1"/>
  <c r="X115" i="7" s="1"/>
  <c r="Z120" i="7"/>
  <c r="Y120" i="7"/>
  <c r="M126" i="7"/>
  <c r="Z126" i="7"/>
  <c r="M128" i="7"/>
  <c r="Z127" i="7" s="1"/>
  <c r="M130" i="7"/>
  <c r="Z130" i="7"/>
  <c r="U133" i="7"/>
  <c r="V133" i="7" s="1"/>
  <c r="X133" i="7" s="1"/>
  <c r="M144" i="7"/>
  <c r="Z143" i="7" s="1"/>
  <c r="M146" i="7"/>
  <c r="Y131" i="7"/>
  <c r="M150" i="7"/>
  <c r="Z149" i="7" s="1"/>
  <c r="Y97" i="7"/>
  <c r="Y101" i="7"/>
  <c r="M105" i="7"/>
  <c r="Y105" i="7" s="1"/>
  <c r="Z107" i="7"/>
  <c r="M111" i="7"/>
  <c r="Y111" i="7" s="1"/>
  <c r="Y113" i="7"/>
  <c r="M115" i="7"/>
  <c r="Y115" i="7" s="1"/>
  <c r="Y119" i="7"/>
  <c r="M123" i="7"/>
  <c r="Y127" i="7"/>
  <c r="M135" i="7"/>
  <c r="M140" i="7"/>
  <c r="Y140" i="7" s="1"/>
  <c r="Y143" i="7"/>
  <c r="M147" i="7"/>
  <c r="Z147" i="7" s="1"/>
  <c r="Z148" i="7"/>
  <c r="M151" i="7"/>
  <c r="Y151" i="7" s="1"/>
  <c r="AB133" i="7" l="1"/>
  <c r="AC133" i="7" s="1"/>
  <c r="Z3" i="7"/>
  <c r="Y118" i="7"/>
  <c r="P97" i="7"/>
  <c r="U97" i="7" s="1"/>
  <c r="V97" i="7" s="1"/>
  <c r="X97" i="7" s="1"/>
  <c r="Z22" i="7"/>
  <c r="Z128" i="7"/>
  <c r="Z116" i="7"/>
  <c r="Z73" i="7"/>
  <c r="Z132" i="7"/>
  <c r="Z42" i="7"/>
  <c r="Z13" i="7"/>
  <c r="Z137" i="7"/>
  <c r="Z64" i="7"/>
  <c r="N49" i="7"/>
  <c r="Z84" i="7"/>
  <c r="Z97" i="7"/>
  <c r="Z108" i="7"/>
  <c r="N133" i="7"/>
  <c r="Z65" i="7"/>
  <c r="Z141" i="7"/>
  <c r="AB17" i="7"/>
  <c r="AC17" i="7" s="1"/>
  <c r="Z135" i="7"/>
  <c r="Y126" i="7"/>
  <c r="Y15" i="7"/>
  <c r="Y23" i="7"/>
  <c r="Z122" i="7"/>
  <c r="Z146" i="7"/>
  <c r="Z134" i="7"/>
  <c r="Y78" i="7"/>
  <c r="Y136" i="7"/>
  <c r="Z151" i="7"/>
  <c r="Z115" i="7"/>
  <c r="Y110" i="7"/>
  <c r="Z49" i="7"/>
  <c r="Z124" i="7"/>
  <c r="Y46" i="7"/>
  <c r="Z24" i="7"/>
  <c r="Y3" i="7"/>
  <c r="Y42" i="7"/>
  <c r="Y4" i="7"/>
  <c r="P10" i="7"/>
  <c r="U10" i="7" s="1"/>
  <c r="T10" i="7"/>
  <c r="Y55" i="7"/>
  <c r="Z150" i="7"/>
  <c r="Z96" i="7"/>
  <c r="Z86" i="7"/>
  <c r="Y144" i="7"/>
  <c r="Z114" i="7"/>
  <c r="Z75" i="7"/>
  <c r="Z142" i="7"/>
  <c r="Z57" i="7"/>
  <c r="Z53" i="7"/>
  <c r="Y43" i="7"/>
  <c r="Z88" i="7"/>
  <c r="Y57" i="7"/>
  <c r="Y14" i="7"/>
  <c r="N17" i="7"/>
  <c r="Y13" i="7"/>
  <c r="Z123" i="7"/>
  <c r="Y147" i="7"/>
  <c r="Z125" i="7"/>
  <c r="Z95" i="7"/>
  <c r="Z85" i="7"/>
  <c r="Z144" i="7"/>
  <c r="Z20" i="7"/>
  <c r="Y19" i="7"/>
  <c r="Y53" i="7"/>
  <c r="Z43" i="7"/>
  <c r="Z28" i="7"/>
  <c r="AB97" i="7"/>
  <c r="AC97" i="7" s="1"/>
  <c r="Y18" i="7"/>
  <c r="Z14" i="7"/>
  <c r="Z25" i="7"/>
  <c r="Z21" i="7"/>
  <c r="Z87" i="7"/>
  <c r="Z9" i="7"/>
  <c r="Z103" i="7"/>
  <c r="Y104" i="7"/>
  <c r="N115" i="7"/>
  <c r="N40" i="7"/>
  <c r="Z59" i="7"/>
  <c r="N66" i="7"/>
  <c r="N3" i="7"/>
  <c r="AB3" i="7"/>
  <c r="AC3" i="7" s="1"/>
  <c r="AD3" i="7" s="1"/>
  <c r="AE3" i="7" s="1"/>
  <c r="AB49" i="7"/>
  <c r="AC49" i="7" s="1"/>
  <c r="Z111" i="7"/>
  <c r="Z99" i="7"/>
  <c r="Z35" i="7"/>
  <c r="Z34" i="7"/>
  <c r="AB78" i="7"/>
  <c r="AC78" i="7" s="1"/>
  <c r="Z74" i="7"/>
  <c r="N78" i="7"/>
  <c r="Z71" i="7"/>
  <c r="Y54" i="7"/>
  <c r="Z39" i="7"/>
  <c r="AB40" i="7"/>
  <c r="AC40" i="7" s="1"/>
  <c r="Y82" i="7"/>
  <c r="Y71" i="7"/>
  <c r="Z60" i="7"/>
  <c r="Y60" i="7"/>
  <c r="Z63" i="7"/>
  <c r="Z105" i="7"/>
  <c r="Y150" i="7"/>
  <c r="Y123" i="7"/>
  <c r="Z129" i="7"/>
  <c r="Y130" i="7"/>
  <c r="Y100" i="7"/>
  <c r="N106" i="7"/>
  <c r="AB106" i="7"/>
  <c r="AC106" i="7" s="1"/>
  <c r="Z93" i="7"/>
  <c r="N142" i="7"/>
  <c r="AB142" i="7" s="1"/>
  <c r="AC142" i="7" s="1"/>
  <c r="Y114" i="7"/>
  <c r="Y102" i="7"/>
  <c r="Z94" i="7"/>
  <c r="Z117" i="7"/>
  <c r="Z77" i="7"/>
  <c r="AB66" i="7"/>
  <c r="AC66" i="7" s="1"/>
  <c r="Y40" i="7"/>
  <c r="Y35" i="7"/>
  <c r="Y75" i="7"/>
  <c r="Y122" i="7"/>
  <c r="T106" i="7"/>
  <c r="P106" i="7"/>
  <c r="U106" i="7" s="1"/>
  <c r="Y76" i="7"/>
  <c r="Y64" i="7"/>
  <c r="Z27" i="7"/>
  <c r="Y7" i="7"/>
  <c r="Z139" i="7"/>
  <c r="Y72" i="7"/>
  <c r="AB58" i="7"/>
  <c r="AC58" i="7" s="1"/>
  <c r="N58" i="7"/>
  <c r="Y39" i="7"/>
  <c r="Y27" i="7"/>
  <c r="T89" i="7"/>
  <c r="P89" i="7"/>
  <c r="U89" i="7" s="1"/>
  <c r="AB89" i="7"/>
  <c r="AC89" i="7" s="1"/>
  <c r="Y61" i="7"/>
  <c r="Z50" i="7"/>
  <c r="Y2" i="7"/>
  <c r="Z82" i="7"/>
  <c r="AB32" i="7"/>
  <c r="AC32" i="7" s="1"/>
  <c r="Z18" i="7"/>
  <c r="AB10" i="7"/>
  <c r="AC10" i="7" s="1"/>
  <c r="N10" i="7"/>
  <c r="AB74" i="7"/>
  <c r="AC74" i="7" s="1"/>
  <c r="N74" i="7"/>
  <c r="Z66" i="7"/>
  <c r="Z67" i="7"/>
  <c r="Z48" i="7"/>
  <c r="Z6" i="7"/>
  <c r="Z140" i="7"/>
  <c r="Z145" i="7"/>
  <c r="Y146" i="7"/>
  <c r="T32" i="7"/>
  <c r="P32" i="7"/>
  <c r="U32" i="7" s="1"/>
  <c r="V32" i="7" s="1"/>
  <c r="X32" i="7" s="1"/>
  <c r="Y135" i="7"/>
  <c r="Z110" i="7"/>
  <c r="Z104" i="7"/>
  <c r="Y128" i="7"/>
  <c r="AB114" i="7"/>
  <c r="AC114" i="7" s="1"/>
  <c r="Z102" i="7"/>
  <c r="N124" i="7"/>
  <c r="AB124" i="7"/>
  <c r="AC124" i="7" s="1"/>
  <c r="Z45" i="7"/>
  <c r="Z46" i="7"/>
  <c r="Z31" i="7"/>
  <c r="Z30" i="7"/>
  <c r="T23" i="7"/>
  <c r="P23" i="7"/>
  <c r="U23" i="7" s="1"/>
  <c r="Y106" i="7"/>
  <c r="Y139" i="7"/>
  <c r="N97" i="7"/>
  <c r="Z23" i="7"/>
  <c r="Y89" i="7"/>
  <c r="N89" i="7"/>
  <c r="Y49" i="7"/>
  <c r="Z2" i="7"/>
  <c r="N32" i="7"/>
  <c r="N23" i="7"/>
  <c r="AB23" i="7"/>
  <c r="AC23" i="7" s="1"/>
  <c r="Y6" i="7"/>
  <c r="V10" i="7" l="1"/>
  <c r="X10" i="7" s="1"/>
  <c r="V23" i="7"/>
  <c r="X23" i="7" s="1"/>
  <c r="AD10" i="7"/>
  <c r="V89" i="7"/>
  <c r="X89" i="7" s="1"/>
  <c r="V106" i="7"/>
  <c r="X106" i="7" s="1"/>
  <c r="AE10" i="7" l="1"/>
  <c r="AD17" i="7"/>
  <c r="AE17" i="7" l="1"/>
  <c r="AD23" i="7"/>
  <c r="AE23" i="7" l="1"/>
  <c r="AD32" i="7"/>
  <c r="AE32" i="7" l="1"/>
  <c r="AD40" i="7"/>
  <c r="AE40" i="7" l="1"/>
  <c r="AD49" i="7"/>
  <c r="AE49" i="7" l="1"/>
  <c r="AD58" i="7"/>
  <c r="AE58" i="7" l="1"/>
  <c r="AD66" i="7"/>
  <c r="AE66" i="7" l="1"/>
  <c r="AD74" i="7"/>
  <c r="AE74" i="7" l="1"/>
  <c r="AD78" i="7"/>
  <c r="AE78" i="7" l="1"/>
  <c r="AD89" i="7"/>
  <c r="AE89" i="7" l="1"/>
  <c r="AD97" i="7"/>
  <c r="AE97" i="7" l="1"/>
  <c r="AD106" i="7"/>
  <c r="AE106" i="7" l="1"/>
  <c r="AD114" i="7"/>
  <c r="AE114" i="7" l="1"/>
  <c r="AD124" i="7"/>
  <c r="AE124" i="7" l="1"/>
  <c r="AD133" i="7"/>
  <c r="AE133" i="7" l="1"/>
  <c r="AD142" i="7"/>
  <c r="AE142" i="7" s="1"/>
</calcChain>
</file>

<file path=xl/sharedStrings.xml><?xml version="1.0" encoding="utf-8"?>
<sst xmlns="http://schemas.openxmlformats.org/spreadsheetml/2006/main" count="380" uniqueCount="99">
  <si>
    <t>Block Number</t>
  </si>
  <si>
    <t>Line</t>
  </si>
  <si>
    <t>Green</t>
  </si>
  <si>
    <t>Block Length (m)</t>
  </si>
  <si>
    <t>Block Grade (%)</t>
  </si>
  <si>
    <t>Section</t>
  </si>
  <si>
    <t>A</t>
  </si>
  <si>
    <t>B</t>
  </si>
  <si>
    <t>C</t>
  </si>
  <si>
    <t>Infrastructure</t>
  </si>
  <si>
    <t>D</t>
  </si>
  <si>
    <t>E</t>
  </si>
  <si>
    <t>F</t>
  </si>
  <si>
    <t>G</t>
  </si>
  <si>
    <t>H</t>
  </si>
  <si>
    <t>I</t>
  </si>
  <si>
    <t>STATION</t>
  </si>
  <si>
    <t>SWITCH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</si>
  <si>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</si>
  <si>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</si>
  <si>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</si>
  <si>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</si>
  <si>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</si>
  <si>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</si>
  <si>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</si>
  <si>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</si>
  <si>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</si>
  <si>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</si>
  <si>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</si>
  <si>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</si>
  <si>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>ELEVATION (M)</t>
  </si>
  <si>
    <t>CUMALTIVE ELEVATION (M)</t>
  </si>
  <si>
    <t>Speed Limit (Km/Hr)</t>
  </si>
  <si>
    <t>U</t>
  </si>
  <si>
    <t>V</t>
  </si>
  <si>
    <t>W</t>
  </si>
  <si>
    <t>X</t>
  </si>
  <si>
    <t>Y</t>
  </si>
  <si>
    <t>Z</t>
  </si>
  <si>
    <t>SWITCH TO YARD</t>
  </si>
  <si>
    <t>SWITCH FROM YARD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</si>
  <si>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</si>
  <si>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</si>
  <si>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</si>
  <si>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</si>
  <si>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</si>
  <si>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</si>
  <si>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        MT LEBANON</t>
  </si>
  <si>
    <t>STATION; POPLAR</t>
  </si>
  <si>
    <t>STATION;   CASTLE SHANNON</t>
  </si>
  <si>
    <t>STATION; CENTRAL; UNDERDROUND</t>
  </si>
  <si>
    <t>STATION; INGLEWOOD; UNDERGROUND</t>
  </si>
  <si>
    <t>STATION; OVERBROOK; UNDERGROUND</t>
  </si>
  <si>
    <t>Time between stations</t>
  </si>
  <si>
    <t>Speed Limit (m/sec)</t>
  </si>
  <si>
    <t>Time to travel block (sec)</t>
  </si>
  <si>
    <t>distance during accel</t>
  </si>
  <si>
    <t>distance between stations</t>
  </si>
  <si>
    <t>accel and decell (sec)</t>
  </si>
  <si>
    <t>Accel Time (sec)</t>
  </si>
  <si>
    <t>constant speed time (sec)</t>
  </si>
  <si>
    <t>total time to station (sec)</t>
  </si>
  <si>
    <t>dwell time (sec)</t>
  </si>
  <si>
    <t>total time to station w/dwell (min)</t>
  </si>
  <si>
    <t>Stop in this block</t>
  </si>
  <si>
    <t>stop in two blocks</t>
  </si>
  <si>
    <t>decel rate (m/sec^2)</t>
  </si>
  <si>
    <t>Min Time to Station</t>
  </si>
  <si>
    <t>1/2 speed + 2 min dwell]</t>
  </si>
  <si>
    <t>Cumalitive time (sec)</t>
  </si>
  <si>
    <t>Cumalitive time (min)</t>
  </si>
  <si>
    <t>Train 1 Arrival Time at Station</t>
  </si>
  <si>
    <t>Train 2 Arrival Time at Station</t>
  </si>
  <si>
    <t>Train 3 Arrival Time at Station</t>
  </si>
  <si>
    <t>Train 4 Arrival Time at Station</t>
  </si>
  <si>
    <t>Train 5 Arrival Time at Station</t>
  </si>
  <si>
    <t>Train 6 Arrival Time at Station</t>
  </si>
  <si>
    <t>Train 7 Arrival Time at Station</t>
  </si>
  <si>
    <t>Train 8 Arrival Time at Station</t>
  </si>
  <si>
    <t>Train 9 Arrival Time at Station</t>
  </si>
  <si>
    <t>Train 10 Arrival Time at Station</t>
  </si>
  <si>
    <t>Red</t>
  </si>
  <si>
    <t>STATION: SHADYSIDE</t>
  </si>
  <si>
    <t>SWITCH TO/FROM YARD (75-yard)</t>
  </si>
  <si>
    <t>RAILWAY CROSSING</t>
  </si>
  <si>
    <t>SWITCH (15-16; 1-16)</t>
  </si>
  <si>
    <t>STATION: HERRON AVE</t>
  </si>
  <si>
    <t>STATION; SWISSVILLE</t>
  </si>
  <si>
    <t>STATION; PENN STATION; UNDERGROUND</t>
  </si>
  <si>
    <t>SWITCH (27-28; 27-76); UNDERGROUND</t>
  </si>
  <si>
    <t>SWITCH (32-33; 33-72); UNDERGROUND</t>
  </si>
  <si>
    <t>STATION;     STEEL PLAZA; UNDERGROUND</t>
  </si>
  <si>
    <t>SWITCH (38-39; 38-71); UNDERGROUND</t>
  </si>
  <si>
    <t>SWITCH (43-44; 44-67); UNDERGROUND</t>
  </si>
  <si>
    <t>STATION; FIRST AVE; UNDERGROUND</t>
  </si>
  <si>
    <t>STATION; STATION SQUARE</t>
  </si>
  <si>
    <t>SWITCH (52-53; 52-66)</t>
  </si>
  <si>
    <t>STATION; SOUTH HILLS JUNCTION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</si>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</sst>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1" fontId="1" fillId="0" borderId="0" xfId="0" applyNumberFormat="1" applyFon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/>
    </xf>
    <xf numFmtId="0" fontId="6" fillId="0" borderId="0" xfId="0" applyFont="1" applyAlignment="1">
      <alignment wrapText="1"/>
    </xf>
    <xf numFmtId="1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5" fillId="0" borderId="0" xfId="0" applyFont="1" applyAlignment="1">
      <alignment wrapText="1"/>
    </xf>
    <xf numFmtId="0" fontId="1" fillId="2" borderId="0" xfId="0" applyFont="1" applyFill="1"/>
    <xf numFmtId="164" fontId="1" fillId="0" borderId="0" xfId="0" applyNumberFormat="1" applyFont="1"/>
    <xf numFmtId="165" fontId="4" fillId="0" borderId="0" xfId="0" applyNumberFormat="1" applyFont="1" applyAlignment="1">
      <alignment horizontal="center" wrapText="1"/>
    </xf>
    <xf numFmtId="20" fontId="1" fillId="0" borderId="0" xfId="0" applyNumberFormat="1" applyFont="1"/>
    <xf numFmtId="20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Q163"/>
  <sheetViews>
    <sheetView workbookViewId="0">
      <selection activeCell="AF1" sqref="AF1:AQ1048576"/>
    </sheetView>
  </sheetViews>
  <sheetFormatPr defaultColWidth="8.81640625" defaultRowHeight="15.5" x14ac:dyDescent="0.35"/>
  <cols>
    <col min="1" max="1" width="8.81640625" style="3"/>
    <col min="2" max="2" width="12.81640625" style="3" customWidth="1"/>
    <col min="3" max="3" width="8.453125" style="3" customWidth="1"/>
    <col min="4" max="4" width="11" style="3" hidden="1" customWidth="1"/>
    <col min="5" max="5" width="10.54296875" style="3" hidden="1" customWidth="1"/>
    <col min="6" max="6" width="13.26953125" style="3" hidden="1" customWidth="1"/>
    <col min="7" max="7" width="35.90625" style="3" customWidth="1"/>
    <col min="8" max="12" width="0" style="1" hidden="1" customWidth="1"/>
    <col min="13" max="13" width="11.453125" style="1" hidden="1" customWidth="1"/>
    <col min="14" max="17" width="8.81640625" style="1" hidden="1" customWidth="1"/>
    <col min="18" max="18" width="4.54296875" style="1" hidden="1" customWidth="1"/>
    <col min="19" max="19" width="3.54296875" style="1" hidden="1" customWidth="1"/>
    <col min="20" max="23" width="8.81640625" style="1" hidden="1" customWidth="1"/>
    <col min="24" max="24" width="19.26953125" style="1" hidden="1" customWidth="1"/>
    <col min="25" max="28" width="0" style="1" hidden="1" customWidth="1"/>
    <col min="29" max="29" width="11.81640625" style="1" hidden="1" customWidth="1"/>
    <col min="30" max="31" width="0" style="1" hidden="1" customWidth="1"/>
    <col min="32" max="36" width="10.7265625" style="22" customWidth="1"/>
    <col min="37" max="41" width="8.81640625" style="3"/>
    <col min="42" max="42" width="4.453125" style="1" customWidth="1"/>
    <col min="43" max="16384" width="8.81640625" style="1"/>
  </cols>
  <sheetData>
    <row r="1" spans="1:43" ht="37.9" customHeight="1" x14ac:dyDescent="0.35">
      <c r="A1" s="4" t="s">
        <v>1</v>
      </c>
      <c r="B1" s="4" t="s">
        <v>5</v>
      </c>
      <c r="C1" s="2" t="s">
        <v>0</v>
      </c>
      <c r="D1" s="2" t="s">
        <v>3</v>
      </c>
      <c r="E1" s="2" t="s">
        <v>4</v>
      </c>
      <c r="F1" s="2" t="s">
        <v>32</v>
      </c>
      <c r="G1" s="4" t="s">
        <v>9</v>
      </c>
      <c r="I1" s="6" t="s">
        <v>30</v>
      </c>
      <c r="J1" s="6" t="s">
        <v>31</v>
      </c>
      <c r="K1" s="6"/>
      <c r="L1" s="11" t="s">
        <v>54</v>
      </c>
      <c r="M1" s="11" t="s">
        <v>55</v>
      </c>
      <c r="N1" s="11" t="s">
        <v>53</v>
      </c>
      <c r="O1" s="10" t="s">
        <v>59</v>
      </c>
      <c r="P1" s="11" t="s">
        <v>56</v>
      </c>
      <c r="Q1" s="11" t="s">
        <v>57</v>
      </c>
      <c r="R1" s="1">
        <v>0.5</v>
      </c>
      <c r="T1" s="11" t="s">
        <v>58</v>
      </c>
      <c r="U1" s="11" t="s">
        <v>60</v>
      </c>
      <c r="V1" s="13" t="s">
        <v>61</v>
      </c>
      <c r="W1" s="10" t="s">
        <v>62</v>
      </c>
      <c r="X1" s="9" t="s">
        <v>63</v>
      </c>
      <c r="Y1" s="16" t="s">
        <v>64</v>
      </c>
      <c r="Z1" s="16" t="s">
        <v>65</v>
      </c>
      <c r="AA1" s="11" t="s">
        <v>66</v>
      </c>
      <c r="AB1" s="10" t="s">
        <v>67</v>
      </c>
      <c r="AC1" s="10" t="s">
        <v>68</v>
      </c>
      <c r="AD1" s="16" t="s">
        <v>69</v>
      </c>
      <c r="AE1" s="16" t="s">
        <v>70</v>
      </c>
      <c r="AF1" s="19" t="s">
        <v>71</v>
      </c>
      <c r="AG1" s="19" t="s">
        <v>72</v>
      </c>
      <c r="AH1" s="19" t="s">
        <v>73</v>
      </c>
      <c r="AI1" s="19" t="s">
        <v>74</v>
      </c>
      <c r="AJ1" s="19" t="s">
        <v>75</v>
      </c>
      <c r="AK1" s="19" t="s">
        <v>76</v>
      </c>
      <c r="AL1" s="19" t="s">
        <v>77</v>
      </c>
      <c r="AM1" s="19" t="s">
        <v>78</v>
      </c>
      <c r="AN1" s="19" t="s">
        <v>79</v>
      </c>
      <c r="AO1" s="19" t="s">
        <v>80</v>
      </c>
      <c r="AQ1" s="20">
        <v>2.0833333333333333E-3</v>
      </c>
    </row>
    <row r="2" spans="1:43" x14ac:dyDescent="0.35">
      <c r="A2" s="3" t="s">
        <v>2</v>
      </c>
      <c r="B2" s="3" t="s">
        <v>6</v>
      </c>
      <c r="C2" s="5">
        <v>1</v>
      </c>
      <c r="D2" s="3">
        <v>100</v>
      </c>
      <c r="E2" s="3">
        <v>0.5</v>
      </c>
      <c r="F2" s="3">
        <v>55</v>
      </c>
      <c r="I2" s="3">
        <f>E2*D2/100</f>
        <v>0.5</v>
      </c>
      <c r="J2" s="3">
        <f>I2</f>
        <v>0.5</v>
      </c>
      <c r="K2" s="3"/>
      <c r="L2" s="5">
        <f>F2*1000/60/60</f>
        <v>15.277777777777777</v>
      </c>
      <c r="M2" s="5">
        <f>D2/L2</f>
        <v>6.5454545454545459</v>
      </c>
      <c r="Y2" s="12">
        <f>L2-(M2*$AA$2)</f>
        <v>-34.467676767676771</v>
      </c>
      <c r="Z2" s="12">
        <f t="shared" ref="Z2:Z65" si="0">L2-(M2+M3)*$AA$2</f>
        <v>-84.213131313131328</v>
      </c>
      <c r="AA2" s="17">
        <v>7.6</v>
      </c>
      <c r="AF2" s="21">
        <v>0</v>
      </c>
      <c r="AG2" s="21">
        <f t="shared" ref="AG2:AO2" si="1">AF2+$AQ$1</f>
        <v>2.0833333333333333E-3</v>
      </c>
      <c r="AH2" s="21">
        <f t="shared" si="1"/>
        <v>4.1666666666666666E-3</v>
      </c>
      <c r="AI2" s="21">
        <f t="shared" si="1"/>
        <v>6.2500000000000003E-3</v>
      </c>
      <c r="AJ2" s="21">
        <f t="shared" si="1"/>
        <v>8.3333333333333332E-3</v>
      </c>
      <c r="AK2" s="21">
        <f t="shared" si="1"/>
        <v>1.0416666666666666E-2</v>
      </c>
      <c r="AL2" s="21">
        <f t="shared" si="1"/>
        <v>1.2499999999999999E-2</v>
      </c>
      <c r="AM2" s="21">
        <f t="shared" si="1"/>
        <v>1.4583333333333332E-2</v>
      </c>
      <c r="AN2" s="21">
        <f t="shared" si="1"/>
        <v>1.6666666666666666E-2</v>
      </c>
      <c r="AO2" s="21">
        <f t="shared" si="1"/>
        <v>1.8749999999999999E-2</v>
      </c>
    </row>
    <row r="3" spans="1:43" x14ac:dyDescent="0.35">
      <c r="A3" s="3" t="str">
        <f>A2</f>
        <v>Green</v>
      </c>
      <c r="B3" s="3" t="s">
        <v>6</v>
      </c>
      <c r="C3" s="3">
        <v>2</v>
      </c>
      <c r="D3" s="3">
        <v>100</v>
      </c>
      <c r="E3" s="3">
        <v>1</v>
      </c>
      <c r="F3" s="3">
        <v>55</v>
      </c>
      <c r="G3" s="8" t="s">
        <v>41</v>
      </c>
      <c r="I3" s="3">
        <f t="shared" ref="I3:I66" si="2">E3*D3/100</f>
        <v>1</v>
      </c>
      <c r="J3" s="3">
        <f>I3+J2</f>
        <v>1.5</v>
      </c>
      <c r="K3" s="3"/>
      <c r="L3" s="5">
        <f t="shared" ref="L3:L66" si="3">F3*1000/60/60</f>
        <v>15.277777777777777</v>
      </c>
      <c r="M3" s="5">
        <f t="shared" ref="M3:M66" si="4">D3/L3</f>
        <v>6.5454545454545459</v>
      </c>
      <c r="N3" s="7">
        <f>SUM(M2:M3)+SUM(M5:M9)</f>
        <v>45.81818181818182</v>
      </c>
      <c r="O3" s="5">
        <f>L3/$R$1</f>
        <v>30.555555555555554</v>
      </c>
      <c r="P3" s="5">
        <f>0.5*$R$1*O3*O3</f>
        <v>233.41049382716045</v>
      </c>
      <c r="Q3" s="1">
        <f>SUM(D2:D3)+SUM(D5:D9)</f>
        <v>700</v>
      </c>
      <c r="T3" s="5">
        <f>2*O3</f>
        <v>61.111111111111107</v>
      </c>
      <c r="U3" s="5">
        <f>(Q3-2*P3)/L3</f>
        <v>15.26262626262627</v>
      </c>
      <c r="V3" s="7">
        <f>U3+T3</f>
        <v>76.373737373737384</v>
      </c>
      <c r="W3" s="1">
        <v>60</v>
      </c>
      <c r="X3" s="12">
        <f>(V3+W3)/60</f>
        <v>2.2728956228956232</v>
      </c>
      <c r="Y3" s="12">
        <f t="shared" ref="Y3:Y66" si="5">L3-(M3*$AA$2)</f>
        <v>-34.467676767676771</v>
      </c>
      <c r="Z3" s="12">
        <f t="shared" si="0"/>
        <v>-84.213131313131328</v>
      </c>
      <c r="AB3" s="7">
        <f>SUM(M2:M3)</f>
        <v>13.090909090909092</v>
      </c>
      <c r="AC3" s="7">
        <f>AB3*2</f>
        <v>26.181818181818183</v>
      </c>
      <c r="AD3" s="7">
        <f>AC3</f>
        <v>26.181818181818183</v>
      </c>
      <c r="AE3" s="18">
        <f>ROUNDUP(AD3/60,0)</f>
        <v>1</v>
      </c>
      <c r="AF3" s="21">
        <v>6.9444444444444447E-4</v>
      </c>
      <c r="AG3" s="21">
        <f>AF3+$AQ$1</f>
        <v>2.7777777777777779E-3</v>
      </c>
      <c r="AH3" s="21">
        <f>AG3+$AQ$1</f>
        <v>4.8611111111111112E-3</v>
      </c>
      <c r="AI3" s="21">
        <f t="shared" ref="AI3:AO3" si="6">AH3+$AQ$1</f>
        <v>6.9444444444444441E-3</v>
      </c>
      <c r="AJ3" s="21">
        <f t="shared" si="6"/>
        <v>9.0277777777777769E-3</v>
      </c>
      <c r="AK3" s="21">
        <f t="shared" si="6"/>
        <v>1.111111111111111E-2</v>
      </c>
      <c r="AL3" s="21">
        <f t="shared" si="6"/>
        <v>1.3194444444444443E-2</v>
      </c>
      <c r="AM3" s="21">
        <f t="shared" si="6"/>
        <v>1.5277777777777776E-2</v>
      </c>
      <c r="AN3" s="21">
        <f t="shared" si="6"/>
        <v>1.7361111111111108E-2</v>
      </c>
      <c r="AO3" s="21">
        <f t="shared" si="6"/>
        <v>1.9444444444444441E-2</v>
      </c>
    </row>
    <row r="4" spans="1:43" x14ac:dyDescent="0.35">
      <c r="A4" s="3" t="str">
        <f t="shared" ref="A4:A67" si="7">A3</f>
        <v>Green</v>
      </c>
      <c r="B4" s="3" t="s">
        <v>6</v>
      </c>
      <c r="C4" s="3">
        <v>3</v>
      </c>
      <c r="D4" s="3">
        <v>100</v>
      </c>
      <c r="E4" s="3">
        <v>1.5</v>
      </c>
      <c r="F4" s="3">
        <v>55</v>
      </c>
      <c r="I4" s="3">
        <f t="shared" si="2"/>
        <v>1.5</v>
      </c>
      <c r="J4" s="3">
        <f t="shared" ref="J4:J67" si="8">I4+J3</f>
        <v>3</v>
      </c>
      <c r="L4" s="5">
        <f t="shared" si="3"/>
        <v>15.277777777777777</v>
      </c>
      <c r="M4" s="5">
        <f t="shared" si="4"/>
        <v>6.5454545454545459</v>
      </c>
      <c r="O4" s="5"/>
      <c r="P4" s="5"/>
      <c r="Y4" s="12">
        <f t="shared" si="5"/>
        <v>-34.467676767676771</v>
      </c>
      <c r="Z4" s="12">
        <f t="shared" si="0"/>
        <v>-84.213131313131328</v>
      </c>
      <c r="AF4" s="3"/>
      <c r="AG4" s="3"/>
      <c r="AH4" s="3"/>
      <c r="AI4" s="3"/>
      <c r="AJ4" s="3"/>
    </row>
    <row r="5" spans="1:43" x14ac:dyDescent="0.35">
      <c r="A5" s="3" t="str">
        <f t="shared" si="7"/>
        <v>Green</v>
      </c>
      <c r="B5" s="3" t="s">
        <v>7</v>
      </c>
      <c r="C5" s="5">
        <v>4</v>
      </c>
      <c r="D5" s="3">
        <v>100</v>
      </c>
      <c r="E5" s="3">
        <v>2</v>
      </c>
      <c r="F5" s="3">
        <v>55</v>
      </c>
      <c r="I5" s="3">
        <f t="shared" si="2"/>
        <v>2</v>
      </c>
      <c r="J5" s="3">
        <f t="shared" si="8"/>
        <v>5</v>
      </c>
      <c r="L5" s="5">
        <f t="shared" si="3"/>
        <v>15.277777777777777</v>
      </c>
      <c r="M5" s="5">
        <f t="shared" si="4"/>
        <v>6.5454545454545459</v>
      </c>
      <c r="O5" s="5"/>
      <c r="P5" s="5"/>
      <c r="Y5" s="12">
        <f t="shared" si="5"/>
        <v>-34.467676767676771</v>
      </c>
      <c r="Z5" s="12">
        <f t="shared" si="0"/>
        <v>-84.213131313131328</v>
      </c>
      <c r="AF5" s="3"/>
      <c r="AG5" s="3"/>
      <c r="AH5" s="3"/>
      <c r="AI5" s="3"/>
      <c r="AJ5" s="3"/>
    </row>
    <row r="6" spans="1:43" x14ac:dyDescent="0.35">
      <c r="A6" s="3" t="str">
        <f t="shared" si="7"/>
        <v>Green</v>
      </c>
      <c r="B6" s="3" t="s">
        <v>7</v>
      </c>
      <c r="C6" s="3">
        <v>5</v>
      </c>
      <c r="D6" s="3">
        <v>100</v>
      </c>
      <c r="E6" s="3">
        <v>3</v>
      </c>
      <c r="F6" s="3">
        <v>55</v>
      </c>
      <c r="I6" s="3">
        <f t="shared" si="2"/>
        <v>3</v>
      </c>
      <c r="J6" s="3">
        <f t="shared" si="8"/>
        <v>8</v>
      </c>
      <c r="L6" s="5">
        <f t="shared" si="3"/>
        <v>15.277777777777777</v>
      </c>
      <c r="M6" s="5">
        <f t="shared" si="4"/>
        <v>6.5454545454545459</v>
      </c>
      <c r="O6" s="5"/>
      <c r="P6" s="5"/>
      <c r="Y6" s="12">
        <f t="shared" si="5"/>
        <v>-34.467676767676771</v>
      </c>
      <c r="Z6" s="12">
        <f t="shared" si="0"/>
        <v>-84.213131313131328</v>
      </c>
      <c r="AF6" s="3"/>
      <c r="AG6" s="3"/>
      <c r="AH6" s="3"/>
      <c r="AI6" s="3"/>
      <c r="AJ6" s="3"/>
    </row>
    <row r="7" spans="1:43" x14ac:dyDescent="0.35">
      <c r="A7" s="3" t="str">
        <f t="shared" si="7"/>
        <v>Green</v>
      </c>
      <c r="B7" s="3" t="s">
        <v>7</v>
      </c>
      <c r="C7" s="3">
        <v>6</v>
      </c>
      <c r="D7" s="3">
        <v>100</v>
      </c>
      <c r="E7" s="3">
        <v>4</v>
      </c>
      <c r="F7" s="3">
        <v>55</v>
      </c>
      <c r="I7" s="3">
        <f t="shared" si="2"/>
        <v>4</v>
      </c>
      <c r="J7" s="3">
        <f t="shared" si="8"/>
        <v>12</v>
      </c>
      <c r="L7" s="5">
        <f t="shared" si="3"/>
        <v>15.277777777777777</v>
      </c>
      <c r="M7" s="5">
        <f t="shared" si="4"/>
        <v>6.5454545454545459</v>
      </c>
      <c r="O7" s="5"/>
      <c r="P7" s="5"/>
      <c r="Y7" s="12">
        <f t="shared" si="5"/>
        <v>-34.467676767676771</v>
      </c>
      <c r="Z7" s="12">
        <f t="shared" si="0"/>
        <v>-84.213131313131328</v>
      </c>
      <c r="AF7" s="3"/>
      <c r="AG7" s="3"/>
      <c r="AH7" s="3"/>
      <c r="AI7" s="3"/>
      <c r="AJ7" s="3"/>
    </row>
    <row r="8" spans="1:43" x14ac:dyDescent="0.35">
      <c r="A8" s="3" t="str">
        <f t="shared" si="7"/>
        <v>Green</v>
      </c>
      <c r="B8" s="3" t="s">
        <v>8</v>
      </c>
      <c r="C8" s="5">
        <v>7</v>
      </c>
      <c r="D8" s="3">
        <v>100</v>
      </c>
      <c r="E8" s="3">
        <v>5</v>
      </c>
      <c r="F8" s="3">
        <v>55</v>
      </c>
      <c r="G8" s="8"/>
      <c r="I8" s="3">
        <f t="shared" si="2"/>
        <v>5</v>
      </c>
      <c r="J8" s="3">
        <f t="shared" si="8"/>
        <v>17</v>
      </c>
      <c r="L8" s="5">
        <f t="shared" si="3"/>
        <v>15.277777777777777</v>
      </c>
      <c r="M8" s="5">
        <f t="shared" si="4"/>
        <v>6.5454545454545459</v>
      </c>
      <c r="O8" s="5"/>
      <c r="P8" s="5"/>
      <c r="Y8" s="12">
        <f t="shared" si="5"/>
        <v>-34.467676767676771</v>
      </c>
      <c r="Z8" s="12">
        <f t="shared" si="0"/>
        <v>-84.213131313131328</v>
      </c>
      <c r="AF8" s="3"/>
      <c r="AG8" s="3"/>
      <c r="AH8" s="3"/>
      <c r="AI8" s="3"/>
      <c r="AJ8" s="3"/>
    </row>
    <row r="9" spans="1:43" x14ac:dyDescent="0.35">
      <c r="A9" s="3" t="str">
        <f t="shared" si="7"/>
        <v>Green</v>
      </c>
      <c r="B9" s="3" t="s">
        <v>8</v>
      </c>
      <c r="C9" s="3">
        <v>8</v>
      </c>
      <c r="D9" s="3">
        <v>100</v>
      </c>
      <c r="E9" s="3">
        <v>0</v>
      </c>
      <c r="F9" s="3">
        <v>55</v>
      </c>
      <c r="I9" s="3">
        <f t="shared" si="2"/>
        <v>0</v>
      </c>
      <c r="J9" s="3">
        <f t="shared" si="8"/>
        <v>17</v>
      </c>
      <c r="L9" s="5">
        <f t="shared" si="3"/>
        <v>15.277777777777777</v>
      </c>
      <c r="M9" s="5">
        <f t="shared" si="4"/>
        <v>6.5454545454545459</v>
      </c>
      <c r="O9" s="5"/>
      <c r="P9" s="5"/>
      <c r="Y9" s="12">
        <f t="shared" si="5"/>
        <v>-34.467676767676771</v>
      </c>
      <c r="Z9" s="12">
        <f t="shared" si="0"/>
        <v>-84.213131313131328</v>
      </c>
      <c r="AF9" s="3"/>
      <c r="AG9" s="3"/>
      <c r="AH9" s="3"/>
      <c r="AI9" s="3"/>
      <c r="AJ9" s="3"/>
    </row>
    <row r="10" spans="1:43" x14ac:dyDescent="0.35">
      <c r="A10" s="3" t="str">
        <f t="shared" si="7"/>
        <v>Green</v>
      </c>
      <c r="B10" s="3" t="s">
        <v>8</v>
      </c>
      <c r="C10" s="3">
        <v>9</v>
      </c>
      <c r="D10" s="3">
        <v>100</v>
      </c>
      <c r="E10" s="3">
        <v>-5</v>
      </c>
      <c r="F10" s="3">
        <v>55</v>
      </c>
      <c r="G10" s="8" t="s">
        <v>42</v>
      </c>
      <c r="I10" s="3">
        <f t="shared" si="2"/>
        <v>-5</v>
      </c>
      <c r="J10" s="3">
        <f t="shared" si="8"/>
        <v>12</v>
      </c>
      <c r="L10" s="5">
        <f t="shared" si="3"/>
        <v>15.277777777777777</v>
      </c>
      <c r="M10" s="5">
        <f t="shared" si="4"/>
        <v>6.5454545454545459</v>
      </c>
      <c r="N10" s="7">
        <f>SUM(M4:M10)</f>
        <v>45.81818181818182</v>
      </c>
      <c r="O10" s="5">
        <f>L10/$R$1</f>
        <v>30.555555555555554</v>
      </c>
      <c r="P10" s="5">
        <f t="shared" ref="P10" si="9">0.5*$R$1*O10*O10</f>
        <v>233.41049382716045</v>
      </c>
      <c r="Q10" s="1">
        <f>SUM(D4:D10)</f>
        <v>700</v>
      </c>
      <c r="T10" s="5">
        <f>2*O10</f>
        <v>61.111111111111107</v>
      </c>
      <c r="U10" s="5">
        <f>(Q10-2*P10)/L10</f>
        <v>15.26262626262627</v>
      </c>
      <c r="V10" s="7">
        <f>U10+T10</f>
        <v>76.373737373737384</v>
      </c>
      <c r="W10" s="1">
        <v>60</v>
      </c>
      <c r="X10" s="12">
        <f>(V10+W10)/60</f>
        <v>2.2728956228956232</v>
      </c>
      <c r="Y10" s="12">
        <f t="shared" si="5"/>
        <v>-34.467676767676771</v>
      </c>
      <c r="Z10" s="12">
        <f t="shared" si="0"/>
        <v>-84.213131313131328</v>
      </c>
      <c r="AB10" s="7">
        <f>SUM(M4:M10)</f>
        <v>45.81818181818182</v>
      </c>
      <c r="AC10" s="7">
        <f>AB10*2+120</f>
        <v>211.63636363636363</v>
      </c>
      <c r="AD10" s="7">
        <f>AC10+AD3</f>
        <v>237.81818181818181</v>
      </c>
      <c r="AE10" s="18">
        <f>ROUND(AD10/60,0)</f>
        <v>4</v>
      </c>
      <c r="AF10" s="21">
        <v>2.7777777777777779E-3</v>
      </c>
      <c r="AG10" s="21">
        <f t="shared" ref="AG10:AO10" si="10">AF10+$AQ$1</f>
        <v>4.8611111111111112E-3</v>
      </c>
      <c r="AH10" s="21">
        <f t="shared" si="10"/>
        <v>6.9444444444444441E-3</v>
      </c>
      <c r="AI10" s="21">
        <f t="shared" si="10"/>
        <v>9.0277777777777769E-3</v>
      </c>
      <c r="AJ10" s="21">
        <f t="shared" si="10"/>
        <v>1.111111111111111E-2</v>
      </c>
      <c r="AK10" s="21">
        <f t="shared" si="10"/>
        <v>1.3194444444444443E-2</v>
      </c>
      <c r="AL10" s="21">
        <f t="shared" si="10"/>
        <v>1.5277777777777776E-2</v>
      </c>
      <c r="AM10" s="21">
        <f t="shared" si="10"/>
        <v>1.7361111111111108E-2</v>
      </c>
      <c r="AN10" s="21">
        <f t="shared" si="10"/>
        <v>1.9444444444444441E-2</v>
      </c>
      <c r="AO10" s="21">
        <f t="shared" si="10"/>
        <v>2.1527777777777774E-2</v>
      </c>
    </row>
    <row r="11" spans="1:43" x14ac:dyDescent="0.35">
      <c r="A11" s="3" t="str">
        <f t="shared" si="7"/>
        <v>Green</v>
      </c>
      <c r="B11" s="3" t="s">
        <v>8</v>
      </c>
      <c r="C11" s="5">
        <v>10</v>
      </c>
      <c r="D11" s="3">
        <v>100</v>
      </c>
      <c r="E11" s="3">
        <v>-5</v>
      </c>
      <c r="F11" s="3">
        <v>55</v>
      </c>
      <c r="I11" s="3">
        <f t="shared" si="2"/>
        <v>-5</v>
      </c>
      <c r="J11" s="3">
        <f t="shared" si="8"/>
        <v>7</v>
      </c>
      <c r="L11" s="5">
        <f t="shared" si="3"/>
        <v>15.277777777777777</v>
      </c>
      <c r="M11" s="5">
        <f t="shared" si="4"/>
        <v>6.5454545454545459</v>
      </c>
      <c r="Y11" s="12">
        <f t="shared" si="5"/>
        <v>-34.467676767676771</v>
      </c>
      <c r="Z11" s="12">
        <f t="shared" si="0"/>
        <v>-84.213131313131328</v>
      </c>
      <c r="AF11" s="3"/>
      <c r="AG11" s="3"/>
      <c r="AH11" s="3"/>
      <c r="AI11" s="3"/>
      <c r="AJ11" s="3"/>
    </row>
    <row r="12" spans="1:43" x14ac:dyDescent="0.35">
      <c r="A12" s="3" t="str">
        <f t="shared" si="7"/>
        <v>Green</v>
      </c>
      <c r="B12" s="3" t="s">
        <v>8</v>
      </c>
      <c r="C12" s="3">
        <v>11</v>
      </c>
      <c r="D12" s="3">
        <v>100</v>
      </c>
      <c r="E12" s="3">
        <v>-4</v>
      </c>
      <c r="F12" s="3">
        <v>55</v>
      </c>
      <c r="I12" s="3">
        <f t="shared" si="2"/>
        <v>-4</v>
      </c>
      <c r="J12" s="3">
        <f t="shared" si="8"/>
        <v>3</v>
      </c>
      <c r="L12" s="5">
        <f t="shared" si="3"/>
        <v>15.277777777777777</v>
      </c>
      <c r="M12" s="5">
        <f t="shared" si="4"/>
        <v>6.5454545454545459</v>
      </c>
      <c r="Y12" s="12">
        <f t="shared" si="5"/>
        <v>-34.467676767676771</v>
      </c>
      <c r="Z12" s="12">
        <f t="shared" si="0"/>
        <v>-84.213131313131328</v>
      </c>
      <c r="AF12" s="3"/>
      <c r="AG12" s="3"/>
      <c r="AH12" s="3"/>
      <c r="AI12" s="3"/>
      <c r="AJ12" s="3"/>
    </row>
    <row r="13" spans="1:43" x14ac:dyDescent="0.35">
      <c r="A13" s="3" t="str">
        <f t="shared" si="7"/>
        <v>Green</v>
      </c>
      <c r="B13" s="3" t="s">
        <v>8</v>
      </c>
      <c r="C13" s="5">
        <v>12</v>
      </c>
      <c r="D13" s="3">
        <v>100</v>
      </c>
      <c r="E13" s="3">
        <v>-3</v>
      </c>
      <c r="F13" s="3">
        <v>55</v>
      </c>
      <c r="G13" s="3" t="s">
        <v>17</v>
      </c>
      <c r="I13" s="3">
        <f t="shared" si="2"/>
        <v>-3</v>
      </c>
      <c r="J13" s="3">
        <f t="shared" si="8"/>
        <v>0</v>
      </c>
      <c r="L13" s="5">
        <f t="shared" si="3"/>
        <v>15.277777777777777</v>
      </c>
      <c r="M13" s="5">
        <f t="shared" si="4"/>
        <v>6.5454545454545459</v>
      </c>
      <c r="Y13" s="12">
        <f t="shared" si="5"/>
        <v>-34.467676767676771</v>
      </c>
      <c r="Z13" s="12">
        <f t="shared" si="0"/>
        <v>-93.096248196248183</v>
      </c>
      <c r="AF13" s="3"/>
      <c r="AG13" s="3"/>
      <c r="AH13" s="3"/>
      <c r="AI13" s="3"/>
      <c r="AJ13" s="3"/>
    </row>
    <row r="14" spans="1:43" x14ac:dyDescent="0.35">
      <c r="A14" s="3" t="str">
        <f t="shared" si="7"/>
        <v>Green</v>
      </c>
      <c r="B14" s="3" t="s">
        <v>10</v>
      </c>
      <c r="C14" s="3">
        <v>13</v>
      </c>
      <c r="D14" s="3">
        <v>150</v>
      </c>
      <c r="E14" s="3">
        <v>0</v>
      </c>
      <c r="F14" s="3">
        <v>70</v>
      </c>
      <c r="I14" s="3">
        <f t="shared" si="2"/>
        <v>0</v>
      </c>
      <c r="J14" s="3">
        <f t="shared" si="8"/>
        <v>0</v>
      </c>
      <c r="L14" s="5">
        <f t="shared" si="3"/>
        <v>19.444444444444446</v>
      </c>
      <c r="M14" s="5">
        <f t="shared" si="4"/>
        <v>7.7142857142857135</v>
      </c>
      <c r="Y14" s="12">
        <f t="shared" si="5"/>
        <v>-39.184126984126976</v>
      </c>
      <c r="Z14" s="12">
        <f t="shared" si="0"/>
        <v>-97.812698412698396</v>
      </c>
      <c r="AF14" s="3"/>
      <c r="AG14" s="3"/>
      <c r="AH14" s="3"/>
      <c r="AI14" s="3"/>
      <c r="AJ14" s="3"/>
    </row>
    <row r="15" spans="1:43" x14ac:dyDescent="0.35">
      <c r="A15" s="3" t="str">
        <f t="shared" si="7"/>
        <v>Green</v>
      </c>
      <c r="B15" s="3" t="s">
        <v>10</v>
      </c>
      <c r="C15" s="3">
        <v>14</v>
      </c>
      <c r="D15" s="3">
        <v>150</v>
      </c>
      <c r="E15" s="3">
        <v>0</v>
      </c>
      <c r="F15" s="3">
        <v>70</v>
      </c>
      <c r="I15" s="3">
        <f t="shared" si="2"/>
        <v>0</v>
      </c>
      <c r="J15" s="3">
        <f t="shared" si="8"/>
        <v>0</v>
      </c>
      <c r="L15" s="5">
        <f t="shared" si="3"/>
        <v>19.444444444444446</v>
      </c>
      <c r="M15" s="5">
        <f t="shared" si="4"/>
        <v>7.7142857142857135</v>
      </c>
      <c r="Y15" s="12">
        <f t="shared" si="5"/>
        <v>-39.184126984126976</v>
      </c>
      <c r="Z15" s="12">
        <f t="shared" si="0"/>
        <v>-97.812698412698396</v>
      </c>
      <c r="AF15" s="3"/>
      <c r="AG15" s="3"/>
      <c r="AH15" s="3"/>
      <c r="AI15" s="3"/>
      <c r="AJ15" s="3"/>
    </row>
    <row r="16" spans="1:43" x14ac:dyDescent="0.35">
      <c r="A16" s="3" t="str">
        <f t="shared" si="7"/>
        <v>Green</v>
      </c>
      <c r="B16" s="3" t="s">
        <v>10</v>
      </c>
      <c r="C16" s="5">
        <v>15</v>
      </c>
      <c r="D16" s="3">
        <v>150</v>
      </c>
      <c r="E16" s="3">
        <v>0</v>
      </c>
      <c r="F16" s="3">
        <v>70</v>
      </c>
      <c r="I16" s="3">
        <f t="shared" si="2"/>
        <v>0</v>
      </c>
      <c r="J16" s="3">
        <f t="shared" si="8"/>
        <v>0</v>
      </c>
      <c r="L16" s="5">
        <f t="shared" si="3"/>
        <v>19.444444444444446</v>
      </c>
      <c r="M16" s="5">
        <f t="shared" si="4"/>
        <v>7.7142857142857135</v>
      </c>
      <c r="Y16" s="12">
        <f t="shared" si="5"/>
        <v>-39.184126984126976</v>
      </c>
      <c r="Z16" s="12">
        <f t="shared" si="0"/>
        <v>-97.812698412698396</v>
      </c>
      <c r="AF16" s="3"/>
      <c r="AG16" s="3"/>
      <c r="AH16" s="3"/>
      <c r="AI16" s="3"/>
      <c r="AJ16" s="3"/>
    </row>
    <row r="17" spans="1:41" x14ac:dyDescent="0.35">
      <c r="A17" s="3" t="str">
        <f t="shared" si="7"/>
        <v>Green</v>
      </c>
      <c r="B17" s="3" t="s">
        <v>10</v>
      </c>
      <c r="C17" s="3">
        <v>16</v>
      </c>
      <c r="D17" s="3">
        <v>150</v>
      </c>
      <c r="E17" s="3">
        <v>0</v>
      </c>
      <c r="F17" s="3">
        <v>70</v>
      </c>
      <c r="G17" s="8" t="s">
        <v>16</v>
      </c>
      <c r="I17" s="3">
        <f t="shared" si="2"/>
        <v>0</v>
      </c>
      <c r="J17" s="3">
        <f t="shared" si="8"/>
        <v>0</v>
      </c>
      <c r="L17" s="5">
        <f t="shared" si="3"/>
        <v>19.444444444444446</v>
      </c>
      <c r="M17" s="5">
        <f t="shared" si="4"/>
        <v>7.7142857142857135</v>
      </c>
      <c r="N17" s="7">
        <f>SUM(M11:M17)</f>
        <v>50.493506493506494</v>
      </c>
      <c r="O17" s="5">
        <f>L17/$R$1</f>
        <v>38.888888888888893</v>
      </c>
      <c r="P17" s="5">
        <f t="shared" ref="P17" si="11">0.5*$R$1*O17*O17</f>
        <v>378.08641975308649</v>
      </c>
      <c r="Q17" s="1">
        <f>SUM(D11:D17)</f>
        <v>900</v>
      </c>
      <c r="T17" s="5">
        <f>2*O17</f>
        <v>77.777777777777786</v>
      </c>
      <c r="U17" s="5">
        <f>(Q17-2*P17)/L17</f>
        <v>7.3968253968253892</v>
      </c>
      <c r="V17" s="7">
        <f>U17+T17</f>
        <v>85.174603174603178</v>
      </c>
      <c r="W17" s="1">
        <v>60</v>
      </c>
      <c r="X17" s="12">
        <f>(V17+W17)/60</f>
        <v>2.4195767195767197</v>
      </c>
      <c r="Y17" s="12">
        <f t="shared" si="5"/>
        <v>-39.184126984126976</v>
      </c>
      <c r="Z17" s="12">
        <f t="shared" si="0"/>
        <v>-107.58412698412698</v>
      </c>
      <c r="AB17" s="7">
        <f>SUM(M11:M17)</f>
        <v>50.493506493506494</v>
      </c>
      <c r="AC17" s="7">
        <f>AB17*2+120</f>
        <v>220.98701298701297</v>
      </c>
      <c r="AD17" s="7">
        <f>AC17+AD10</f>
        <v>458.80519480519479</v>
      </c>
      <c r="AE17" s="18">
        <f>ROUND(AD17/60,0)</f>
        <v>8</v>
      </c>
      <c r="AF17" s="21">
        <v>5.5555555555555558E-3</v>
      </c>
      <c r="AG17" s="21">
        <f t="shared" ref="AG17:AO17" si="12">AF17+$AQ$1</f>
        <v>7.6388888888888895E-3</v>
      </c>
      <c r="AH17" s="21">
        <f t="shared" si="12"/>
        <v>9.7222222222222224E-3</v>
      </c>
      <c r="AI17" s="21">
        <f t="shared" si="12"/>
        <v>1.1805555555555555E-2</v>
      </c>
      <c r="AJ17" s="21">
        <f t="shared" si="12"/>
        <v>1.3888888888888888E-2</v>
      </c>
      <c r="AK17" s="21">
        <f t="shared" si="12"/>
        <v>1.5972222222222221E-2</v>
      </c>
      <c r="AL17" s="21">
        <f t="shared" si="12"/>
        <v>1.8055555555555554E-2</v>
      </c>
      <c r="AM17" s="21">
        <f t="shared" si="12"/>
        <v>2.0138888888888887E-2</v>
      </c>
      <c r="AN17" s="21">
        <f t="shared" si="12"/>
        <v>2.222222222222222E-2</v>
      </c>
      <c r="AO17" s="21">
        <f t="shared" si="12"/>
        <v>2.4305555555555552E-2</v>
      </c>
    </row>
    <row r="18" spans="1:41" x14ac:dyDescent="0.35">
      <c r="A18" s="3" t="str">
        <f t="shared" si="7"/>
        <v>Green</v>
      </c>
      <c r="B18" s="3" t="s">
        <v>11</v>
      </c>
      <c r="C18" s="5">
        <v>17</v>
      </c>
      <c r="D18" s="3">
        <v>150</v>
      </c>
      <c r="E18" s="3">
        <v>0</v>
      </c>
      <c r="F18" s="3">
        <v>60</v>
      </c>
      <c r="I18" s="3">
        <f>E18*D18/100</f>
        <v>0</v>
      </c>
      <c r="J18" s="3">
        <f t="shared" si="8"/>
        <v>0</v>
      </c>
      <c r="L18" s="5">
        <f t="shared" si="3"/>
        <v>16.666666666666668</v>
      </c>
      <c r="M18" s="5">
        <f t="shared" si="4"/>
        <v>9</v>
      </c>
      <c r="Y18" s="12">
        <f t="shared" si="5"/>
        <v>-51.73333333333332</v>
      </c>
      <c r="Z18" s="12">
        <f t="shared" si="0"/>
        <v>-120.13333333333331</v>
      </c>
      <c r="AF18" s="3"/>
      <c r="AG18" s="3"/>
      <c r="AH18" s="3"/>
      <c r="AI18" s="3"/>
      <c r="AJ18" s="3"/>
    </row>
    <row r="19" spans="1:41" x14ac:dyDescent="0.35">
      <c r="A19" s="3" t="str">
        <f t="shared" si="7"/>
        <v>Green</v>
      </c>
      <c r="B19" s="3" t="s">
        <v>11</v>
      </c>
      <c r="C19" s="3">
        <v>18</v>
      </c>
      <c r="D19" s="3">
        <v>150</v>
      </c>
      <c r="E19" s="3">
        <v>0</v>
      </c>
      <c r="F19" s="3">
        <v>60</v>
      </c>
      <c r="I19" s="3">
        <f t="shared" si="2"/>
        <v>0</v>
      </c>
      <c r="J19" s="3">
        <f t="shared" si="8"/>
        <v>0</v>
      </c>
      <c r="L19" s="5">
        <f t="shared" si="3"/>
        <v>16.666666666666668</v>
      </c>
      <c r="M19" s="5">
        <f t="shared" si="4"/>
        <v>9</v>
      </c>
      <c r="Y19" s="12">
        <f t="shared" si="5"/>
        <v>-51.73333333333332</v>
      </c>
      <c r="Z19" s="12">
        <f t="shared" si="0"/>
        <v>-120.13333333333331</v>
      </c>
      <c r="AF19" s="3"/>
      <c r="AG19" s="3"/>
      <c r="AH19" s="3"/>
      <c r="AI19" s="3"/>
      <c r="AJ19" s="3"/>
    </row>
    <row r="20" spans="1:41" x14ac:dyDescent="0.35">
      <c r="A20" s="3" t="str">
        <f t="shared" si="7"/>
        <v>Green</v>
      </c>
      <c r="B20" s="3" t="s">
        <v>11</v>
      </c>
      <c r="C20" s="3">
        <v>19</v>
      </c>
      <c r="D20" s="3">
        <v>150</v>
      </c>
      <c r="E20" s="3">
        <v>0</v>
      </c>
      <c r="F20" s="3">
        <v>60</v>
      </c>
      <c r="I20" s="3">
        <f t="shared" si="2"/>
        <v>0</v>
      </c>
      <c r="J20" s="3">
        <f t="shared" si="8"/>
        <v>0</v>
      </c>
      <c r="L20" s="5">
        <f t="shared" si="3"/>
        <v>16.666666666666668</v>
      </c>
      <c r="M20" s="5">
        <f t="shared" si="4"/>
        <v>9</v>
      </c>
      <c r="Y20" s="12">
        <f t="shared" si="5"/>
        <v>-51.73333333333332</v>
      </c>
      <c r="Z20" s="12">
        <f t="shared" si="0"/>
        <v>-120.13333333333331</v>
      </c>
      <c r="AF20" s="3"/>
      <c r="AG20" s="3"/>
      <c r="AH20" s="3"/>
      <c r="AI20" s="3"/>
      <c r="AJ20" s="3"/>
    </row>
    <row r="21" spans="1:41" x14ac:dyDescent="0.35">
      <c r="A21" s="3" t="str">
        <f t="shared" si="7"/>
        <v>Green</v>
      </c>
      <c r="B21" s="3" t="s">
        <v>11</v>
      </c>
      <c r="C21" s="5">
        <v>20</v>
      </c>
      <c r="D21" s="3">
        <v>150</v>
      </c>
      <c r="E21" s="3">
        <v>0</v>
      </c>
      <c r="F21" s="3">
        <v>60</v>
      </c>
      <c r="I21" s="3">
        <f t="shared" si="2"/>
        <v>0</v>
      </c>
      <c r="J21" s="3">
        <f t="shared" si="8"/>
        <v>0</v>
      </c>
      <c r="L21" s="5">
        <f t="shared" si="3"/>
        <v>16.666666666666668</v>
      </c>
      <c r="M21" s="5">
        <f t="shared" si="4"/>
        <v>9</v>
      </c>
      <c r="Y21" s="12">
        <f t="shared" si="5"/>
        <v>-51.73333333333332</v>
      </c>
      <c r="Z21" s="12">
        <f t="shared" si="0"/>
        <v>-168.99047619047619</v>
      </c>
      <c r="AF21" s="3"/>
      <c r="AG21" s="3"/>
      <c r="AH21" s="3"/>
      <c r="AI21" s="3"/>
      <c r="AJ21" s="3"/>
    </row>
    <row r="22" spans="1:41" x14ac:dyDescent="0.35">
      <c r="A22" s="3" t="str">
        <f t="shared" si="7"/>
        <v>Green</v>
      </c>
      <c r="B22" s="3" t="s">
        <v>12</v>
      </c>
      <c r="C22" s="3">
        <v>21</v>
      </c>
      <c r="D22" s="3">
        <v>300</v>
      </c>
      <c r="E22" s="3">
        <v>0</v>
      </c>
      <c r="F22" s="3">
        <v>70</v>
      </c>
      <c r="I22" s="3">
        <f t="shared" si="2"/>
        <v>0</v>
      </c>
      <c r="J22" s="3">
        <f t="shared" si="8"/>
        <v>0</v>
      </c>
      <c r="L22" s="5">
        <f t="shared" si="3"/>
        <v>19.444444444444446</v>
      </c>
      <c r="M22" s="5">
        <f t="shared" si="4"/>
        <v>15.428571428571427</v>
      </c>
      <c r="Y22" s="12">
        <f t="shared" si="5"/>
        <v>-97.812698412698396</v>
      </c>
      <c r="Z22" s="12">
        <f t="shared" si="0"/>
        <v>-215.06984126984122</v>
      </c>
      <c r="AF22" s="3"/>
      <c r="AG22" s="3"/>
      <c r="AH22" s="3"/>
      <c r="AI22" s="3"/>
      <c r="AJ22" s="3"/>
    </row>
    <row r="23" spans="1:41" x14ac:dyDescent="0.35">
      <c r="A23" s="3" t="str">
        <f t="shared" si="7"/>
        <v>Green</v>
      </c>
      <c r="B23" s="3" t="s">
        <v>12</v>
      </c>
      <c r="C23" s="5">
        <v>22</v>
      </c>
      <c r="D23" s="3">
        <v>300</v>
      </c>
      <c r="E23" s="3">
        <v>0</v>
      </c>
      <c r="F23" s="3">
        <v>70</v>
      </c>
      <c r="G23" s="8" t="s">
        <v>43</v>
      </c>
      <c r="I23" s="3">
        <f t="shared" si="2"/>
        <v>0</v>
      </c>
      <c r="J23" s="3">
        <f t="shared" si="8"/>
        <v>0</v>
      </c>
      <c r="L23" s="5">
        <f t="shared" si="3"/>
        <v>19.444444444444446</v>
      </c>
      <c r="M23" s="5">
        <f t="shared" si="4"/>
        <v>15.428571428571427</v>
      </c>
      <c r="N23" s="7">
        <f>SUM(M18:M23)</f>
        <v>66.857142857142861</v>
      </c>
      <c r="O23" s="5">
        <f>L23/$R$1</f>
        <v>38.888888888888893</v>
      </c>
      <c r="P23" s="5">
        <f t="shared" ref="P23" si="13">0.5*$R$1*O23*O23</f>
        <v>378.08641975308649</v>
      </c>
      <c r="Q23" s="1">
        <f>SUM(D18:D23)</f>
        <v>1200</v>
      </c>
      <c r="T23" s="5">
        <f>2*O23</f>
        <v>77.777777777777786</v>
      </c>
      <c r="U23" s="5">
        <f>(Q23-2*P23)/L23</f>
        <v>22.825396825396815</v>
      </c>
      <c r="V23" s="7">
        <f>U23+T23</f>
        <v>100.60317460317461</v>
      </c>
      <c r="W23" s="1">
        <v>60</v>
      </c>
      <c r="X23" s="12">
        <f>(V23+W23)/60</f>
        <v>2.6767195767195768</v>
      </c>
      <c r="Y23" s="12">
        <f t="shared" si="5"/>
        <v>-97.812698412698396</v>
      </c>
      <c r="Z23" s="12">
        <f t="shared" si="0"/>
        <v>-215.06984126984122</v>
      </c>
      <c r="AB23" s="7">
        <f>SUM(M18:M23)</f>
        <v>66.857142857142861</v>
      </c>
      <c r="AC23" s="7">
        <f>AB23*2+120</f>
        <v>253.71428571428572</v>
      </c>
      <c r="AD23" s="7">
        <f>AC23+AD17</f>
        <v>712.51948051948057</v>
      </c>
      <c r="AE23" s="18">
        <f>ROUND(AD23/60,0)</f>
        <v>12</v>
      </c>
      <c r="AF23" s="21">
        <v>8.3333333333333332E-3</v>
      </c>
      <c r="AG23" s="21">
        <f t="shared" ref="AG23:AO23" si="14">AF23+$AQ$1</f>
        <v>1.0416666666666666E-2</v>
      </c>
      <c r="AH23" s="21">
        <f t="shared" si="14"/>
        <v>1.2499999999999999E-2</v>
      </c>
      <c r="AI23" s="21">
        <f t="shared" si="14"/>
        <v>1.4583333333333332E-2</v>
      </c>
      <c r="AJ23" s="21">
        <f t="shared" si="14"/>
        <v>1.6666666666666666E-2</v>
      </c>
      <c r="AK23" s="21">
        <f t="shared" si="14"/>
        <v>1.8749999999999999E-2</v>
      </c>
      <c r="AL23" s="21">
        <f t="shared" si="14"/>
        <v>2.0833333333333332E-2</v>
      </c>
      <c r="AM23" s="21">
        <f t="shared" si="14"/>
        <v>2.2916666666666665E-2</v>
      </c>
      <c r="AN23" s="21">
        <f t="shared" si="14"/>
        <v>2.4999999999999998E-2</v>
      </c>
      <c r="AO23" s="21">
        <f t="shared" si="14"/>
        <v>2.7083333333333331E-2</v>
      </c>
    </row>
    <row r="24" spans="1:41" x14ac:dyDescent="0.35">
      <c r="A24" s="3" t="str">
        <f t="shared" si="7"/>
        <v>Green</v>
      </c>
      <c r="B24" s="3" t="s">
        <v>12</v>
      </c>
      <c r="C24" s="3">
        <v>23</v>
      </c>
      <c r="D24" s="3">
        <v>300</v>
      </c>
      <c r="E24" s="3">
        <v>0</v>
      </c>
      <c r="F24" s="3">
        <v>70</v>
      </c>
      <c r="I24" s="3">
        <f t="shared" si="2"/>
        <v>0</v>
      </c>
      <c r="J24" s="3">
        <f t="shared" si="8"/>
        <v>0</v>
      </c>
      <c r="L24" s="5">
        <f t="shared" si="3"/>
        <v>19.444444444444446</v>
      </c>
      <c r="M24" s="5">
        <f t="shared" si="4"/>
        <v>15.428571428571427</v>
      </c>
      <c r="Y24" s="12">
        <f t="shared" si="5"/>
        <v>-97.812698412698396</v>
      </c>
      <c r="Z24" s="12">
        <f t="shared" si="0"/>
        <v>-215.06984126984122</v>
      </c>
      <c r="AF24" s="3"/>
      <c r="AG24" s="3"/>
      <c r="AH24" s="3"/>
      <c r="AI24" s="3"/>
      <c r="AJ24" s="3"/>
    </row>
    <row r="25" spans="1:41" x14ac:dyDescent="0.35">
      <c r="A25" s="3" t="str">
        <f t="shared" si="7"/>
        <v>Green</v>
      </c>
      <c r="B25" s="3" t="s">
        <v>12</v>
      </c>
      <c r="C25" s="3">
        <v>24</v>
      </c>
      <c r="D25" s="3">
        <v>300</v>
      </c>
      <c r="E25" s="3">
        <v>0</v>
      </c>
      <c r="F25" s="3">
        <v>70</v>
      </c>
      <c r="I25" s="3">
        <f t="shared" si="2"/>
        <v>0</v>
      </c>
      <c r="J25" s="3">
        <f t="shared" si="8"/>
        <v>0</v>
      </c>
      <c r="L25" s="5">
        <f t="shared" si="3"/>
        <v>19.444444444444446</v>
      </c>
      <c r="M25" s="5">
        <f t="shared" si="4"/>
        <v>15.428571428571427</v>
      </c>
      <c r="Y25" s="12">
        <f t="shared" si="5"/>
        <v>-97.812698412698396</v>
      </c>
      <c r="Z25" s="12">
        <f t="shared" si="0"/>
        <v>-175.98412698412693</v>
      </c>
      <c r="AF25" s="3"/>
      <c r="AG25" s="3"/>
      <c r="AH25" s="3"/>
      <c r="AI25" s="3"/>
      <c r="AJ25" s="3"/>
    </row>
    <row r="26" spans="1:41" x14ac:dyDescent="0.35">
      <c r="A26" s="3" t="str">
        <f t="shared" si="7"/>
        <v>Green</v>
      </c>
      <c r="B26" s="3" t="s">
        <v>12</v>
      </c>
      <c r="C26" s="5">
        <v>25</v>
      </c>
      <c r="D26" s="3">
        <v>200</v>
      </c>
      <c r="E26" s="3">
        <v>0</v>
      </c>
      <c r="F26" s="3">
        <v>70</v>
      </c>
      <c r="I26" s="3">
        <f t="shared" si="2"/>
        <v>0</v>
      </c>
      <c r="J26" s="3">
        <f t="shared" si="8"/>
        <v>0</v>
      </c>
      <c r="L26" s="5">
        <f t="shared" si="3"/>
        <v>19.444444444444446</v>
      </c>
      <c r="M26" s="5">
        <f t="shared" si="4"/>
        <v>10.285714285714285</v>
      </c>
      <c r="Y26" s="12">
        <f t="shared" si="5"/>
        <v>-58.726984126984121</v>
      </c>
      <c r="Z26" s="12">
        <f t="shared" si="0"/>
        <v>-97.812698412698396</v>
      </c>
      <c r="AF26" s="3"/>
      <c r="AG26" s="3"/>
      <c r="AH26" s="3"/>
      <c r="AI26" s="3"/>
      <c r="AJ26" s="3"/>
    </row>
    <row r="27" spans="1:41" x14ac:dyDescent="0.35">
      <c r="A27" s="3" t="str">
        <f t="shared" si="7"/>
        <v>Green</v>
      </c>
      <c r="B27" s="3" t="s">
        <v>12</v>
      </c>
      <c r="C27" s="3">
        <v>26</v>
      </c>
      <c r="D27" s="3">
        <v>100</v>
      </c>
      <c r="E27" s="3">
        <v>0</v>
      </c>
      <c r="F27" s="3">
        <v>70</v>
      </c>
      <c r="I27" s="3">
        <f t="shared" si="2"/>
        <v>0</v>
      </c>
      <c r="J27" s="3">
        <f t="shared" si="8"/>
        <v>0</v>
      </c>
      <c r="L27" s="5">
        <f t="shared" si="3"/>
        <v>19.444444444444446</v>
      </c>
      <c r="M27" s="5">
        <f t="shared" si="4"/>
        <v>5.1428571428571423</v>
      </c>
      <c r="Y27" s="12">
        <f t="shared" si="5"/>
        <v>-19.641269841269835</v>
      </c>
      <c r="Z27" s="12">
        <f t="shared" si="0"/>
        <v>-39.184126984126976</v>
      </c>
      <c r="AF27" s="3"/>
      <c r="AG27" s="3"/>
      <c r="AH27" s="3"/>
      <c r="AI27" s="3"/>
      <c r="AJ27" s="3"/>
    </row>
    <row r="28" spans="1:41" x14ac:dyDescent="0.35">
      <c r="A28" s="3" t="str">
        <f t="shared" si="7"/>
        <v>Green</v>
      </c>
      <c r="B28" s="3" t="s">
        <v>12</v>
      </c>
      <c r="C28" s="5">
        <v>27</v>
      </c>
      <c r="D28" s="3">
        <v>50</v>
      </c>
      <c r="E28" s="3">
        <v>0</v>
      </c>
      <c r="F28" s="3">
        <v>70</v>
      </c>
      <c r="I28" s="3">
        <f t="shared" si="2"/>
        <v>0</v>
      </c>
      <c r="J28" s="3">
        <f t="shared" si="8"/>
        <v>0</v>
      </c>
      <c r="L28" s="5">
        <f t="shared" si="3"/>
        <v>19.444444444444446</v>
      </c>
      <c r="M28" s="5">
        <f t="shared" si="4"/>
        <v>2.5714285714285712</v>
      </c>
      <c r="Y28" s="12">
        <f t="shared" si="5"/>
        <v>-9.841269841269451E-2</v>
      </c>
      <c r="Z28" s="12">
        <f t="shared" si="0"/>
        <v>-19.641269841269835</v>
      </c>
      <c r="AF28" s="3"/>
      <c r="AG28" s="3"/>
      <c r="AH28" s="3"/>
      <c r="AI28" s="3"/>
      <c r="AJ28" s="3"/>
    </row>
    <row r="29" spans="1:41" x14ac:dyDescent="0.35">
      <c r="A29" s="3" t="str">
        <f t="shared" si="7"/>
        <v>Green</v>
      </c>
      <c r="B29" s="3" t="s">
        <v>12</v>
      </c>
      <c r="C29" s="3">
        <v>28</v>
      </c>
      <c r="D29" s="3">
        <v>50</v>
      </c>
      <c r="E29" s="3">
        <v>0</v>
      </c>
      <c r="F29" s="3">
        <v>70</v>
      </c>
      <c r="I29" s="3">
        <f t="shared" si="2"/>
        <v>0</v>
      </c>
      <c r="J29" s="3">
        <f t="shared" si="8"/>
        <v>0</v>
      </c>
      <c r="L29" s="5">
        <f t="shared" si="3"/>
        <v>19.444444444444446</v>
      </c>
      <c r="M29" s="5">
        <f t="shared" si="4"/>
        <v>2.5714285714285712</v>
      </c>
      <c r="Y29" s="12">
        <f t="shared" si="5"/>
        <v>-9.841269841269451E-2</v>
      </c>
      <c r="Z29" s="12">
        <f t="shared" si="0"/>
        <v>-19.641269841269835</v>
      </c>
      <c r="AF29" s="3"/>
      <c r="AG29" s="3"/>
      <c r="AH29" s="3"/>
      <c r="AI29" s="3"/>
      <c r="AJ29" s="3"/>
    </row>
    <row r="30" spans="1:41" x14ac:dyDescent="0.35">
      <c r="A30" s="3" t="str">
        <f t="shared" si="7"/>
        <v>Green</v>
      </c>
      <c r="B30" s="3" t="s">
        <v>13</v>
      </c>
      <c r="C30" s="3">
        <v>29</v>
      </c>
      <c r="D30" s="3">
        <v>50</v>
      </c>
      <c r="E30" s="3">
        <v>0</v>
      </c>
      <c r="F30" s="3">
        <v>70</v>
      </c>
      <c r="G30" s="3" t="s">
        <v>17</v>
      </c>
      <c r="I30" s="3">
        <f t="shared" si="2"/>
        <v>0</v>
      </c>
      <c r="J30" s="3">
        <f t="shared" si="8"/>
        <v>0</v>
      </c>
      <c r="L30" s="5">
        <f t="shared" si="3"/>
        <v>19.444444444444446</v>
      </c>
      <c r="M30" s="5">
        <f t="shared" si="4"/>
        <v>2.5714285714285712</v>
      </c>
      <c r="Y30" s="12">
        <f t="shared" si="5"/>
        <v>-9.841269841269451E-2</v>
      </c>
      <c r="Z30" s="12">
        <f t="shared" si="0"/>
        <v>-19.641269841269835</v>
      </c>
      <c r="AF30" s="3"/>
      <c r="AG30" s="3"/>
      <c r="AH30" s="3"/>
      <c r="AI30" s="3"/>
      <c r="AJ30" s="3"/>
    </row>
    <row r="31" spans="1:41" x14ac:dyDescent="0.35">
      <c r="A31" s="3" t="str">
        <f t="shared" si="7"/>
        <v>Green</v>
      </c>
      <c r="B31" s="3" t="s">
        <v>13</v>
      </c>
      <c r="C31" s="5">
        <v>30</v>
      </c>
      <c r="D31" s="3">
        <v>50</v>
      </c>
      <c r="E31" s="3">
        <v>0</v>
      </c>
      <c r="F31" s="3">
        <v>70</v>
      </c>
      <c r="I31" s="3">
        <f t="shared" si="2"/>
        <v>0</v>
      </c>
      <c r="J31" s="3">
        <f t="shared" si="8"/>
        <v>0</v>
      </c>
      <c r="L31" s="5">
        <f t="shared" si="3"/>
        <v>19.444444444444446</v>
      </c>
      <c r="M31" s="5">
        <f t="shared" si="4"/>
        <v>2.5714285714285712</v>
      </c>
      <c r="Y31" s="12">
        <f t="shared" si="5"/>
        <v>-9.841269841269451E-2</v>
      </c>
      <c r="Z31" s="12">
        <f t="shared" si="0"/>
        <v>-19.641269841269835</v>
      </c>
      <c r="AF31" s="3"/>
      <c r="AG31" s="3"/>
      <c r="AH31" s="3"/>
      <c r="AI31" s="3"/>
      <c r="AJ31" s="3"/>
    </row>
    <row r="32" spans="1:41" x14ac:dyDescent="0.35">
      <c r="A32" s="3" t="str">
        <f t="shared" si="7"/>
        <v>Green</v>
      </c>
      <c r="B32" s="3" t="s">
        <v>13</v>
      </c>
      <c r="C32" s="3">
        <v>31</v>
      </c>
      <c r="D32" s="3">
        <v>50</v>
      </c>
      <c r="E32" s="3">
        <v>0</v>
      </c>
      <c r="F32" s="3">
        <v>70</v>
      </c>
      <c r="G32" s="8" t="s">
        <v>44</v>
      </c>
      <c r="I32" s="3">
        <f t="shared" si="2"/>
        <v>0</v>
      </c>
      <c r="J32" s="3">
        <f t="shared" si="8"/>
        <v>0</v>
      </c>
      <c r="L32" s="5">
        <f t="shared" si="3"/>
        <v>19.444444444444446</v>
      </c>
      <c r="M32" s="5">
        <f t="shared" si="4"/>
        <v>2.5714285714285712</v>
      </c>
      <c r="N32" s="7">
        <f>SUM(M24:M32)</f>
        <v>59.142857142857125</v>
      </c>
      <c r="O32" s="5">
        <f>L32/$R$1</f>
        <v>38.888888888888893</v>
      </c>
      <c r="P32" s="5">
        <f t="shared" ref="P32" si="15">0.5*$R$1*O32*O32</f>
        <v>378.08641975308649</v>
      </c>
      <c r="Q32" s="1">
        <f>SUM(D24:D32)</f>
        <v>1150</v>
      </c>
      <c r="T32" s="5">
        <f>2*O32</f>
        <v>77.777777777777786</v>
      </c>
      <c r="U32" s="5">
        <f>(Q32-2*P32)/L32</f>
        <v>20.253968253968246</v>
      </c>
      <c r="V32" s="7">
        <f>U32+T32</f>
        <v>98.031746031746025</v>
      </c>
      <c r="W32" s="1">
        <v>60</v>
      </c>
      <c r="X32" s="12">
        <f>(V32+W32)/60</f>
        <v>2.6338624338624337</v>
      </c>
      <c r="Y32" s="12">
        <f t="shared" si="5"/>
        <v>-9.841269841269451E-2</v>
      </c>
      <c r="Z32" s="12">
        <f t="shared" si="0"/>
        <v>-19.641269841269835</v>
      </c>
      <c r="AB32" s="7">
        <f>SUM(M24:M32)</f>
        <v>59.142857142857125</v>
      </c>
      <c r="AC32" s="7">
        <f>AB32*2+120</f>
        <v>238.28571428571425</v>
      </c>
      <c r="AD32" s="7">
        <f>AC32+AD23</f>
        <v>950.80519480519479</v>
      </c>
      <c r="AE32" s="18">
        <f>ROUND(AD32/60,0)</f>
        <v>16</v>
      </c>
      <c r="AF32" s="21">
        <v>1.1111111111111112E-2</v>
      </c>
      <c r="AG32" s="21">
        <f t="shared" ref="AG32:AO32" si="16">AF32+$AQ$1</f>
        <v>1.3194444444444444E-2</v>
      </c>
      <c r="AH32" s="21">
        <f t="shared" si="16"/>
        <v>1.5277777777777777E-2</v>
      </c>
      <c r="AI32" s="21">
        <f t="shared" si="16"/>
        <v>1.7361111111111112E-2</v>
      </c>
      <c r="AJ32" s="21">
        <f t="shared" si="16"/>
        <v>1.9444444444444445E-2</v>
      </c>
      <c r="AK32" s="21">
        <f t="shared" si="16"/>
        <v>2.1527777777777778E-2</v>
      </c>
      <c r="AL32" s="21">
        <f t="shared" si="16"/>
        <v>2.361111111111111E-2</v>
      </c>
      <c r="AM32" s="21">
        <f t="shared" si="16"/>
        <v>2.5694444444444443E-2</v>
      </c>
      <c r="AN32" s="21">
        <f t="shared" si="16"/>
        <v>2.7777777777777776E-2</v>
      </c>
      <c r="AO32" s="21">
        <f t="shared" si="16"/>
        <v>2.9861111111111109E-2</v>
      </c>
    </row>
    <row r="33" spans="1:41" x14ac:dyDescent="0.35">
      <c r="A33" s="3" t="str">
        <f t="shared" si="7"/>
        <v>Green</v>
      </c>
      <c r="B33" s="3" t="s">
        <v>13</v>
      </c>
      <c r="C33" s="5">
        <v>32</v>
      </c>
      <c r="D33" s="3">
        <v>50</v>
      </c>
      <c r="E33" s="3">
        <v>0</v>
      </c>
      <c r="F33" s="3">
        <v>70</v>
      </c>
      <c r="I33" s="3">
        <f t="shared" si="2"/>
        <v>0</v>
      </c>
      <c r="J33" s="3">
        <f t="shared" si="8"/>
        <v>0</v>
      </c>
      <c r="L33" s="5">
        <f t="shared" si="3"/>
        <v>19.444444444444446</v>
      </c>
      <c r="M33" s="5">
        <f t="shared" si="4"/>
        <v>2.5714285714285712</v>
      </c>
      <c r="Y33" s="12">
        <f t="shared" si="5"/>
        <v>-9.841269841269451E-2</v>
      </c>
      <c r="Z33" s="12">
        <f t="shared" si="0"/>
        <v>-19.641269841269835</v>
      </c>
      <c r="AF33" s="3"/>
      <c r="AG33" s="3"/>
      <c r="AH33" s="3"/>
      <c r="AI33" s="3"/>
      <c r="AJ33" s="3"/>
    </row>
    <row r="34" spans="1:41" x14ac:dyDescent="0.35">
      <c r="A34" s="3" t="str">
        <f t="shared" si="7"/>
        <v>Green</v>
      </c>
      <c r="B34" s="3" t="s">
        <v>14</v>
      </c>
      <c r="C34" s="3">
        <v>33</v>
      </c>
      <c r="D34" s="3">
        <v>50</v>
      </c>
      <c r="E34" s="3">
        <v>0</v>
      </c>
      <c r="F34" s="3">
        <v>70</v>
      </c>
      <c r="I34" s="3">
        <f t="shared" si="2"/>
        <v>0</v>
      </c>
      <c r="J34" s="3">
        <f t="shared" si="8"/>
        <v>0</v>
      </c>
      <c r="L34" s="5">
        <f t="shared" si="3"/>
        <v>19.444444444444446</v>
      </c>
      <c r="M34" s="5">
        <f t="shared" si="4"/>
        <v>2.5714285714285712</v>
      </c>
      <c r="Y34" s="12">
        <f t="shared" si="5"/>
        <v>-9.841269841269451E-2</v>
      </c>
      <c r="Z34" s="12">
        <f t="shared" si="0"/>
        <v>-19.641269841269835</v>
      </c>
      <c r="AF34" s="3"/>
      <c r="AG34" s="3"/>
      <c r="AH34" s="3"/>
      <c r="AI34" s="3"/>
      <c r="AJ34" s="3"/>
    </row>
    <row r="35" spans="1:41" x14ac:dyDescent="0.35">
      <c r="A35" s="3" t="str">
        <f t="shared" si="7"/>
        <v>Green</v>
      </c>
      <c r="B35" s="3" t="s">
        <v>14</v>
      </c>
      <c r="C35" s="3">
        <v>34</v>
      </c>
      <c r="D35" s="3">
        <v>50</v>
      </c>
      <c r="E35" s="3">
        <v>0</v>
      </c>
      <c r="F35" s="3">
        <v>70</v>
      </c>
      <c r="I35" s="3">
        <f t="shared" si="2"/>
        <v>0</v>
      </c>
      <c r="J35" s="3">
        <f t="shared" si="8"/>
        <v>0</v>
      </c>
      <c r="L35" s="5">
        <f t="shared" si="3"/>
        <v>19.444444444444446</v>
      </c>
      <c r="M35" s="5">
        <f t="shared" si="4"/>
        <v>2.5714285714285712</v>
      </c>
      <c r="Y35" s="12">
        <f t="shared" si="5"/>
        <v>-9.841269841269451E-2</v>
      </c>
      <c r="Z35" s="12">
        <f t="shared" si="0"/>
        <v>-19.641269841269835</v>
      </c>
      <c r="AF35" s="3"/>
      <c r="AG35" s="3"/>
      <c r="AH35" s="3"/>
      <c r="AI35" s="3"/>
      <c r="AJ35" s="3"/>
    </row>
    <row r="36" spans="1:41" x14ac:dyDescent="0.35">
      <c r="A36" s="3" t="str">
        <f t="shared" si="7"/>
        <v>Green</v>
      </c>
      <c r="B36" s="3" t="s">
        <v>14</v>
      </c>
      <c r="C36" s="5">
        <v>35</v>
      </c>
      <c r="D36" s="3">
        <v>50</v>
      </c>
      <c r="E36" s="3">
        <v>0</v>
      </c>
      <c r="F36" s="3">
        <v>70</v>
      </c>
      <c r="I36" s="3">
        <f t="shared" si="2"/>
        <v>0</v>
      </c>
      <c r="J36" s="3">
        <f t="shared" si="8"/>
        <v>0</v>
      </c>
      <c r="L36" s="5">
        <f t="shared" si="3"/>
        <v>19.444444444444446</v>
      </c>
      <c r="M36" s="5">
        <f t="shared" si="4"/>
        <v>2.5714285714285712</v>
      </c>
      <c r="Y36" s="12">
        <f t="shared" si="5"/>
        <v>-9.841269841269451E-2</v>
      </c>
      <c r="Z36" s="12">
        <f t="shared" si="0"/>
        <v>-19.641269841269835</v>
      </c>
      <c r="AF36" s="3"/>
      <c r="AG36" s="3"/>
      <c r="AH36" s="3"/>
      <c r="AI36" s="3"/>
      <c r="AJ36" s="3"/>
    </row>
    <row r="37" spans="1:41" x14ac:dyDescent="0.35">
      <c r="A37" s="3" t="str">
        <f t="shared" si="7"/>
        <v>Green</v>
      </c>
      <c r="B37" s="3" t="s">
        <v>15</v>
      </c>
      <c r="C37" s="3">
        <v>36</v>
      </c>
      <c r="D37" s="3">
        <v>50</v>
      </c>
      <c r="E37" s="3">
        <v>0</v>
      </c>
      <c r="F37" s="3">
        <v>70</v>
      </c>
      <c r="G37" s="3" t="s">
        <v>29</v>
      </c>
      <c r="I37" s="3">
        <f t="shared" si="2"/>
        <v>0</v>
      </c>
      <c r="J37" s="3">
        <f t="shared" si="8"/>
        <v>0</v>
      </c>
      <c r="L37" s="5">
        <f t="shared" si="3"/>
        <v>19.444444444444446</v>
      </c>
      <c r="M37" s="5">
        <f t="shared" si="4"/>
        <v>2.5714285714285712</v>
      </c>
      <c r="Y37" s="12">
        <f t="shared" si="5"/>
        <v>-9.841269841269451E-2</v>
      </c>
      <c r="Z37" s="12">
        <f t="shared" si="0"/>
        <v>-19.641269841269835</v>
      </c>
      <c r="AF37" s="3"/>
      <c r="AG37" s="3"/>
      <c r="AH37" s="3"/>
      <c r="AI37" s="3"/>
      <c r="AJ37" s="3"/>
    </row>
    <row r="38" spans="1:41" x14ac:dyDescent="0.35">
      <c r="A38" s="3" t="str">
        <f>A34</f>
        <v>Green</v>
      </c>
      <c r="B38" s="3" t="s">
        <v>15</v>
      </c>
      <c r="C38" s="3">
        <v>37</v>
      </c>
      <c r="D38" s="3">
        <v>50</v>
      </c>
      <c r="E38" s="3">
        <v>0</v>
      </c>
      <c r="F38" s="3">
        <v>70</v>
      </c>
      <c r="G38" s="3" t="s">
        <v>29</v>
      </c>
      <c r="I38" s="3">
        <f t="shared" si="2"/>
        <v>0</v>
      </c>
      <c r="J38" s="3">
        <f t="shared" si="8"/>
        <v>0</v>
      </c>
      <c r="L38" s="5">
        <f t="shared" si="3"/>
        <v>19.444444444444446</v>
      </c>
      <c r="M38" s="5">
        <f t="shared" si="4"/>
        <v>2.5714285714285712</v>
      </c>
      <c r="Y38" s="12">
        <f t="shared" si="5"/>
        <v>-9.841269841269451E-2</v>
      </c>
      <c r="Z38" s="12">
        <f t="shared" si="0"/>
        <v>-19.641269841269835</v>
      </c>
      <c r="AF38" s="3"/>
      <c r="AG38" s="3"/>
      <c r="AH38" s="3"/>
      <c r="AI38" s="3"/>
      <c r="AJ38" s="3"/>
    </row>
    <row r="39" spans="1:41" x14ac:dyDescent="0.35">
      <c r="A39" s="3" t="str">
        <f t="shared" si="7"/>
        <v>Green</v>
      </c>
      <c r="B39" s="3" t="s">
        <v>15</v>
      </c>
      <c r="C39" s="5">
        <v>38</v>
      </c>
      <c r="D39" s="3">
        <v>50</v>
      </c>
      <c r="E39" s="3">
        <v>0</v>
      </c>
      <c r="F39" s="3">
        <v>70</v>
      </c>
      <c r="G39" s="3" t="s">
        <v>29</v>
      </c>
      <c r="I39" s="3">
        <f t="shared" si="2"/>
        <v>0</v>
      </c>
      <c r="J39" s="3">
        <f t="shared" si="8"/>
        <v>0</v>
      </c>
      <c r="L39" s="5">
        <f t="shared" si="3"/>
        <v>19.444444444444446</v>
      </c>
      <c r="M39" s="5">
        <f t="shared" si="4"/>
        <v>2.5714285714285712</v>
      </c>
      <c r="Y39" s="12">
        <f t="shared" si="5"/>
        <v>-9.841269841269451E-2</v>
      </c>
      <c r="Z39" s="12">
        <f t="shared" si="0"/>
        <v>-19.641269841269835</v>
      </c>
      <c r="AF39" s="3"/>
      <c r="AG39" s="3"/>
      <c r="AH39" s="3"/>
      <c r="AI39" s="3"/>
      <c r="AJ39" s="3"/>
    </row>
    <row r="40" spans="1:41" x14ac:dyDescent="0.35">
      <c r="A40" s="3" t="str">
        <f t="shared" si="7"/>
        <v>Green</v>
      </c>
      <c r="B40" s="3" t="s">
        <v>15</v>
      </c>
      <c r="C40" s="3">
        <v>39</v>
      </c>
      <c r="D40" s="3">
        <v>50</v>
      </c>
      <c r="E40" s="3">
        <v>0</v>
      </c>
      <c r="F40" s="3">
        <v>70</v>
      </c>
      <c r="G40" s="8" t="s">
        <v>50</v>
      </c>
      <c r="I40" s="3">
        <f t="shared" si="2"/>
        <v>0</v>
      </c>
      <c r="J40" s="3">
        <f t="shared" si="8"/>
        <v>0</v>
      </c>
      <c r="L40" s="5">
        <f t="shared" si="3"/>
        <v>19.444444444444446</v>
      </c>
      <c r="M40" s="5">
        <f t="shared" si="4"/>
        <v>2.5714285714285712</v>
      </c>
      <c r="N40" s="7">
        <f>SUM(M33:M40)</f>
        <v>20.571428571428569</v>
      </c>
      <c r="O40" s="15">
        <v>28.3</v>
      </c>
      <c r="P40" s="5">
        <f>0.5*$R$1*O40*O40</f>
        <v>200.2225</v>
      </c>
      <c r="Q40" s="1">
        <f>SUM(D33:D40)</f>
        <v>400</v>
      </c>
      <c r="T40" s="5">
        <f>2*O40</f>
        <v>56.6</v>
      </c>
      <c r="U40" s="5">
        <f>(Q40-2*P40)/L40</f>
        <v>-2.2885714285713933E-2</v>
      </c>
      <c r="V40" s="7">
        <f>U40+T40</f>
        <v>56.577114285714288</v>
      </c>
      <c r="W40" s="1">
        <v>60</v>
      </c>
      <c r="X40" s="12">
        <f>(V40+W40)/60</f>
        <v>1.9429519047619048</v>
      </c>
      <c r="Y40" s="12">
        <f t="shared" si="5"/>
        <v>-9.841269841269451E-2</v>
      </c>
      <c r="Z40" s="12">
        <f t="shared" si="0"/>
        <v>-19.641269841269835</v>
      </c>
      <c r="AB40" s="7">
        <f>SUM(M33:M40)</f>
        <v>20.571428571428569</v>
      </c>
      <c r="AC40" s="7">
        <f>AB40*2+120</f>
        <v>161.14285714285714</v>
      </c>
      <c r="AD40" s="7">
        <f>AC40+AD32</f>
        <v>1111.9480519480519</v>
      </c>
      <c r="AE40" s="18">
        <f>ROUND(AD40/60,0)</f>
        <v>19</v>
      </c>
      <c r="AF40" s="21">
        <v>1.3194444444444444E-2</v>
      </c>
      <c r="AG40" s="21">
        <f t="shared" ref="AG40:AO40" si="17">AF40+$AQ$1</f>
        <v>1.5277777777777777E-2</v>
      </c>
      <c r="AH40" s="21">
        <f t="shared" si="17"/>
        <v>1.7361111111111112E-2</v>
      </c>
      <c r="AI40" s="21">
        <f t="shared" si="17"/>
        <v>1.9444444444444445E-2</v>
      </c>
      <c r="AJ40" s="21">
        <f t="shared" si="17"/>
        <v>2.1527777777777778E-2</v>
      </c>
      <c r="AK40" s="21">
        <f t="shared" si="17"/>
        <v>2.361111111111111E-2</v>
      </c>
      <c r="AL40" s="21">
        <f t="shared" si="17"/>
        <v>2.5694444444444443E-2</v>
      </c>
      <c r="AM40" s="21">
        <f t="shared" si="17"/>
        <v>2.7777777777777776E-2</v>
      </c>
      <c r="AN40" s="21">
        <f t="shared" si="17"/>
        <v>2.9861111111111109E-2</v>
      </c>
      <c r="AO40" s="21">
        <f t="shared" si="17"/>
        <v>3.1944444444444442E-2</v>
      </c>
    </row>
    <row r="41" spans="1:41" x14ac:dyDescent="0.35">
      <c r="A41" s="3" t="str">
        <f t="shared" si="7"/>
        <v>Green</v>
      </c>
      <c r="B41" s="3" t="s">
        <v>15</v>
      </c>
      <c r="C41" s="3">
        <v>40</v>
      </c>
      <c r="D41" s="3">
        <v>50</v>
      </c>
      <c r="E41" s="3">
        <v>0</v>
      </c>
      <c r="F41" s="3">
        <v>70</v>
      </c>
      <c r="G41" s="3" t="s">
        <v>29</v>
      </c>
      <c r="I41" s="3">
        <f t="shared" si="2"/>
        <v>0</v>
      </c>
      <c r="J41" s="3">
        <f t="shared" si="8"/>
        <v>0</v>
      </c>
      <c r="L41" s="5">
        <f t="shared" si="3"/>
        <v>19.444444444444446</v>
      </c>
      <c r="M41" s="5">
        <f t="shared" si="4"/>
        <v>2.5714285714285712</v>
      </c>
      <c r="Y41" s="12">
        <f t="shared" si="5"/>
        <v>-9.841269841269451E-2</v>
      </c>
      <c r="Z41" s="12">
        <f t="shared" si="0"/>
        <v>-19.641269841269835</v>
      </c>
      <c r="AF41" s="3"/>
      <c r="AG41" s="3"/>
      <c r="AH41" s="3"/>
      <c r="AI41" s="3"/>
      <c r="AJ41" s="3"/>
    </row>
    <row r="42" spans="1:41" x14ac:dyDescent="0.35">
      <c r="A42" s="3" t="str">
        <f t="shared" si="7"/>
        <v>Green</v>
      </c>
      <c r="B42" s="3" t="s">
        <v>15</v>
      </c>
      <c r="C42" s="5">
        <v>41</v>
      </c>
      <c r="D42" s="3">
        <v>50</v>
      </c>
      <c r="E42" s="3">
        <v>0</v>
      </c>
      <c r="F42" s="3">
        <v>70</v>
      </c>
      <c r="G42" s="3" t="s">
        <v>29</v>
      </c>
      <c r="I42" s="3">
        <f t="shared" si="2"/>
        <v>0</v>
      </c>
      <c r="J42" s="3">
        <f t="shared" si="8"/>
        <v>0</v>
      </c>
      <c r="L42" s="5">
        <f t="shared" si="3"/>
        <v>19.444444444444446</v>
      </c>
      <c r="M42" s="5">
        <f t="shared" si="4"/>
        <v>2.5714285714285712</v>
      </c>
      <c r="Y42" s="12">
        <f t="shared" si="5"/>
        <v>-9.841269841269451E-2</v>
      </c>
      <c r="Z42" s="12">
        <f t="shared" si="0"/>
        <v>-19.641269841269835</v>
      </c>
      <c r="AF42" s="3"/>
      <c r="AG42" s="3"/>
      <c r="AH42" s="3"/>
      <c r="AI42" s="3"/>
      <c r="AJ42" s="3"/>
    </row>
    <row r="43" spans="1:41" x14ac:dyDescent="0.35">
      <c r="A43" s="3" t="str">
        <f t="shared" si="7"/>
        <v>Green</v>
      </c>
      <c r="B43" s="3" t="s">
        <v>15</v>
      </c>
      <c r="C43" s="3">
        <v>42</v>
      </c>
      <c r="D43" s="3">
        <v>50</v>
      </c>
      <c r="E43" s="3">
        <v>0</v>
      </c>
      <c r="F43" s="3">
        <v>70</v>
      </c>
      <c r="G43" s="3" t="s">
        <v>29</v>
      </c>
      <c r="I43" s="3">
        <f t="shared" si="2"/>
        <v>0</v>
      </c>
      <c r="J43" s="3">
        <f t="shared" si="8"/>
        <v>0</v>
      </c>
      <c r="L43" s="5">
        <f t="shared" si="3"/>
        <v>19.444444444444446</v>
      </c>
      <c r="M43" s="5">
        <f t="shared" si="4"/>
        <v>2.5714285714285712</v>
      </c>
      <c r="Y43" s="12">
        <f t="shared" si="5"/>
        <v>-9.841269841269451E-2</v>
      </c>
      <c r="Z43" s="12">
        <f t="shared" si="0"/>
        <v>-19.641269841269835</v>
      </c>
      <c r="AF43" s="3"/>
      <c r="AG43" s="3"/>
      <c r="AH43" s="3"/>
      <c r="AI43" s="3"/>
      <c r="AJ43" s="3"/>
    </row>
    <row r="44" spans="1:41" x14ac:dyDescent="0.35">
      <c r="A44" s="3" t="str">
        <f t="shared" si="7"/>
        <v>Green</v>
      </c>
      <c r="B44" s="3" t="s">
        <v>15</v>
      </c>
      <c r="C44" s="3">
        <v>43</v>
      </c>
      <c r="D44" s="3">
        <v>50</v>
      </c>
      <c r="E44" s="3">
        <v>0</v>
      </c>
      <c r="F44" s="3">
        <v>70</v>
      </c>
      <c r="G44" s="3" t="s">
        <v>29</v>
      </c>
      <c r="I44" s="3">
        <f t="shared" si="2"/>
        <v>0</v>
      </c>
      <c r="J44" s="3">
        <f t="shared" si="8"/>
        <v>0</v>
      </c>
      <c r="L44" s="5">
        <f t="shared" si="3"/>
        <v>19.444444444444446</v>
      </c>
      <c r="M44" s="5">
        <f t="shared" si="4"/>
        <v>2.5714285714285712</v>
      </c>
      <c r="Y44" s="12">
        <f t="shared" si="5"/>
        <v>-9.841269841269451E-2</v>
      </c>
      <c r="Z44" s="12">
        <f t="shared" si="0"/>
        <v>-19.641269841269835</v>
      </c>
      <c r="AF44" s="3"/>
      <c r="AG44" s="3"/>
      <c r="AH44" s="3"/>
      <c r="AI44" s="3"/>
      <c r="AJ44" s="3"/>
    </row>
    <row r="45" spans="1:41" x14ac:dyDescent="0.35">
      <c r="A45" s="3" t="str">
        <f t="shared" si="7"/>
        <v>Green</v>
      </c>
      <c r="B45" s="3" t="s">
        <v>15</v>
      </c>
      <c r="C45" s="5">
        <v>44</v>
      </c>
      <c r="D45" s="3">
        <v>50</v>
      </c>
      <c r="E45" s="3">
        <v>0</v>
      </c>
      <c r="F45" s="3">
        <v>70</v>
      </c>
      <c r="G45" s="3" t="s">
        <v>29</v>
      </c>
      <c r="I45" s="3">
        <f t="shared" si="2"/>
        <v>0</v>
      </c>
      <c r="J45" s="3">
        <f t="shared" si="8"/>
        <v>0</v>
      </c>
      <c r="L45" s="5">
        <f t="shared" si="3"/>
        <v>19.444444444444446</v>
      </c>
      <c r="M45" s="5">
        <f t="shared" si="4"/>
        <v>2.5714285714285712</v>
      </c>
      <c r="Y45" s="12">
        <f t="shared" si="5"/>
        <v>-9.841269841269451E-2</v>
      </c>
      <c r="Z45" s="12">
        <f t="shared" si="0"/>
        <v>-19.641269841269835</v>
      </c>
      <c r="AF45" s="3"/>
      <c r="AG45" s="3"/>
      <c r="AH45" s="3"/>
      <c r="AI45" s="3"/>
      <c r="AJ45" s="3"/>
    </row>
    <row r="46" spans="1:41" x14ac:dyDescent="0.35">
      <c r="A46" s="3" t="str">
        <f t="shared" si="7"/>
        <v>Green</v>
      </c>
      <c r="B46" s="3" t="s">
        <v>15</v>
      </c>
      <c r="C46" s="3">
        <v>45</v>
      </c>
      <c r="D46" s="3">
        <v>50</v>
      </c>
      <c r="E46" s="3">
        <v>0</v>
      </c>
      <c r="F46" s="3">
        <v>70</v>
      </c>
      <c r="G46" s="3" t="s">
        <v>29</v>
      </c>
      <c r="I46" s="3">
        <f t="shared" si="2"/>
        <v>0</v>
      </c>
      <c r="J46" s="3">
        <f t="shared" si="8"/>
        <v>0</v>
      </c>
      <c r="L46" s="5">
        <f t="shared" si="3"/>
        <v>19.444444444444446</v>
      </c>
      <c r="M46" s="5">
        <f t="shared" si="4"/>
        <v>2.5714285714285712</v>
      </c>
      <c r="Y46" s="12">
        <f t="shared" si="5"/>
        <v>-9.841269841269451E-2</v>
      </c>
      <c r="Z46" s="12">
        <f t="shared" si="0"/>
        <v>-19.641269841269835</v>
      </c>
      <c r="AF46" s="3"/>
      <c r="AG46" s="3"/>
      <c r="AH46" s="3"/>
      <c r="AI46" s="3"/>
      <c r="AJ46" s="3"/>
    </row>
    <row r="47" spans="1:41" x14ac:dyDescent="0.35">
      <c r="A47" s="3" t="str">
        <f t="shared" si="7"/>
        <v>Green</v>
      </c>
      <c r="B47" s="3" t="s">
        <v>15</v>
      </c>
      <c r="C47" s="3">
        <v>46</v>
      </c>
      <c r="D47" s="3">
        <v>50</v>
      </c>
      <c r="E47" s="3">
        <v>0</v>
      </c>
      <c r="F47" s="3">
        <v>70</v>
      </c>
      <c r="G47" s="3" t="s">
        <v>29</v>
      </c>
      <c r="I47" s="3">
        <f t="shared" si="2"/>
        <v>0</v>
      </c>
      <c r="J47" s="3">
        <f t="shared" si="8"/>
        <v>0</v>
      </c>
      <c r="L47" s="5">
        <f t="shared" si="3"/>
        <v>19.444444444444446</v>
      </c>
      <c r="M47" s="5">
        <f t="shared" si="4"/>
        <v>2.5714285714285712</v>
      </c>
      <c r="Y47" s="12">
        <f t="shared" si="5"/>
        <v>-9.841269841269451E-2</v>
      </c>
      <c r="Z47" s="12">
        <f t="shared" si="0"/>
        <v>-19.641269841269835</v>
      </c>
      <c r="AF47" s="3"/>
      <c r="AG47" s="3"/>
      <c r="AH47" s="3"/>
      <c r="AI47" s="3"/>
      <c r="AJ47" s="3"/>
    </row>
    <row r="48" spans="1:41" x14ac:dyDescent="0.35">
      <c r="A48" s="3" t="str">
        <f t="shared" si="7"/>
        <v>Green</v>
      </c>
      <c r="B48" s="3" t="s">
        <v>15</v>
      </c>
      <c r="C48" s="5">
        <v>47</v>
      </c>
      <c r="D48" s="3">
        <v>50</v>
      </c>
      <c r="E48" s="3">
        <v>0</v>
      </c>
      <c r="F48" s="3">
        <v>70</v>
      </c>
      <c r="G48" s="3" t="s">
        <v>29</v>
      </c>
      <c r="I48" s="3">
        <f t="shared" si="2"/>
        <v>0</v>
      </c>
      <c r="J48" s="3">
        <f t="shared" si="8"/>
        <v>0</v>
      </c>
      <c r="L48" s="5">
        <f t="shared" si="3"/>
        <v>19.444444444444446</v>
      </c>
      <c r="M48" s="5">
        <f t="shared" si="4"/>
        <v>2.5714285714285712</v>
      </c>
      <c r="Y48" s="12">
        <f t="shared" si="5"/>
        <v>-9.841269841269451E-2</v>
      </c>
      <c r="Z48" s="12">
        <f t="shared" si="0"/>
        <v>-19.641269841269835</v>
      </c>
      <c r="AF48" s="3"/>
      <c r="AG48" s="3"/>
      <c r="AH48" s="3"/>
      <c r="AI48" s="3"/>
      <c r="AJ48" s="3"/>
    </row>
    <row r="49" spans="1:41" ht="31" x14ac:dyDescent="0.35">
      <c r="A49" s="3" t="str">
        <f t="shared" si="7"/>
        <v>Green</v>
      </c>
      <c r="B49" s="3" t="s">
        <v>15</v>
      </c>
      <c r="C49" s="3">
        <v>48</v>
      </c>
      <c r="D49" s="3">
        <v>50</v>
      </c>
      <c r="E49" s="3">
        <v>0</v>
      </c>
      <c r="F49" s="3">
        <v>70</v>
      </c>
      <c r="G49" s="8" t="s">
        <v>51</v>
      </c>
      <c r="I49" s="3">
        <f t="shared" si="2"/>
        <v>0</v>
      </c>
      <c r="J49" s="3">
        <f t="shared" si="8"/>
        <v>0</v>
      </c>
      <c r="L49" s="5">
        <f t="shared" si="3"/>
        <v>19.444444444444446</v>
      </c>
      <c r="M49" s="5">
        <f t="shared" si="4"/>
        <v>2.5714285714285712</v>
      </c>
      <c r="N49" s="7">
        <f>SUM(M41:M49)</f>
        <v>23.142857142857139</v>
      </c>
      <c r="O49" s="15">
        <v>30</v>
      </c>
      <c r="P49" s="5">
        <f t="shared" ref="P49" si="18">0.5*$R$1*O49*O49</f>
        <v>225</v>
      </c>
      <c r="Q49" s="1">
        <f>SUM(D41:D49)</f>
        <v>450</v>
      </c>
      <c r="T49" s="5">
        <f>2*O49</f>
        <v>60</v>
      </c>
      <c r="U49" s="5">
        <f>(Q49-2*P49)/L49</f>
        <v>0</v>
      </c>
      <c r="V49" s="7">
        <f>U49+T49</f>
        <v>60</v>
      </c>
      <c r="W49" s="1">
        <v>60</v>
      </c>
      <c r="X49" s="12">
        <f>(V49+W49)/60</f>
        <v>2</v>
      </c>
      <c r="Y49" s="12">
        <f t="shared" si="5"/>
        <v>-9.841269841269451E-2</v>
      </c>
      <c r="Z49" s="12">
        <f t="shared" si="0"/>
        <v>-19.641269841269835</v>
      </c>
      <c r="AB49" s="7">
        <f>SUM(M41:M49)</f>
        <v>23.142857142857139</v>
      </c>
      <c r="AC49" s="7">
        <f>AB49*2+120</f>
        <v>166.28571428571428</v>
      </c>
      <c r="AD49" s="7">
        <f>AC49+AD40</f>
        <v>1278.2337662337661</v>
      </c>
      <c r="AE49" s="18">
        <f>ROUND(AD49/60,0)</f>
        <v>21</v>
      </c>
      <c r="AF49" s="21">
        <v>1.4583333333333332E-2</v>
      </c>
      <c r="AG49" s="21">
        <f t="shared" ref="AG49:AO49" si="19">AF49+$AQ$1</f>
        <v>1.6666666666666666E-2</v>
      </c>
      <c r="AH49" s="21">
        <f t="shared" si="19"/>
        <v>1.8749999999999999E-2</v>
      </c>
      <c r="AI49" s="21">
        <f t="shared" si="19"/>
        <v>2.0833333333333332E-2</v>
      </c>
      <c r="AJ49" s="21">
        <f t="shared" si="19"/>
        <v>2.2916666666666665E-2</v>
      </c>
      <c r="AK49" s="21">
        <f t="shared" si="19"/>
        <v>2.4999999999999998E-2</v>
      </c>
      <c r="AL49" s="21">
        <f t="shared" si="19"/>
        <v>2.7083333333333331E-2</v>
      </c>
      <c r="AM49" s="21">
        <f t="shared" si="19"/>
        <v>2.9166666666666664E-2</v>
      </c>
      <c r="AN49" s="21">
        <f t="shared" si="19"/>
        <v>3.1249999999999997E-2</v>
      </c>
      <c r="AO49" s="21">
        <f t="shared" si="19"/>
        <v>3.3333333333333333E-2</v>
      </c>
    </row>
    <row r="50" spans="1:41" x14ac:dyDescent="0.35">
      <c r="A50" s="3" t="str">
        <f t="shared" si="7"/>
        <v>Green</v>
      </c>
      <c r="B50" s="3" t="s">
        <v>15</v>
      </c>
      <c r="C50" s="3">
        <v>49</v>
      </c>
      <c r="D50" s="3">
        <v>50</v>
      </c>
      <c r="E50" s="3">
        <v>0</v>
      </c>
      <c r="F50" s="3">
        <v>70</v>
      </c>
      <c r="G50" s="3" t="s">
        <v>29</v>
      </c>
      <c r="I50" s="3">
        <f t="shared" si="2"/>
        <v>0</v>
      </c>
      <c r="J50" s="3">
        <f t="shared" si="8"/>
        <v>0</v>
      </c>
      <c r="L50" s="5">
        <f t="shared" si="3"/>
        <v>19.444444444444446</v>
      </c>
      <c r="M50" s="5">
        <f t="shared" si="4"/>
        <v>2.5714285714285712</v>
      </c>
      <c r="Y50" s="12">
        <f t="shared" si="5"/>
        <v>-9.841269841269451E-2</v>
      </c>
      <c r="Z50" s="12">
        <f t="shared" si="0"/>
        <v>-19.641269841269835</v>
      </c>
      <c r="AF50" s="3"/>
      <c r="AG50" s="3"/>
      <c r="AH50" s="3"/>
      <c r="AI50" s="3"/>
      <c r="AJ50" s="3"/>
    </row>
    <row r="51" spans="1:41" x14ac:dyDescent="0.35">
      <c r="A51" s="3" t="str">
        <f t="shared" si="7"/>
        <v>Green</v>
      </c>
      <c r="B51" s="3" t="s">
        <v>15</v>
      </c>
      <c r="C51" s="5">
        <v>50</v>
      </c>
      <c r="D51" s="3">
        <v>50</v>
      </c>
      <c r="E51" s="3">
        <v>0</v>
      </c>
      <c r="F51" s="3">
        <v>70</v>
      </c>
      <c r="G51" s="3" t="s">
        <v>29</v>
      </c>
      <c r="I51" s="3">
        <f t="shared" si="2"/>
        <v>0</v>
      </c>
      <c r="J51" s="3">
        <f t="shared" si="8"/>
        <v>0</v>
      </c>
      <c r="L51" s="5">
        <f t="shared" si="3"/>
        <v>19.444444444444446</v>
      </c>
      <c r="M51" s="5">
        <f t="shared" si="4"/>
        <v>2.5714285714285712</v>
      </c>
      <c r="Y51" s="12">
        <f t="shared" si="5"/>
        <v>-9.841269841269451E-2</v>
      </c>
      <c r="Z51" s="12">
        <f t="shared" si="0"/>
        <v>-19.641269841269835</v>
      </c>
      <c r="AF51" s="3"/>
      <c r="AG51" s="3"/>
      <c r="AH51" s="3"/>
      <c r="AI51" s="3"/>
      <c r="AJ51" s="3"/>
    </row>
    <row r="52" spans="1:41" x14ac:dyDescent="0.35">
      <c r="A52" s="3" t="str">
        <f t="shared" si="7"/>
        <v>Green</v>
      </c>
      <c r="B52" s="3" t="s">
        <v>15</v>
      </c>
      <c r="C52" s="3">
        <v>51</v>
      </c>
      <c r="D52" s="3">
        <v>50</v>
      </c>
      <c r="E52" s="3">
        <v>0</v>
      </c>
      <c r="F52" s="3">
        <v>70</v>
      </c>
      <c r="G52" s="3" t="s">
        <v>29</v>
      </c>
      <c r="I52" s="3">
        <f t="shared" si="2"/>
        <v>0</v>
      </c>
      <c r="J52" s="3">
        <f t="shared" si="8"/>
        <v>0</v>
      </c>
      <c r="L52" s="5">
        <f t="shared" si="3"/>
        <v>19.444444444444446</v>
      </c>
      <c r="M52" s="5">
        <f t="shared" si="4"/>
        <v>2.5714285714285712</v>
      </c>
      <c r="Y52" s="12">
        <f t="shared" si="5"/>
        <v>-9.841269841269451E-2</v>
      </c>
      <c r="Z52" s="12">
        <f t="shared" si="0"/>
        <v>-19.641269841269835</v>
      </c>
      <c r="AF52" s="3"/>
      <c r="AG52" s="3"/>
      <c r="AH52" s="3"/>
      <c r="AI52" s="3"/>
      <c r="AJ52" s="3"/>
    </row>
    <row r="53" spans="1:41" x14ac:dyDescent="0.35">
      <c r="A53" s="3" t="str">
        <f t="shared" si="7"/>
        <v>Green</v>
      </c>
      <c r="B53" s="3" t="s">
        <v>15</v>
      </c>
      <c r="C53" s="3">
        <v>52</v>
      </c>
      <c r="D53" s="3">
        <v>50</v>
      </c>
      <c r="E53" s="3">
        <v>0</v>
      </c>
      <c r="F53" s="3">
        <v>70</v>
      </c>
      <c r="G53" s="3" t="s">
        <v>29</v>
      </c>
      <c r="I53" s="3">
        <f t="shared" si="2"/>
        <v>0</v>
      </c>
      <c r="J53" s="3">
        <f t="shared" si="8"/>
        <v>0</v>
      </c>
      <c r="L53" s="5">
        <f t="shared" si="3"/>
        <v>19.444444444444446</v>
      </c>
      <c r="M53" s="5">
        <f t="shared" si="4"/>
        <v>2.5714285714285712</v>
      </c>
      <c r="Y53" s="12">
        <f t="shared" si="5"/>
        <v>-9.841269841269451E-2</v>
      </c>
      <c r="Z53" s="12">
        <f t="shared" si="0"/>
        <v>-19.641269841269835</v>
      </c>
      <c r="AF53" s="3"/>
      <c r="AG53" s="3"/>
      <c r="AH53" s="3"/>
      <c r="AI53" s="3"/>
      <c r="AJ53" s="3"/>
    </row>
    <row r="54" spans="1:41" x14ac:dyDescent="0.35">
      <c r="A54" s="3" t="str">
        <f t="shared" si="7"/>
        <v>Green</v>
      </c>
      <c r="B54" s="3" t="s">
        <v>15</v>
      </c>
      <c r="C54" s="5">
        <v>53</v>
      </c>
      <c r="D54" s="3">
        <v>50</v>
      </c>
      <c r="E54" s="3">
        <v>0</v>
      </c>
      <c r="F54" s="3">
        <v>70</v>
      </c>
      <c r="G54" s="3" t="s">
        <v>29</v>
      </c>
      <c r="I54" s="3">
        <f t="shared" si="2"/>
        <v>0</v>
      </c>
      <c r="J54" s="3">
        <f t="shared" si="8"/>
        <v>0</v>
      </c>
      <c r="L54" s="5">
        <f t="shared" si="3"/>
        <v>19.444444444444446</v>
      </c>
      <c r="M54" s="5">
        <f t="shared" si="4"/>
        <v>2.5714285714285712</v>
      </c>
      <c r="Y54" s="12">
        <f t="shared" si="5"/>
        <v>-9.841269841269451E-2</v>
      </c>
      <c r="Z54" s="12">
        <f t="shared" si="0"/>
        <v>-19.641269841269835</v>
      </c>
      <c r="AF54" s="3"/>
      <c r="AG54" s="3"/>
      <c r="AH54" s="3"/>
      <c r="AI54" s="3"/>
      <c r="AJ54" s="3"/>
    </row>
    <row r="55" spans="1:41" x14ac:dyDescent="0.35">
      <c r="A55" s="3" t="str">
        <f t="shared" si="7"/>
        <v>Green</v>
      </c>
      <c r="B55" s="3" t="s">
        <v>15</v>
      </c>
      <c r="C55" s="3">
        <v>54</v>
      </c>
      <c r="D55" s="3">
        <v>50</v>
      </c>
      <c r="E55" s="3">
        <v>0</v>
      </c>
      <c r="F55" s="3">
        <v>70</v>
      </c>
      <c r="G55" s="3" t="s">
        <v>29</v>
      </c>
      <c r="I55" s="3">
        <f t="shared" si="2"/>
        <v>0</v>
      </c>
      <c r="J55" s="3">
        <f t="shared" si="8"/>
        <v>0</v>
      </c>
      <c r="L55" s="5">
        <f t="shared" si="3"/>
        <v>19.444444444444446</v>
      </c>
      <c r="M55" s="5">
        <f t="shared" si="4"/>
        <v>2.5714285714285712</v>
      </c>
      <c r="Y55" s="12">
        <f t="shared" si="5"/>
        <v>-9.841269841269451E-2</v>
      </c>
      <c r="Z55" s="12">
        <f t="shared" si="0"/>
        <v>-19.641269841269835</v>
      </c>
      <c r="AF55" s="3"/>
      <c r="AG55" s="3"/>
      <c r="AH55" s="3"/>
      <c r="AI55" s="3"/>
      <c r="AJ55" s="3"/>
    </row>
    <row r="56" spans="1:41" x14ac:dyDescent="0.35">
      <c r="A56" s="3" t="str">
        <f t="shared" si="7"/>
        <v>Green</v>
      </c>
      <c r="B56" s="3" t="s">
        <v>15</v>
      </c>
      <c r="C56" s="3">
        <v>55</v>
      </c>
      <c r="D56" s="3">
        <v>50</v>
      </c>
      <c r="E56" s="3">
        <v>0</v>
      </c>
      <c r="F56" s="3">
        <v>70</v>
      </c>
      <c r="G56" s="3" t="s">
        <v>29</v>
      </c>
      <c r="I56" s="3">
        <f t="shared" si="2"/>
        <v>0</v>
      </c>
      <c r="J56" s="3">
        <f t="shared" si="8"/>
        <v>0</v>
      </c>
      <c r="L56" s="5">
        <f t="shared" si="3"/>
        <v>19.444444444444446</v>
      </c>
      <c r="M56" s="5">
        <f t="shared" si="4"/>
        <v>2.5714285714285712</v>
      </c>
      <c r="Y56" s="12">
        <f t="shared" si="5"/>
        <v>-9.841269841269451E-2</v>
      </c>
      <c r="Z56" s="12">
        <f t="shared" si="0"/>
        <v>-19.641269841269835</v>
      </c>
      <c r="AF56" s="3"/>
      <c r="AG56" s="3"/>
      <c r="AH56" s="3"/>
      <c r="AI56" s="3"/>
      <c r="AJ56" s="3"/>
    </row>
    <row r="57" spans="1:41" x14ac:dyDescent="0.35">
      <c r="A57" s="3" t="str">
        <f t="shared" si="7"/>
        <v>Green</v>
      </c>
      <c r="B57" s="3" t="s">
        <v>15</v>
      </c>
      <c r="C57" s="5">
        <v>56</v>
      </c>
      <c r="D57" s="3">
        <v>50</v>
      </c>
      <c r="E57" s="3">
        <v>0</v>
      </c>
      <c r="F57" s="3">
        <v>70</v>
      </c>
      <c r="G57" s="3" t="s">
        <v>29</v>
      </c>
      <c r="I57" s="3">
        <f t="shared" si="2"/>
        <v>0</v>
      </c>
      <c r="J57" s="3">
        <f t="shared" si="8"/>
        <v>0</v>
      </c>
      <c r="L57" s="5">
        <f t="shared" si="3"/>
        <v>19.444444444444446</v>
      </c>
      <c r="M57" s="5">
        <f t="shared" si="4"/>
        <v>2.5714285714285712</v>
      </c>
      <c r="Y57" s="12">
        <f t="shared" si="5"/>
        <v>-9.841269841269451E-2</v>
      </c>
      <c r="Z57" s="12">
        <f t="shared" si="0"/>
        <v>-19.641269841269835</v>
      </c>
      <c r="AF57" s="3"/>
      <c r="AG57" s="3"/>
      <c r="AH57" s="3"/>
      <c r="AI57" s="3"/>
      <c r="AJ57" s="3"/>
    </row>
    <row r="58" spans="1:41" ht="31" x14ac:dyDescent="0.35">
      <c r="A58" s="3" t="str">
        <f t="shared" si="7"/>
        <v>Green</v>
      </c>
      <c r="B58" s="3" t="s">
        <v>15</v>
      </c>
      <c r="C58" s="3">
        <v>57</v>
      </c>
      <c r="D58" s="3">
        <v>50</v>
      </c>
      <c r="E58" s="3">
        <v>0</v>
      </c>
      <c r="F58" s="3">
        <v>70</v>
      </c>
      <c r="G58" s="8" t="s">
        <v>52</v>
      </c>
      <c r="I58" s="3">
        <f t="shared" si="2"/>
        <v>0</v>
      </c>
      <c r="J58" s="3">
        <f t="shared" si="8"/>
        <v>0</v>
      </c>
      <c r="L58" s="5">
        <f t="shared" si="3"/>
        <v>19.444444444444446</v>
      </c>
      <c r="M58" s="5">
        <f t="shared" si="4"/>
        <v>2.5714285714285712</v>
      </c>
      <c r="N58" s="7">
        <f>SUM(M50:M58)</f>
        <v>23.142857142857139</v>
      </c>
      <c r="O58" s="14">
        <v>30</v>
      </c>
      <c r="P58" s="5">
        <f t="shared" ref="P58" si="20">0.5*$R$1*O58*O58</f>
        <v>225</v>
      </c>
      <c r="Q58" s="1">
        <f>SUM(D50:D58)</f>
        <v>450</v>
      </c>
      <c r="T58" s="5">
        <f>2*O58</f>
        <v>60</v>
      </c>
      <c r="U58" s="5">
        <f>(Q58-2*P58)/L58</f>
        <v>0</v>
      </c>
      <c r="V58" s="7">
        <f>U58+T58</f>
        <v>60</v>
      </c>
      <c r="W58" s="1">
        <v>60</v>
      </c>
      <c r="X58" s="12">
        <f>(V58+W58)/60</f>
        <v>2</v>
      </c>
      <c r="Y58" s="12">
        <f t="shared" si="5"/>
        <v>-9.841269841269451E-2</v>
      </c>
      <c r="Z58" s="12">
        <f t="shared" si="0"/>
        <v>-22.898412698412695</v>
      </c>
      <c r="AB58" s="7">
        <f>SUM(M50:M58)</f>
        <v>23.142857142857139</v>
      </c>
      <c r="AC58" s="7">
        <f>AB58*2+120</f>
        <v>166.28571428571428</v>
      </c>
      <c r="AD58" s="7">
        <f>AC58+AD49</f>
        <v>1444.5194805194803</v>
      </c>
      <c r="AE58" s="18">
        <f>ROUND(AD58/60,0)</f>
        <v>24</v>
      </c>
      <c r="AF58" s="21">
        <v>1.6666666666666666E-2</v>
      </c>
      <c r="AG58" s="21">
        <f t="shared" ref="AG58:AO58" si="21">AF58+$AQ$1</f>
        <v>1.8749999999999999E-2</v>
      </c>
      <c r="AH58" s="21">
        <f t="shared" si="21"/>
        <v>2.0833333333333332E-2</v>
      </c>
      <c r="AI58" s="21">
        <f t="shared" si="21"/>
        <v>2.2916666666666665E-2</v>
      </c>
      <c r="AJ58" s="21">
        <f t="shared" si="21"/>
        <v>2.4999999999999998E-2</v>
      </c>
      <c r="AK58" s="21">
        <f t="shared" si="21"/>
        <v>2.7083333333333331E-2</v>
      </c>
      <c r="AL58" s="21">
        <f t="shared" si="21"/>
        <v>2.9166666666666664E-2</v>
      </c>
      <c r="AM58" s="21">
        <f t="shared" si="21"/>
        <v>3.1249999999999997E-2</v>
      </c>
      <c r="AN58" s="21">
        <f t="shared" si="21"/>
        <v>3.3333333333333333E-2</v>
      </c>
      <c r="AO58" s="21">
        <f t="shared" si="21"/>
        <v>3.5416666666666666E-2</v>
      </c>
    </row>
    <row r="59" spans="1:41" x14ac:dyDescent="0.35">
      <c r="A59" s="3" t="str">
        <f t="shared" si="7"/>
        <v>Green</v>
      </c>
      <c r="B59" s="3" t="s">
        <v>18</v>
      </c>
      <c r="C59" s="3">
        <v>58</v>
      </c>
      <c r="D59" s="3">
        <v>50</v>
      </c>
      <c r="E59" s="3">
        <v>0</v>
      </c>
      <c r="F59" s="3">
        <v>60</v>
      </c>
      <c r="G59" s="8" t="s">
        <v>39</v>
      </c>
      <c r="I59" s="3">
        <f t="shared" si="2"/>
        <v>0</v>
      </c>
      <c r="J59" s="3">
        <f t="shared" si="8"/>
        <v>0</v>
      </c>
      <c r="L59" s="5">
        <f t="shared" si="3"/>
        <v>16.666666666666668</v>
      </c>
      <c r="M59" s="5">
        <f t="shared" si="4"/>
        <v>3</v>
      </c>
      <c r="Y59" s="12">
        <f t="shared" si="5"/>
        <v>-6.1333333333333293</v>
      </c>
      <c r="Z59" s="12">
        <f t="shared" si="0"/>
        <v>-28.933333333333326</v>
      </c>
      <c r="AF59" s="3"/>
      <c r="AG59" s="3"/>
      <c r="AH59" s="3"/>
      <c r="AI59" s="3"/>
      <c r="AJ59" s="3"/>
    </row>
    <row r="60" spans="1:41" x14ac:dyDescent="0.35">
      <c r="A60" s="3" t="str">
        <f t="shared" si="7"/>
        <v>Green</v>
      </c>
      <c r="B60" s="3" t="s">
        <v>18</v>
      </c>
      <c r="C60" s="5">
        <v>59</v>
      </c>
      <c r="D60" s="3">
        <v>50</v>
      </c>
      <c r="E60" s="3">
        <v>0</v>
      </c>
      <c r="F60" s="3">
        <v>60</v>
      </c>
      <c r="I60" s="3">
        <f t="shared" si="2"/>
        <v>0</v>
      </c>
      <c r="J60" s="3">
        <f t="shared" si="8"/>
        <v>0</v>
      </c>
      <c r="L60" s="5">
        <f t="shared" si="3"/>
        <v>16.666666666666668</v>
      </c>
      <c r="M60" s="5">
        <f t="shared" si="4"/>
        <v>3</v>
      </c>
      <c r="Y60" s="12">
        <f t="shared" si="5"/>
        <v>-6.1333333333333293</v>
      </c>
      <c r="Z60" s="12">
        <f t="shared" si="0"/>
        <v>-28.933333333333326</v>
      </c>
      <c r="AF60" s="3"/>
      <c r="AG60" s="3"/>
      <c r="AH60" s="3"/>
      <c r="AI60" s="3"/>
      <c r="AJ60" s="3"/>
    </row>
    <row r="61" spans="1:41" x14ac:dyDescent="0.35">
      <c r="A61" s="3" t="str">
        <f t="shared" si="7"/>
        <v>Green</v>
      </c>
      <c r="B61" s="3" t="s">
        <v>18</v>
      </c>
      <c r="C61" s="3">
        <v>60</v>
      </c>
      <c r="D61" s="3">
        <v>50</v>
      </c>
      <c r="E61" s="3">
        <v>0</v>
      </c>
      <c r="F61" s="3">
        <v>60</v>
      </c>
      <c r="I61" s="3">
        <f t="shared" si="2"/>
        <v>0</v>
      </c>
      <c r="J61" s="3">
        <f t="shared" si="8"/>
        <v>0</v>
      </c>
      <c r="L61" s="5">
        <f t="shared" si="3"/>
        <v>16.666666666666668</v>
      </c>
      <c r="M61" s="5">
        <f t="shared" si="4"/>
        <v>3</v>
      </c>
      <c r="Y61" s="12">
        <f t="shared" si="5"/>
        <v>-6.1333333333333293</v>
      </c>
      <c r="Z61" s="12">
        <f t="shared" si="0"/>
        <v>-28.933333333333326</v>
      </c>
      <c r="AF61" s="3"/>
      <c r="AG61" s="3"/>
      <c r="AH61" s="3"/>
      <c r="AI61" s="3"/>
      <c r="AJ61" s="3"/>
    </row>
    <row r="62" spans="1:41" x14ac:dyDescent="0.35">
      <c r="A62" s="3" t="str">
        <f t="shared" si="7"/>
        <v>Green</v>
      </c>
      <c r="B62" s="3" t="s">
        <v>18</v>
      </c>
      <c r="C62" s="3">
        <v>61</v>
      </c>
      <c r="D62" s="3">
        <v>50</v>
      </c>
      <c r="E62" s="3">
        <v>0</v>
      </c>
      <c r="F62" s="3">
        <v>60</v>
      </c>
      <c r="I62" s="3">
        <f t="shared" si="2"/>
        <v>0</v>
      </c>
      <c r="J62" s="3">
        <f t="shared" si="8"/>
        <v>0</v>
      </c>
      <c r="L62" s="5">
        <f t="shared" si="3"/>
        <v>16.666666666666668</v>
      </c>
      <c r="M62" s="5">
        <f t="shared" si="4"/>
        <v>3</v>
      </c>
      <c r="Y62" s="12">
        <f t="shared" si="5"/>
        <v>-6.1333333333333293</v>
      </c>
      <c r="Z62" s="12">
        <f t="shared" si="0"/>
        <v>-28.933333333333326</v>
      </c>
      <c r="AF62" s="3"/>
      <c r="AG62" s="3"/>
      <c r="AH62" s="3"/>
      <c r="AI62" s="3"/>
      <c r="AJ62" s="3"/>
    </row>
    <row r="63" spans="1:41" x14ac:dyDescent="0.35">
      <c r="A63" s="3" t="str">
        <f t="shared" si="7"/>
        <v>Green</v>
      </c>
      <c r="B63" s="3" t="s">
        <v>18</v>
      </c>
      <c r="C63" s="5">
        <v>62</v>
      </c>
      <c r="D63" s="3">
        <v>50</v>
      </c>
      <c r="E63" s="3">
        <v>0</v>
      </c>
      <c r="F63" s="3">
        <v>60</v>
      </c>
      <c r="G63" s="8" t="s">
        <v>40</v>
      </c>
      <c r="I63" s="3">
        <f t="shared" si="2"/>
        <v>0</v>
      </c>
      <c r="J63" s="3">
        <f t="shared" si="8"/>
        <v>0</v>
      </c>
      <c r="L63" s="5">
        <f t="shared" si="3"/>
        <v>16.666666666666668</v>
      </c>
      <c r="M63" s="5">
        <f t="shared" si="4"/>
        <v>3</v>
      </c>
      <c r="Y63" s="12">
        <f t="shared" si="5"/>
        <v>-6.1333333333333293</v>
      </c>
      <c r="Z63" s="12">
        <f t="shared" si="0"/>
        <v>-45.219047619047615</v>
      </c>
      <c r="AF63" s="3"/>
      <c r="AG63" s="3"/>
      <c r="AH63" s="3"/>
      <c r="AI63" s="3"/>
      <c r="AJ63" s="3"/>
    </row>
    <row r="64" spans="1:41" x14ac:dyDescent="0.35">
      <c r="A64" s="3" t="str">
        <f t="shared" si="7"/>
        <v>Green</v>
      </c>
      <c r="B64" s="3" t="s">
        <v>19</v>
      </c>
      <c r="C64" s="3">
        <v>63</v>
      </c>
      <c r="D64" s="3">
        <v>100</v>
      </c>
      <c r="E64" s="3">
        <v>0</v>
      </c>
      <c r="F64" s="3">
        <v>70</v>
      </c>
      <c r="I64" s="3">
        <f t="shared" si="2"/>
        <v>0</v>
      </c>
      <c r="J64" s="3">
        <f t="shared" si="8"/>
        <v>0</v>
      </c>
      <c r="L64" s="5">
        <f t="shared" si="3"/>
        <v>19.444444444444446</v>
      </c>
      <c r="M64" s="5">
        <f t="shared" si="4"/>
        <v>5.1428571428571423</v>
      </c>
      <c r="Y64" s="12">
        <f t="shared" si="5"/>
        <v>-19.641269841269835</v>
      </c>
      <c r="Z64" s="12">
        <f t="shared" si="0"/>
        <v>-58.726984126984121</v>
      </c>
      <c r="AF64" s="3"/>
      <c r="AG64" s="3"/>
      <c r="AH64" s="3"/>
      <c r="AI64" s="3"/>
      <c r="AJ64" s="3"/>
    </row>
    <row r="65" spans="1:41" x14ac:dyDescent="0.35">
      <c r="A65" s="3" t="str">
        <f t="shared" si="7"/>
        <v>Green</v>
      </c>
      <c r="B65" s="3" t="s">
        <v>19</v>
      </c>
      <c r="C65" s="3">
        <v>64</v>
      </c>
      <c r="D65" s="3">
        <v>100</v>
      </c>
      <c r="E65" s="3">
        <v>0</v>
      </c>
      <c r="F65" s="3">
        <v>70</v>
      </c>
      <c r="I65" s="3">
        <f t="shared" si="2"/>
        <v>0</v>
      </c>
      <c r="J65" s="3">
        <f t="shared" si="8"/>
        <v>0</v>
      </c>
      <c r="L65" s="5">
        <f t="shared" si="3"/>
        <v>19.444444444444446</v>
      </c>
      <c r="M65" s="5">
        <f t="shared" si="4"/>
        <v>5.1428571428571423</v>
      </c>
      <c r="Y65" s="12">
        <f t="shared" si="5"/>
        <v>-19.641269841269835</v>
      </c>
      <c r="Z65" s="12">
        <f t="shared" si="0"/>
        <v>-97.812698412698396</v>
      </c>
      <c r="AF65" s="3"/>
      <c r="AG65" s="3"/>
      <c r="AH65" s="3"/>
      <c r="AI65" s="3"/>
      <c r="AJ65" s="3"/>
    </row>
    <row r="66" spans="1:41" x14ac:dyDescent="0.35">
      <c r="A66" s="3" t="str">
        <f t="shared" si="7"/>
        <v>Green</v>
      </c>
      <c r="B66" s="3" t="s">
        <v>19</v>
      </c>
      <c r="C66" s="5">
        <v>65</v>
      </c>
      <c r="D66" s="3">
        <v>200</v>
      </c>
      <c r="E66" s="3">
        <v>0</v>
      </c>
      <c r="F66" s="3">
        <v>70</v>
      </c>
      <c r="G66" s="8" t="s">
        <v>45</v>
      </c>
      <c r="I66" s="3">
        <f t="shared" si="2"/>
        <v>0</v>
      </c>
      <c r="J66" s="3">
        <f t="shared" si="8"/>
        <v>0</v>
      </c>
      <c r="L66" s="5">
        <f t="shared" si="3"/>
        <v>19.444444444444446</v>
      </c>
      <c r="M66" s="5">
        <f t="shared" si="4"/>
        <v>10.285714285714285</v>
      </c>
      <c r="N66" s="7">
        <f>SUM(M59:M66)</f>
        <v>35.571428571428569</v>
      </c>
      <c r="O66" s="14">
        <v>36</v>
      </c>
      <c r="P66" s="5">
        <f t="shared" ref="P66" si="22">0.5*$R$1*O66*O66</f>
        <v>324</v>
      </c>
      <c r="Q66" s="1">
        <f>SUM(D59:D66)</f>
        <v>650</v>
      </c>
      <c r="T66" s="5">
        <f>2*O66</f>
        <v>72</v>
      </c>
      <c r="U66" s="5">
        <f>(Q66-2*P66)/L66</f>
        <v>0.10285714285714284</v>
      </c>
      <c r="V66" s="7">
        <f>U66+T66</f>
        <v>72.102857142857147</v>
      </c>
      <c r="W66" s="1">
        <v>60</v>
      </c>
      <c r="X66" s="12">
        <f>(V66+W66)/60</f>
        <v>2.201714285714286</v>
      </c>
      <c r="Y66" s="12">
        <f t="shared" si="5"/>
        <v>-58.726984126984121</v>
      </c>
      <c r="Z66" s="12">
        <f t="shared" ref="Z66:Z129" si="23">L66-(M66+M67)*$AA$2</f>
        <v>-136.89841269841267</v>
      </c>
      <c r="AB66" s="7">
        <f>SUM(M59:M66)</f>
        <v>35.571428571428569</v>
      </c>
      <c r="AC66" s="7">
        <f>AB66*2+120</f>
        <v>191.14285714285714</v>
      </c>
      <c r="AD66" s="7">
        <f>AC66+AD58</f>
        <v>1635.6623376623374</v>
      </c>
      <c r="AE66" s="18">
        <f>ROUND(AD66/60,0)</f>
        <v>27</v>
      </c>
      <c r="AF66" s="21">
        <v>1.8749999999999999E-2</v>
      </c>
      <c r="AG66" s="21">
        <f t="shared" ref="AG66:AO66" si="24">AF66+$AQ$1</f>
        <v>2.0833333333333332E-2</v>
      </c>
      <c r="AH66" s="21">
        <f t="shared" si="24"/>
        <v>2.2916666666666665E-2</v>
      </c>
      <c r="AI66" s="21">
        <f t="shared" si="24"/>
        <v>2.4999999999999998E-2</v>
      </c>
      <c r="AJ66" s="21">
        <f t="shared" si="24"/>
        <v>2.7083333333333331E-2</v>
      </c>
      <c r="AK66" s="21">
        <f t="shared" si="24"/>
        <v>2.9166666666666664E-2</v>
      </c>
      <c r="AL66" s="21">
        <f t="shared" si="24"/>
        <v>3.1249999999999997E-2</v>
      </c>
      <c r="AM66" s="21">
        <f t="shared" si="24"/>
        <v>3.3333333333333333E-2</v>
      </c>
      <c r="AN66" s="21">
        <f t="shared" si="24"/>
        <v>3.5416666666666666E-2</v>
      </c>
      <c r="AO66" s="21">
        <f t="shared" si="24"/>
        <v>3.7499999999999999E-2</v>
      </c>
    </row>
    <row r="67" spans="1:41" x14ac:dyDescent="0.35">
      <c r="A67" s="3" t="str">
        <f t="shared" si="7"/>
        <v>Green</v>
      </c>
      <c r="B67" s="3" t="s">
        <v>19</v>
      </c>
      <c r="C67" s="3">
        <v>66</v>
      </c>
      <c r="D67" s="3">
        <v>200</v>
      </c>
      <c r="E67" s="3">
        <v>0</v>
      </c>
      <c r="F67" s="3">
        <v>70</v>
      </c>
      <c r="I67" s="3">
        <f t="shared" ref="I67:I130" si="25">E67*D67/100</f>
        <v>0</v>
      </c>
      <c r="J67" s="3">
        <f t="shared" si="8"/>
        <v>0</v>
      </c>
      <c r="L67" s="5">
        <f t="shared" ref="L67:L130" si="26">F67*1000/60/60</f>
        <v>19.444444444444446</v>
      </c>
      <c r="M67" s="5">
        <f t="shared" ref="M67:M130" si="27">D67/L67</f>
        <v>10.285714285714285</v>
      </c>
      <c r="Y67" s="12">
        <f t="shared" ref="Y67:Y130" si="28">L67-(M67*$AA$2)</f>
        <v>-58.726984126984121</v>
      </c>
      <c r="Z67" s="12">
        <f t="shared" si="23"/>
        <v>-97.812698412698396</v>
      </c>
      <c r="AF67" s="3"/>
      <c r="AG67" s="3"/>
      <c r="AH67" s="3"/>
      <c r="AI67" s="3"/>
      <c r="AJ67" s="3"/>
    </row>
    <row r="68" spans="1:41" x14ac:dyDescent="0.35">
      <c r="A68" s="3" t="str">
        <f t="shared" ref="A68:A131" si="29">A67</f>
        <v>Green</v>
      </c>
      <c r="B68" s="3" t="s">
        <v>19</v>
      </c>
      <c r="C68" s="3">
        <v>67</v>
      </c>
      <c r="D68" s="3">
        <v>100</v>
      </c>
      <c r="E68" s="3">
        <v>0</v>
      </c>
      <c r="F68" s="3">
        <v>70</v>
      </c>
      <c r="I68" s="3">
        <f t="shared" si="25"/>
        <v>0</v>
      </c>
      <c r="J68" s="3">
        <f t="shared" ref="J68:J131" si="30">I68+J67</f>
        <v>0</v>
      </c>
      <c r="L68" s="5">
        <f t="shared" si="26"/>
        <v>19.444444444444446</v>
      </c>
      <c r="M68" s="5">
        <f t="shared" si="27"/>
        <v>5.1428571428571423</v>
      </c>
      <c r="Y68" s="12">
        <f t="shared" si="28"/>
        <v>-19.641269841269835</v>
      </c>
      <c r="Z68" s="12">
        <f t="shared" si="23"/>
        <v>-58.726984126984121</v>
      </c>
      <c r="AF68" s="3"/>
      <c r="AG68" s="3"/>
      <c r="AH68" s="3"/>
      <c r="AI68" s="3"/>
      <c r="AJ68" s="3"/>
    </row>
    <row r="69" spans="1:41" x14ac:dyDescent="0.35">
      <c r="A69" s="3" t="str">
        <f t="shared" si="29"/>
        <v>Green</v>
      </c>
      <c r="B69" s="3" t="s">
        <v>19</v>
      </c>
      <c r="C69" s="5">
        <v>68</v>
      </c>
      <c r="D69" s="3">
        <v>100</v>
      </c>
      <c r="E69" s="3">
        <v>0</v>
      </c>
      <c r="F69" s="3">
        <v>70</v>
      </c>
      <c r="I69" s="3">
        <f t="shared" si="25"/>
        <v>0</v>
      </c>
      <c r="J69" s="3">
        <f t="shared" si="30"/>
        <v>0</v>
      </c>
      <c r="L69" s="5">
        <f t="shared" si="26"/>
        <v>19.444444444444446</v>
      </c>
      <c r="M69" s="5">
        <f t="shared" si="27"/>
        <v>5.1428571428571423</v>
      </c>
      <c r="Y69" s="12">
        <f t="shared" si="28"/>
        <v>-19.641269841269835</v>
      </c>
      <c r="Z69" s="12">
        <f t="shared" si="23"/>
        <v>-65.24126984126984</v>
      </c>
      <c r="AF69" s="3"/>
      <c r="AG69" s="3"/>
      <c r="AH69" s="3"/>
      <c r="AI69" s="3"/>
      <c r="AJ69" s="3"/>
    </row>
    <row r="70" spans="1:41" x14ac:dyDescent="0.35">
      <c r="A70" s="3" t="str">
        <f t="shared" si="29"/>
        <v>Green</v>
      </c>
      <c r="B70" s="3" t="s">
        <v>20</v>
      </c>
      <c r="C70" s="3">
        <v>69</v>
      </c>
      <c r="D70" s="3">
        <v>100</v>
      </c>
      <c r="E70" s="3">
        <v>0</v>
      </c>
      <c r="F70" s="3">
        <v>60</v>
      </c>
      <c r="I70" s="3">
        <f t="shared" si="25"/>
        <v>0</v>
      </c>
      <c r="J70" s="3">
        <f t="shared" si="30"/>
        <v>0</v>
      </c>
      <c r="L70" s="5">
        <f t="shared" si="26"/>
        <v>16.666666666666668</v>
      </c>
      <c r="M70" s="5">
        <f t="shared" si="27"/>
        <v>6</v>
      </c>
      <c r="Y70" s="12">
        <f t="shared" si="28"/>
        <v>-28.933333333333326</v>
      </c>
      <c r="Z70" s="12">
        <f t="shared" si="23"/>
        <v>-74.533333333333317</v>
      </c>
      <c r="AF70" s="3"/>
      <c r="AG70" s="3"/>
      <c r="AH70" s="3"/>
      <c r="AI70" s="3"/>
      <c r="AJ70" s="3"/>
    </row>
    <row r="71" spans="1:41" x14ac:dyDescent="0.35">
      <c r="A71" s="3" t="str">
        <f t="shared" si="29"/>
        <v>Green</v>
      </c>
      <c r="B71" s="3" t="s">
        <v>20</v>
      </c>
      <c r="C71" s="3">
        <v>70</v>
      </c>
      <c r="D71" s="3">
        <v>100</v>
      </c>
      <c r="E71" s="3">
        <v>0</v>
      </c>
      <c r="F71" s="3">
        <v>60</v>
      </c>
      <c r="I71" s="3">
        <f t="shared" si="25"/>
        <v>0</v>
      </c>
      <c r="J71" s="3">
        <f t="shared" si="30"/>
        <v>0</v>
      </c>
      <c r="L71" s="5">
        <f t="shared" si="26"/>
        <v>16.666666666666668</v>
      </c>
      <c r="M71" s="5">
        <f t="shared" si="27"/>
        <v>6</v>
      </c>
      <c r="Y71" s="12">
        <f t="shared" si="28"/>
        <v>-28.933333333333326</v>
      </c>
      <c r="Z71" s="12">
        <f t="shared" si="23"/>
        <v>-74.533333333333317</v>
      </c>
      <c r="AF71" s="3"/>
      <c r="AG71" s="3"/>
      <c r="AH71" s="3"/>
      <c r="AI71" s="3"/>
      <c r="AJ71" s="3"/>
    </row>
    <row r="72" spans="1:41" x14ac:dyDescent="0.35">
      <c r="A72" s="3" t="str">
        <f t="shared" si="29"/>
        <v>Green</v>
      </c>
      <c r="B72" s="3" t="s">
        <v>20</v>
      </c>
      <c r="C72" s="5">
        <v>71</v>
      </c>
      <c r="D72" s="3">
        <v>100</v>
      </c>
      <c r="E72" s="3">
        <v>0</v>
      </c>
      <c r="F72" s="3">
        <v>60</v>
      </c>
      <c r="I72" s="3">
        <f t="shared" si="25"/>
        <v>0</v>
      </c>
      <c r="J72" s="3">
        <f t="shared" si="30"/>
        <v>0</v>
      </c>
      <c r="L72" s="5">
        <f t="shared" si="26"/>
        <v>16.666666666666668</v>
      </c>
      <c r="M72" s="5">
        <f t="shared" si="27"/>
        <v>6</v>
      </c>
      <c r="Y72" s="12">
        <f t="shared" si="28"/>
        <v>-28.933333333333326</v>
      </c>
      <c r="Z72" s="12">
        <f t="shared" si="23"/>
        <v>-74.533333333333317</v>
      </c>
      <c r="AF72" s="3"/>
      <c r="AG72" s="3"/>
      <c r="AH72" s="3"/>
      <c r="AI72" s="3"/>
      <c r="AJ72" s="3"/>
    </row>
    <row r="73" spans="1:41" x14ac:dyDescent="0.35">
      <c r="A73" s="3" t="str">
        <f t="shared" si="29"/>
        <v>Green</v>
      </c>
      <c r="B73" s="3" t="s">
        <v>20</v>
      </c>
      <c r="C73" s="3">
        <v>72</v>
      </c>
      <c r="D73" s="3">
        <v>100</v>
      </c>
      <c r="E73" s="3">
        <v>0</v>
      </c>
      <c r="F73" s="3">
        <v>60</v>
      </c>
      <c r="I73" s="3">
        <f t="shared" si="25"/>
        <v>0</v>
      </c>
      <c r="J73" s="3">
        <f t="shared" si="30"/>
        <v>0</v>
      </c>
      <c r="L73" s="5">
        <f t="shared" si="26"/>
        <v>16.666666666666668</v>
      </c>
      <c r="M73" s="5">
        <f t="shared" si="27"/>
        <v>6</v>
      </c>
      <c r="Y73" s="12">
        <f t="shared" si="28"/>
        <v>-28.933333333333326</v>
      </c>
      <c r="Z73" s="12">
        <f t="shared" si="23"/>
        <v>-74.533333333333317</v>
      </c>
      <c r="AF73" s="3"/>
      <c r="AG73" s="3"/>
      <c r="AH73" s="3"/>
      <c r="AI73" s="3"/>
      <c r="AJ73" s="3"/>
    </row>
    <row r="74" spans="1:41" x14ac:dyDescent="0.35">
      <c r="A74" s="3" t="str">
        <f t="shared" si="29"/>
        <v>Green</v>
      </c>
      <c r="B74" s="3" t="s">
        <v>20</v>
      </c>
      <c r="C74" s="3">
        <v>73</v>
      </c>
      <c r="D74" s="3">
        <v>100</v>
      </c>
      <c r="E74" s="3">
        <v>0</v>
      </c>
      <c r="F74" s="3">
        <v>60</v>
      </c>
      <c r="G74" s="8" t="s">
        <v>46</v>
      </c>
      <c r="I74" s="3">
        <f t="shared" si="25"/>
        <v>0</v>
      </c>
      <c r="J74" s="3">
        <f t="shared" si="30"/>
        <v>0</v>
      </c>
      <c r="L74" s="5">
        <f t="shared" si="26"/>
        <v>16.666666666666668</v>
      </c>
      <c r="M74" s="5">
        <f t="shared" si="27"/>
        <v>6</v>
      </c>
      <c r="N74" s="7">
        <f>SUM(M67:M74)</f>
        <v>50.571428571428569</v>
      </c>
      <c r="O74" s="5">
        <f>L74/$R$1</f>
        <v>33.333333333333336</v>
      </c>
      <c r="P74" s="5">
        <f t="shared" ref="P74" si="31">0.5*$R$1*O74*O74</f>
        <v>277.77777777777783</v>
      </c>
      <c r="Q74" s="1">
        <f>SUM(D67:D74)</f>
        <v>900</v>
      </c>
      <c r="T74" s="5">
        <f>2*O74</f>
        <v>66.666666666666671</v>
      </c>
      <c r="U74" s="5">
        <f>(Q74-2*P74)/L74</f>
        <v>20.666666666666661</v>
      </c>
      <c r="V74" s="7">
        <f>U74+T74</f>
        <v>87.333333333333329</v>
      </c>
      <c r="W74" s="1">
        <v>60</v>
      </c>
      <c r="X74" s="12">
        <f>(V74+W74)/60</f>
        <v>2.4555555555555553</v>
      </c>
      <c r="Y74" s="12">
        <f t="shared" si="28"/>
        <v>-28.933333333333326</v>
      </c>
      <c r="Z74" s="12">
        <f t="shared" si="23"/>
        <v>-74.533333333333317</v>
      </c>
      <c r="AB74" s="7">
        <f>SUM(M67:M74)</f>
        <v>50.571428571428569</v>
      </c>
      <c r="AC74" s="7">
        <f>AB74*2+120</f>
        <v>221.14285714285714</v>
      </c>
      <c r="AD74" s="7">
        <f>AC74+AD66</f>
        <v>1856.8051948051946</v>
      </c>
      <c r="AE74" s="18">
        <f>ROUND(AD74/60,0)</f>
        <v>31</v>
      </c>
      <c r="AF74" s="21">
        <v>2.1527777777777781E-2</v>
      </c>
      <c r="AG74" s="21">
        <f t="shared" ref="AG74:AO74" si="32">AF74+$AQ$1</f>
        <v>2.3611111111111114E-2</v>
      </c>
      <c r="AH74" s="21">
        <f t="shared" si="32"/>
        <v>2.5694444444444447E-2</v>
      </c>
      <c r="AI74" s="21">
        <f t="shared" si="32"/>
        <v>2.777777777777778E-2</v>
      </c>
      <c r="AJ74" s="21">
        <f t="shared" si="32"/>
        <v>2.9861111111111113E-2</v>
      </c>
      <c r="AK74" s="21">
        <f t="shared" si="32"/>
        <v>3.1944444444444449E-2</v>
      </c>
      <c r="AL74" s="21">
        <f t="shared" si="32"/>
        <v>3.4027777777777782E-2</v>
      </c>
      <c r="AM74" s="21">
        <f t="shared" si="32"/>
        <v>3.6111111111111115E-2</v>
      </c>
      <c r="AN74" s="21">
        <f t="shared" si="32"/>
        <v>3.8194444444444448E-2</v>
      </c>
      <c r="AO74" s="21">
        <f t="shared" si="32"/>
        <v>4.027777777777778E-2</v>
      </c>
    </row>
    <row r="75" spans="1:41" x14ac:dyDescent="0.35">
      <c r="A75" s="3" t="str">
        <f t="shared" si="29"/>
        <v>Green</v>
      </c>
      <c r="B75" s="3" t="s">
        <v>21</v>
      </c>
      <c r="C75" s="5">
        <v>74</v>
      </c>
      <c r="D75" s="3">
        <v>100</v>
      </c>
      <c r="E75" s="3">
        <v>0</v>
      </c>
      <c r="F75" s="3">
        <v>60</v>
      </c>
      <c r="I75" s="3">
        <f t="shared" si="25"/>
        <v>0</v>
      </c>
      <c r="J75" s="3">
        <f t="shared" si="30"/>
        <v>0</v>
      </c>
      <c r="L75" s="5">
        <f t="shared" si="26"/>
        <v>16.666666666666668</v>
      </c>
      <c r="M75" s="5">
        <f t="shared" si="27"/>
        <v>6</v>
      </c>
      <c r="Y75" s="12">
        <f t="shared" si="28"/>
        <v>-28.933333333333326</v>
      </c>
      <c r="Z75" s="12">
        <f t="shared" si="23"/>
        <v>-74.533333333333317</v>
      </c>
      <c r="AF75" s="3"/>
      <c r="AG75" s="3"/>
      <c r="AH75" s="3"/>
      <c r="AI75" s="3"/>
      <c r="AJ75" s="3"/>
    </row>
    <row r="76" spans="1:41" x14ac:dyDescent="0.35">
      <c r="A76" s="3" t="str">
        <f t="shared" si="29"/>
        <v>Green</v>
      </c>
      <c r="B76" s="3" t="s">
        <v>21</v>
      </c>
      <c r="C76" s="3">
        <v>75</v>
      </c>
      <c r="D76" s="3">
        <v>100</v>
      </c>
      <c r="E76" s="3">
        <v>0</v>
      </c>
      <c r="F76" s="3">
        <v>60</v>
      </c>
      <c r="I76" s="3">
        <f t="shared" si="25"/>
        <v>0</v>
      </c>
      <c r="J76" s="3">
        <f t="shared" si="30"/>
        <v>0</v>
      </c>
      <c r="L76" s="5">
        <f t="shared" si="26"/>
        <v>16.666666666666668</v>
      </c>
      <c r="M76" s="5">
        <f t="shared" si="27"/>
        <v>6</v>
      </c>
      <c r="Y76" s="12">
        <f t="shared" si="28"/>
        <v>-28.933333333333326</v>
      </c>
      <c r="Z76" s="12">
        <f t="shared" si="23"/>
        <v>-74.533333333333317</v>
      </c>
      <c r="AF76" s="3"/>
      <c r="AG76" s="3"/>
      <c r="AH76" s="3"/>
      <c r="AI76" s="3"/>
      <c r="AJ76" s="3"/>
    </row>
    <row r="77" spans="1:41" x14ac:dyDescent="0.35">
      <c r="A77" s="3" t="str">
        <f t="shared" si="29"/>
        <v>Green</v>
      </c>
      <c r="B77" s="3" t="s">
        <v>21</v>
      </c>
      <c r="C77" s="3">
        <v>76</v>
      </c>
      <c r="D77" s="3">
        <v>100</v>
      </c>
      <c r="E77" s="3">
        <v>0</v>
      </c>
      <c r="F77" s="3">
        <v>60</v>
      </c>
      <c r="G77" s="3" t="s">
        <v>17</v>
      </c>
      <c r="I77" s="3">
        <f t="shared" si="25"/>
        <v>0</v>
      </c>
      <c r="J77" s="3">
        <f t="shared" si="30"/>
        <v>0</v>
      </c>
      <c r="L77" s="5">
        <f t="shared" si="26"/>
        <v>16.666666666666668</v>
      </c>
      <c r="M77" s="5">
        <f t="shared" si="27"/>
        <v>6</v>
      </c>
      <c r="Y77" s="12">
        <f t="shared" si="28"/>
        <v>-28.933333333333326</v>
      </c>
      <c r="Z77" s="12">
        <f t="shared" si="23"/>
        <v>-146.19047619047618</v>
      </c>
      <c r="AF77" s="3"/>
      <c r="AG77" s="3"/>
      <c r="AH77" s="3"/>
      <c r="AI77" s="3"/>
      <c r="AJ77" s="3"/>
    </row>
    <row r="78" spans="1:41" x14ac:dyDescent="0.35">
      <c r="A78" s="3" t="str">
        <f t="shared" si="29"/>
        <v>Green</v>
      </c>
      <c r="B78" s="3" t="s">
        <v>22</v>
      </c>
      <c r="C78" s="3">
        <v>77</v>
      </c>
      <c r="D78" s="3">
        <v>300</v>
      </c>
      <c r="E78" s="3">
        <v>0</v>
      </c>
      <c r="F78" s="3">
        <v>70</v>
      </c>
      <c r="G78" s="8" t="s">
        <v>47</v>
      </c>
      <c r="I78" s="3">
        <f t="shared" si="25"/>
        <v>0</v>
      </c>
      <c r="J78" s="3">
        <f t="shared" si="30"/>
        <v>0</v>
      </c>
      <c r="L78" s="5">
        <f t="shared" si="26"/>
        <v>19.444444444444446</v>
      </c>
      <c r="M78" s="5">
        <f t="shared" si="27"/>
        <v>15.428571428571427</v>
      </c>
      <c r="N78" s="7">
        <f>SUM(M75:M78)</f>
        <v>33.428571428571431</v>
      </c>
      <c r="O78" s="14">
        <v>34.5</v>
      </c>
      <c r="P78" s="5">
        <f t="shared" ref="P78" si="33">0.5*$R$1*O78*O78</f>
        <v>297.5625</v>
      </c>
      <c r="Q78" s="1">
        <f>SUM(D75:D78)</f>
        <v>600</v>
      </c>
      <c r="T78" s="5">
        <f>2*O78</f>
        <v>69</v>
      </c>
      <c r="U78" s="5">
        <f>(Q78-2*P78)/L78</f>
        <v>0.25071428571428567</v>
      </c>
      <c r="V78" s="7">
        <f>U78+T78</f>
        <v>69.250714285714281</v>
      </c>
      <c r="W78" s="1">
        <v>60</v>
      </c>
      <c r="X78" s="12">
        <f>(V78+W78)/60</f>
        <v>2.1541785714285715</v>
      </c>
      <c r="Y78" s="12">
        <f t="shared" si="28"/>
        <v>-97.812698412698396</v>
      </c>
      <c r="Z78" s="12">
        <f t="shared" si="23"/>
        <v>-215.06984126984122</v>
      </c>
      <c r="AB78" s="7">
        <f>SUM(M75:M78)</f>
        <v>33.428571428571431</v>
      </c>
      <c r="AC78" s="7">
        <f>AB78*2+120</f>
        <v>186.85714285714286</v>
      </c>
      <c r="AD78" s="7">
        <f>AC78+AD74</f>
        <v>2043.6623376623374</v>
      </c>
      <c r="AE78" s="18">
        <f>ROUND(AD78/60,0)</f>
        <v>34</v>
      </c>
      <c r="AF78" s="21">
        <v>2.361111111111111E-2</v>
      </c>
      <c r="AG78" s="21">
        <f t="shared" ref="AG78:AO78" si="34">AF78+$AQ$1</f>
        <v>2.5694444444444443E-2</v>
      </c>
      <c r="AH78" s="21">
        <f t="shared" si="34"/>
        <v>2.7777777777777776E-2</v>
      </c>
      <c r="AI78" s="21">
        <f t="shared" si="34"/>
        <v>2.9861111111111109E-2</v>
      </c>
      <c r="AJ78" s="21">
        <f t="shared" si="34"/>
        <v>3.1944444444444442E-2</v>
      </c>
      <c r="AK78" s="21">
        <f t="shared" si="34"/>
        <v>3.4027777777777775E-2</v>
      </c>
      <c r="AL78" s="21">
        <f t="shared" si="34"/>
        <v>3.6111111111111108E-2</v>
      </c>
      <c r="AM78" s="21">
        <f t="shared" si="34"/>
        <v>3.8194444444444441E-2</v>
      </c>
      <c r="AN78" s="21">
        <f t="shared" si="34"/>
        <v>4.0277777777777773E-2</v>
      </c>
      <c r="AO78" s="21">
        <f t="shared" si="34"/>
        <v>4.2361111111111106E-2</v>
      </c>
    </row>
    <row r="79" spans="1:41" x14ac:dyDescent="0.35">
      <c r="A79" s="3" t="str">
        <f t="shared" si="29"/>
        <v>Green</v>
      </c>
      <c r="B79" s="3" t="s">
        <v>22</v>
      </c>
      <c r="C79" s="5">
        <v>78</v>
      </c>
      <c r="D79" s="3">
        <v>300</v>
      </c>
      <c r="E79" s="3">
        <v>0</v>
      </c>
      <c r="F79" s="3">
        <v>70</v>
      </c>
      <c r="I79" s="3">
        <f t="shared" si="25"/>
        <v>0</v>
      </c>
      <c r="J79" s="3">
        <f t="shared" si="30"/>
        <v>0</v>
      </c>
      <c r="L79" s="5">
        <f t="shared" si="26"/>
        <v>19.444444444444446</v>
      </c>
      <c r="M79" s="5">
        <f t="shared" si="27"/>
        <v>15.428571428571427</v>
      </c>
      <c r="Y79" s="12">
        <f t="shared" si="28"/>
        <v>-97.812698412698396</v>
      </c>
      <c r="Z79" s="12">
        <f t="shared" si="23"/>
        <v>-215.06984126984122</v>
      </c>
      <c r="AF79" s="3"/>
      <c r="AG79" s="3"/>
      <c r="AH79" s="3"/>
      <c r="AI79" s="3"/>
      <c r="AJ79" s="3"/>
    </row>
    <row r="80" spans="1:41" x14ac:dyDescent="0.35">
      <c r="A80" s="3" t="str">
        <f t="shared" si="29"/>
        <v>Green</v>
      </c>
      <c r="B80" s="3" t="s">
        <v>22</v>
      </c>
      <c r="C80" s="3">
        <v>79</v>
      </c>
      <c r="D80" s="3">
        <v>300</v>
      </c>
      <c r="E80" s="3">
        <v>0</v>
      </c>
      <c r="F80" s="3">
        <v>70</v>
      </c>
      <c r="I80" s="3">
        <f t="shared" si="25"/>
        <v>0</v>
      </c>
      <c r="J80" s="3">
        <f t="shared" si="30"/>
        <v>0</v>
      </c>
      <c r="L80" s="5">
        <f t="shared" si="26"/>
        <v>19.444444444444446</v>
      </c>
      <c r="M80" s="5">
        <f t="shared" si="27"/>
        <v>15.428571428571427</v>
      </c>
      <c r="Y80" s="12">
        <f t="shared" si="28"/>
        <v>-97.812698412698396</v>
      </c>
      <c r="Z80" s="12">
        <f t="shared" si="23"/>
        <v>-215.06984126984122</v>
      </c>
      <c r="AF80" s="3"/>
      <c r="AG80" s="3"/>
      <c r="AH80" s="3"/>
      <c r="AI80" s="3"/>
      <c r="AJ80" s="3"/>
    </row>
    <row r="81" spans="1:41" x14ac:dyDescent="0.35">
      <c r="A81" s="3" t="str">
        <f t="shared" si="29"/>
        <v>Green</v>
      </c>
      <c r="B81" s="3" t="s">
        <v>22</v>
      </c>
      <c r="C81" s="3">
        <v>80</v>
      </c>
      <c r="D81" s="3">
        <v>300</v>
      </c>
      <c r="E81" s="3">
        <v>0</v>
      </c>
      <c r="F81" s="3">
        <v>70</v>
      </c>
      <c r="I81" s="3">
        <f t="shared" si="25"/>
        <v>0</v>
      </c>
      <c r="J81" s="3">
        <f t="shared" si="30"/>
        <v>0</v>
      </c>
      <c r="L81" s="5">
        <f t="shared" si="26"/>
        <v>19.444444444444446</v>
      </c>
      <c r="M81" s="5">
        <f t="shared" si="27"/>
        <v>15.428571428571427</v>
      </c>
      <c r="Y81" s="12">
        <f t="shared" si="28"/>
        <v>-97.812698412698396</v>
      </c>
      <c r="Z81" s="12">
        <f t="shared" si="23"/>
        <v>-215.06984126984122</v>
      </c>
      <c r="AF81" s="3"/>
      <c r="AG81" s="3"/>
      <c r="AH81" s="3"/>
      <c r="AI81" s="3"/>
      <c r="AJ81" s="3"/>
    </row>
    <row r="82" spans="1:41" x14ac:dyDescent="0.35">
      <c r="A82" s="3" t="str">
        <f t="shared" si="29"/>
        <v>Green</v>
      </c>
      <c r="B82" s="3" t="s">
        <v>22</v>
      </c>
      <c r="C82" s="3">
        <v>81</v>
      </c>
      <c r="D82" s="3">
        <v>300</v>
      </c>
      <c r="E82" s="3">
        <v>0</v>
      </c>
      <c r="F82" s="3">
        <v>70</v>
      </c>
      <c r="I82" s="3">
        <f t="shared" si="25"/>
        <v>0</v>
      </c>
      <c r="J82" s="3">
        <f t="shared" si="30"/>
        <v>0</v>
      </c>
      <c r="L82" s="5">
        <f t="shared" si="26"/>
        <v>19.444444444444446</v>
      </c>
      <c r="M82" s="5">
        <f t="shared" si="27"/>
        <v>15.428571428571427</v>
      </c>
      <c r="Y82" s="12">
        <f t="shared" si="28"/>
        <v>-97.812698412698396</v>
      </c>
      <c r="Z82" s="12">
        <f t="shared" si="23"/>
        <v>-215.06984126984122</v>
      </c>
      <c r="AF82" s="3"/>
      <c r="AG82" s="3"/>
      <c r="AH82" s="3"/>
      <c r="AI82" s="3"/>
      <c r="AJ82" s="3"/>
    </row>
    <row r="83" spans="1:41" x14ac:dyDescent="0.35">
      <c r="A83" s="3" t="str">
        <f t="shared" si="29"/>
        <v>Green</v>
      </c>
      <c r="B83" s="3" t="s">
        <v>22</v>
      </c>
      <c r="C83" s="5">
        <v>82</v>
      </c>
      <c r="D83" s="3">
        <v>300</v>
      </c>
      <c r="E83" s="3">
        <v>0</v>
      </c>
      <c r="F83" s="3">
        <v>70</v>
      </c>
      <c r="I83" s="3">
        <f t="shared" si="25"/>
        <v>0</v>
      </c>
      <c r="J83" s="3">
        <f t="shared" si="30"/>
        <v>0</v>
      </c>
      <c r="L83" s="5">
        <f t="shared" si="26"/>
        <v>19.444444444444446</v>
      </c>
      <c r="M83" s="5">
        <f t="shared" si="27"/>
        <v>15.428571428571427</v>
      </c>
      <c r="Y83" s="12">
        <f t="shared" si="28"/>
        <v>-97.812698412698396</v>
      </c>
      <c r="Z83" s="12">
        <f t="shared" si="23"/>
        <v>-215.06984126984122</v>
      </c>
      <c r="AF83" s="3"/>
      <c r="AG83" s="3"/>
      <c r="AH83" s="3"/>
      <c r="AI83" s="3"/>
      <c r="AJ83" s="3"/>
    </row>
    <row r="84" spans="1:41" x14ac:dyDescent="0.35">
      <c r="A84" s="3" t="str">
        <f t="shared" si="29"/>
        <v>Green</v>
      </c>
      <c r="B84" s="3" t="s">
        <v>22</v>
      </c>
      <c r="C84" s="3">
        <v>83</v>
      </c>
      <c r="D84" s="3">
        <v>300</v>
      </c>
      <c r="E84" s="3">
        <v>0</v>
      </c>
      <c r="F84" s="3">
        <v>70</v>
      </c>
      <c r="I84" s="3">
        <f t="shared" si="25"/>
        <v>0</v>
      </c>
      <c r="J84" s="3">
        <f t="shared" si="30"/>
        <v>0</v>
      </c>
      <c r="L84" s="5">
        <f t="shared" si="26"/>
        <v>19.444444444444446</v>
      </c>
      <c r="M84" s="5">
        <f t="shared" si="27"/>
        <v>15.428571428571427</v>
      </c>
      <c r="Y84" s="12">
        <f t="shared" si="28"/>
        <v>-97.812698412698396</v>
      </c>
      <c r="Z84" s="12">
        <f t="shared" si="23"/>
        <v>-215.06984126984122</v>
      </c>
      <c r="AF84" s="3"/>
      <c r="AG84" s="3"/>
      <c r="AH84" s="3"/>
      <c r="AI84" s="3"/>
      <c r="AJ84" s="3"/>
    </row>
    <row r="85" spans="1:41" x14ac:dyDescent="0.35">
      <c r="A85" s="3" t="str">
        <f t="shared" si="29"/>
        <v>Green</v>
      </c>
      <c r="B85" s="3" t="s">
        <v>22</v>
      </c>
      <c r="C85" s="3">
        <v>84</v>
      </c>
      <c r="D85" s="3">
        <v>300</v>
      </c>
      <c r="E85" s="3">
        <v>0</v>
      </c>
      <c r="F85" s="3">
        <v>70</v>
      </c>
      <c r="I85" s="3">
        <f t="shared" si="25"/>
        <v>0</v>
      </c>
      <c r="J85" s="3">
        <f t="shared" si="30"/>
        <v>0</v>
      </c>
      <c r="L85" s="5">
        <f t="shared" si="26"/>
        <v>19.444444444444446</v>
      </c>
      <c r="M85" s="5">
        <f t="shared" si="27"/>
        <v>15.428571428571427</v>
      </c>
      <c r="Y85" s="12">
        <f t="shared" si="28"/>
        <v>-97.812698412698396</v>
      </c>
      <c r="Z85" s="12">
        <f t="shared" si="23"/>
        <v>-215.06984126984122</v>
      </c>
      <c r="AF85" s="3"/>
      <c r="AG85" s="3"/>
      <c r="AH85" s="3"/>
      <c r="AI85" s="3"/>
      <c r="AJ85" s="3"/>
    </row>
    <row r="86" spans="1:41" x14ac:dyDescent="0.35">
      <c r="A86" s="3" t="str">
        <f t="shared" si="29"/>
        <v>Green</v>
      </c>
      <c r="B86" s="3" t="s">
        <v>22</v>
      </c>
      <c r="C86" s="3">
        <v>85</v>
      </c>
      <c r="D86" s="3">
        <v>300</v>
      </c>
      <c r="E86" s="3">
        <v>0</v>
      </c>
      <c r="F86" s="3">
        <v>70</v>
      </c>
      <c r="I86" s="3">
        <f t="shared" si="25"/>
        <v>0</v>
      </c>
      <c r="J86" s="3">
        <f t="shared" si="30"/>
        <v>0</v>
      </c>
      <c r="L86" s="5">
        <f t="shared" si="26"/>
        <v>19.444444444444446</v>
      </c>
      <c r="M86" s="5">
        <f t="shared" si="27"/>
        <v>15.428571428571427</v>
      </c>
      <c r="Y86" s="12">
        <f t="shared" si="28"/>
        <v>-97.812698412698396</v>
      </c>
      <c r="Z86" s="12">
        <f t="shared" si="23"/>
        <v>-147.55815295815293</v>
      </c>
      <c r="AF86" s="3"/>
      <c r="AG86" s="3"/>
      <c r="AH86" s="3"/>
      <c r="AI86" s="3"/>
      <c r="AJ86" s="3"/>
    </row>
    <row r="87" spans="1:41" x14ac:dyDescent="0.35">
      <c r="A87" s="3" t="str">
        <f t="shared" si="29"/>
        <v>Green</v>
      </c>
      <c r="B87" s="3" t="s">
        <v>23</v>
      </c>
      <c r="C87" s="5">
        <v>86</v>
      </c>
      <c r="D87" s="3">
        <v>100</v>
      </c>
      <c r="E87" s="3">
        <v>0</v>
      </c>
      <c r="F87" s="3">
        <v>55</v>
      </c>
      <c r="G87" s="3" t="s">
        <v>17</v>
      </c>
      <c r="I87" s="3">
        <f t="shared" si="25"/>
        <v>0</v>
      </c>
      <c r="J87" s="3">
        <f t="shared" si="30"/>
        <v>0</v>
      </c>
      <c r="L87" s="5">
        <f t="shared" si="26"/>
        <v>15.277777777777777</v>
      </c>
      <c r="M87" s="5">
        <f t="shared" si="27"/>
        <v>6.5454545454545459</v>
      </c>
      <c r="Y87" s="12">
        <f t="shared" si="28"/>
        <v>-34.467676767676771</v>
      </c>
      <c r="Z87" s="12">
        <f t="shared" si="23"/>
        <v>-77.547240404040423</v>
      </c>
      <c r="AF87" s="3"/>
      <c r="AG87" s="3"/>
      <c r="AH87" s="3"/>
      <c r="AI87" s="3"/>
      <c r="AJ87" s="3"/>
    </row>
    <row r="88" spans="1:41" x14ac:dyDescent="0.35">
      <c r="A88" s="3" t="str">
        <f t="shared" si="29"/>
        <v>Green</v>
      </c>
      <c r="B88" s="3" t="s">
        <v>23</v>
      </c>
      <c r="C88" s="3">
        <v>87</v>
      </c>
      <c r="D88" s="3">
        <v>86.6</v>
      </c>
      <c r="E88" s="3">
        <v>0</v>
      </c>
      <c r="F88" s="3">
        <v>55</v>
      </c>
      <c r="I88" s="3">
        <f t="shared" si="25"/>
        <v>0</v>
      </c>
      <c r="J88" s="3">
        <f t="shared" si="30"/>
        <v>0</v>
      </c>
      <c r="L88" s="5">
        <f t="shared" si="26"/>
        <v>15.277777777777777</v>
      </c>
      <c r="M88" s="5">
        <f t="shared" si="27"/>
        <v>5.6683636363636367</v>
      </c>
      <c r="Y88" s="12">
        <f t="shared" si="28"/>
        <v>-27.801785858585859</v>
      </c>
      <c r="Z88" s="12">
        <f t="shared" si="23"/>
        <v>-77.547240404040423</v>
      </c>
      <c r="AF88" s="3"/>
      <c r="AG88" s="3"/>
      <c r="AH88" s="3"/>
      <c r="AI88" s="3"/>
      <c r="AJ88" s="3"/>
    </row>
    <row r="89" spans="1:41" x14ac:dyDescent="0.35">
      <c r="A89" s="3" t="str">
        <f t="shared" si="29"/>
        <v>Green</v>
      </c>
      <c r="B89" s="3" t="s">
        <v>23</v>
      </c>
      <c r="C89" s="3">
        <v>88</v>
      </c>
      <c r="D89" s="3">
        <v>100</v>
      </c>
      <c r="E89" s="3">
        <v>0</v>
      </c>
      <c r="F89" s="3">
        <v>55</v>
      </c>
      <c r="G89" s="8" t="s">
        <v>48</v>
      </c>
      <c r="I89" s="3">
        <f t="shared" si="25"/>
        <v>0</v>
      </c>
      <c r="J89" s="3">
        <f t="shared" si="30"/>
        <v>0</v>
      </c>
      <c r="L89" s="5">
        <f t="shared" si="26"/>
        <v>15.277777777777777</v>
      </c>
      <c r="M89" s="5">
        <f t="shared" si="27"/>
        <v>6.5454545454545459</v>
      </c>
      <c r="N89" s="7">
        <f>SUM(M79:M89)</f>
        <v>142.18784415584415</v>
      </c>
      <c r="O89" s="5">
        <f>L89/$R$1</f>
        <v>30.555555555555554</v>
      </c>
      <c r="P89" s="5">
        <f t="shared" ref="P89" si="35">0.5*$R$1*O89*O89</f>
        <v>233.41049382716045</v>
      </c>
      <c r="Q89" s="1">
        <f>SUM(D79:D89)</f>
        <v>2686.6</v>
      </c>
      <c r="T89" s="5">
        <f>2*O89</f>
        <v>61.111111111111107</v>
      </c>
      <c r="U89" s="5">
        <f>(Q89-2*P89)/L89</f>
        <v>145.29462626262625</v>
      </c>
      <c r="V89" s="7">
        <f>U89+T89</f>
        <v>206.40573737373737</v>
      </c>
      <c r="W89" s="1">
        <v>60</v>
      </c>
      <c r="X89" s="12">
        <f>(V89+W89)/60</f>
        <v>4.4400956228956225</v>
      </c>
      <c r="Y89" s="12">
        <f t="shared" si="28"/>
        <v>-34.467676767676771</v>
      </c>
      <c r="Z89" s="12">
        <f t="shared" si="23"/>
        <v>-71.776767676767676</v>
      </c>
      <c r="AB89" s="7">
        <f>SUM(M79:M89)</f>
        <v>142.18784415584415</v>
      </c>
      <c r="AC89" s="7">
        <f>AB89*2+120</f>
        <v>404.37568831168829</v>
      </c>
      <c r="AD89" s="7">
        <f>AC89+AD78</f>
        <v>2448.0380259740259</v>
      </c>
      <c r="AE89" s="18">
        <f>ROUND(AD89/60,0)</f>
        <v>41</v>
      </c>
      <c r="AF89" s="21">
        <v>2.8472222222222222E-2</v>
      </c>
      <c r="AG89" s="21">
        <f t="shared" ref="AG89:AO89" si="36">AF89+$AQ$1</f>
        <v>3.0555555555555555E-2</v>
      </c>
      <c r="AH89" s="21">
        <f t="shared" si="36"/>
        <v>3.2638888888888891E-2</v>
      </c>
      <c r="AI89" s="21">
        <f t="shared" si="36"/>
        <v>3.4722222222222224E-2</v>
      </c>
      <c r="AJ89" s="21">
        <f t="shared" si="36"/>
        <v>3.6805555555555557E-2</v>
      </c>
      <c r="AK89" s="21">
        <f t="shared" si="36"/>
        <v>3.888888888888889E-2</v>
      </c>
      <c r="AL89" s="21">
        <f t="shared" si="36"/>
        <v>4.0972222222222222E-2</v>
      </c>
      <c r="AM89" s="21">
        <f t="shared" si="36"/>
        <v>4.3055555555555555E-2</v>
      </c>
      <c r="AN89" s="21">
        <f t="shared" si="36"/>
        <v>4.5138888888888888E-2</v>
      </c>
      <c r="AO89" s="21">
        <f t="shared" si="36"/>
        <v>4.7222222222222221E-2</v>
      </c>
    </row>
    <row r="90" spans="1:41" x14ac:dyDescent="0.35">
      <c r="A90" s="3" t="str">
        <f t="shared" si="29"/>
        <v>Green</v>
      </c>
      <c r="B90" s="3" t="s">
        <v>24</v>
      </c>
      <c r="C90" s="3">
        <v>89</v>
      </c>
      <c r="D90" s="3">
        <v>75</v>
      </c>
      <c r="E90" s="3">
        <v>-0.5</v>
      </c>
      <c r="F90" s="3">
        <v>55</v>
      </c>
      <c r="I90" s="3">
        <f t="shared" si="25"/>
        <v>-0.375</v>
      </c>
      <c r="J90" s="3">
        <f t="shared" si="30"/>
        <v>-0.375</v>
      </c>
      <c r="L90" s="5">
        <f t="shared" si="26"/>
        <v>15.277777777777777</v>
      </c>
      <c r="M90" s="5">
        <f t="shared" si="27"/>
        <v>4.9090909090909092</v>
      </c>
      <c r="Y90" s="12">
        <f t="shared" si="28"/>
        <v>-22.031313131313127</v>
      </c>
      <c r="Z90" s="12">
        <f t="shared" si="23"/>
        <v>-59.340404040404032</v>
      </c>
      <c r="AF90" s="3"/>
      <c r="AG90" s="3"/>
      <c r="AH90" s="3"/>
      <c r="AI90" s="3"/>
      <c r="AJ90" s="3"/>
    </row>
    <row r="91" spans="1:41" x14ac:dyDescent="0.35">
      <c r="A91" s="3" t="str">
        <f t="shared" si="29"/>
        <v>Green</v>
      </c>
      <c r="B91" s="3" t="s">
        <v>24</v>
      </c>
      <c r="C91" s="5">
        <v>90</v>
      </c>
      <c r="D91" s="3">
        <v>75</v>
      </c>
      <c r="E91" s="3">
        <v>-1</v>
      </c>
      <c r="F91" s="3">
        <v>55</v>
      </c>
      <c r="I91" s="3">
        <f t="shared" si="25"/>
        <v>-0.75</v>
      </c>
      <c r="J91" s="3">
        <f t="shared" si="30"/>
        <v>-1.125</v>
      </c>
      <c r="L91" s="5">
        <f t="shared" si="26"/>
        <v>15.277777777777777</v>
      </c>
      <c r="M91" s="5">
        <f t="shared" si="27"/>
        <v>4.9090909090909092</v>
      </c>
      <c r="Y91" s="12">
        <f t="shared" si="28"/>
        <v>-22.031313131313127</v>
      </c>
      <c r="Z91" s="12">
        <f t="shared" si="23"/>
        <v>-59.340404040404032</v>
      </c>
      <c r="AF91" s="3"/>
      <c r="AG91" s="3"/>
      <c r="AH91" s="3"/>
      <c r="AI91" s="3"/>
      <c r="AJ91" s="3"/>
    </row>
    <row r="92" spans="1:41" x14ac:dyDescent="0.35">
      <c r="A92" s="3" t="str">
        <f t="shared" si="29"/>
        <v>Green</v>
      </c>
      <c r="B92" s="3" t="s">
        <v>24</v>
      </c>
      <c r="C92" s="3">
        <v>91</v>
      </c>
      <c r="D92" s="3">
        <v>75</v>
      </c>
      <c r="E92" s="3">
        <v>-2</v>
      </c>
      <c r="F92" s="3">
        <v>55</v>
      </c>
      <c r="I92" s="3">
        <f t="shared" si="25"/>
        <v>-1.5</v>
      </c>
      <c r="J92" s="3">
        <f t="shared" si="30"/>
        <v>-2.625</v>
      </c>
      <c r="L92" s="5">
        <f t="shared" si="26"/>
        <v>15.277777777777777</v>
      </c>
      <c r="M92" s="5">
        <f t="shared" si="27"/>
        <v>4.9090909090909092</v>
      </c>
      <c r="Y92" s="12">
        <f t="shared" si="28"/>
        <v>-22.031313131313127</v>
      </c>
      <c r="Z92" s="12">
        <f t="shared" si="23"/>
        <v>-59.340404040404032</v>
      </c>
      <c r="AF92" s="3"/>
      <c r="AG92" s="3"/>
      <c r="AH92" s="3"/>
      <c r="AI92" s="3"/>
      <c r="AJ92" s="3"/>
    </row>
    <row r="93" spans="1:41" x14ac:dyDescent="0.35">
      <c r="A93" s="3" t="str">
        <f t="shared" si="29"/>
        <v>Green</v>
      </c>
      <c r="B93" s="3" t="s">
        <v>24</v>
      </c>
      <c r="C93" s="3">
        <v>92</v>
      </c>
      <c r="D93" s="3">
        <v>75</v>
      </c>
      <c r="E93" s="3">
        <v>0</v>
      </c>
      <c r="F93" s="3">
        <v>55</v>
      </c>
      <c r="I93" s="3">
        <f t="shared" si="25"/>
        <v>0</v>
      </c>
      <c r="J93" s="3">
        <f t="shared" si="30"/>
        <v>-2.625</v>
      </c>
      <c r="L93" s="5">
        <f t="shared" si="26"/>
        <v>15.277777777777777</v>
      </c>
      <c r="M93" s="5">
        <f t="shared" si="27"/>
        <v>4.9090909090909092</v>
      </c>
      <c r="Y93" s="12">
        <f t="shared" si="28"/>
        <v>-22.031313131313127</v>
      </c>
      <c r="Z93" s="12">
        <f t="shared" si="23"/>
        <v>-59.340404040404032</v>
      </c>
      <c r="AF93" s="3"/>
      <c r="AG93" s="3"/>
      <c r="AH93" s="3"/>
      <c r="AI93" s="3"/>
      <c r="AJ93" s="3"/>
    </row>
    <row r="94" spans="1:41" x14ac:dyDescent="0.35">
      <c r="A94" s="3" t="str">
        <f t="shared" si="29"/>
        <v>Green</v>
      </c>
      <c r="B94" s="3" t="s">
        <v>24</v>
      </c>
      <c r="C94" s="3">
        <v>93</v>
      </c>
      <c r="D94" s="3">
        <v>75</v>
      </c>
      <c r="E94" s="3">
        <v>2</v>
      </c>
      <c r="F94" s="3">
        <v>55</v>
      </c>
      <c r="I94" s="3">
        <f t="shared" si="25"/>
        <v>1.5</v>
      </c>
      <c r="J94" s="3">
        <f t="shared" si="30"/>
        <v>-1.125</v>
      </c>
      <c r="L94" s="5">
        <f t="shared" si="26"/>
        <v>15.277777777777777</v>
      </c>
      <c r="M94" s="5">
        <f t="shared" si="27"/>
        <v>4.9090909090909092</v>
      </c>
      <c r="Y94" s="12">
        <f t="shared" si="28"/>
        <v>-22.031313131313127</v>
      </c>
      <c r="Z94" s="12">
        <f t="shared" si="23"/>
        <v>-59.340404040404032</v>
      </c>
      <c r="AF94" s="3"/>
      <c r="AG94" s="3"/>
      <c r="AH94" s="3"/>
      <c r="AI94" s="3"/>
      <c r="AJ94" s="3"/>
    </row>
    <row r="95" spans="1:41" x14ac:dyDescent="0.35">
      <c r="A95" s="3" t="str">
        <f t="shared" si="29"/>
        <v>Green</v>
      </c>
      <c r="B95" s="3" t="s">
        <v>24</v>
      </c>
      <c r="C95" s="5">
        <v>94</v>
      </c>
      <c r="D95" s="3">
        <v>75</v>
      </c>
      <c r="E95" s="3">
        <v>1</v>
      </c>
      <c r="F95" s="3">
        <v>55</v>
      </c>
      <c r="I95" s="3">
        <f t="shared" si="25"/>
        <v>0.75</v>
      </c>
      <c r="J95" s="3">
        <f t="shared" si="30"/>
        <v>-0.375</v>
      </c>
      <c r="L95" s="5">
        <f t="shared" si="26"/>
        <v>15.277777777777777</v>
      </c>
      <c r="M95" s="5">
        <f t="shared" si="27"/>
        <v>4.9090909090909092</v>
      </c>
      <c r="Y95" s="12">
        <f t="shared" si="28"/>
        <v>-22.031313131313127</v>
      </c>
      <c r="Z95" s="12">
        <f t="shared" si="23"/>
        <v>-59.340404040404032</v>
      </c>
      <c r="AF95" s="3"/>
      <c r="AG95" s="3"/>
      <c r="AH95" s="3"/>
      <c r="AI95" s="3"/>
      <c r="AJ95" s="3"/>
    </row>
    <row r="96" spans="1:41" x14ac:dyDescent="0.35">
      <c r="A96" s="3" t="str">
        <f t="shared" si="29"/>
        <v>Green</v>
      </c>
      <c r="B96" s="3" t="s">
        <v>24</v>
      </c>
      <c r="C96" s="3">
        <v>95</v>
      </c>
      <c r="D96" s="3">
        <v>75</v>
      </c>
      <c r="E96" s="3">
        <v>0.5</v>
      </c>
      <c r="F96" s="3">
        <v>55</v>
      </c>
      <c r="I96" s="3">
        <f t="shared" si="25"/>
        <v>0.375</v>
      </c>
      <c r="J96" s="3">
        <f t="shared" si="30"/>
        <v>0</v>
      </c>
      <c r="L96" s="5">
        <f t="shared" si="26"/>
        <v>15.277777777777777</v>
      </c>
      <c r="M96" s="5">
        <f t="shared" si="27"/>
        <v>4.9090909090909092</v>
      </c>
      <c r="Y96" s="12">
        <f t="shared" si="28"/>
        <v>-22.031313131313127</v>
      </c>
      <c r="Z96" s="12">
        <f t="shared" si="23"/>
        <v>-59.340404040404032</v>
      </c>
      <c r="AF96" s="3"/>
      <c r="AG96" s="3"/>
      <c r="AH96" s="3"/>
      <c r="AI96" s="3"/>
      <c r="AJ96" s="3"/>
    </row>
    <row r="97" spans="1:41" x14ac:dyDescent="0.35">
      <c r="A97" s="3" t="str">
        <f t="shared" si="29"/>
        <v>Green</v>
      </c>
      <c r="B97" s="3" t="s">
        <v>24</v>
      </c>
      <c r="C97" s="3">
        <v>96</v>
      </c>
      <c r="D97" s="3">
        <v>75</v>
      </c>
      <c r="E97" s="3">
        <v>0</v>
      </c>
      <c r="F97" s="3">
        <v>55</v>
      </c>
      <c r="G97" s="8" t="s">
        <v>49</v>
      </c>
      <c r="I97" s="3">
        <f t="shared" si="25"/>
        <v>0</v>
      </c>
      <c r="J97" s="3">
        <f t="shared" si="30"/>
        <v>0</v>
      </c>
      <c r="L97" s="5">
        <f t="shared" si="26"/>
        <v>15.277777777777777</v>
      </c>
      <c r="M97" s="5">
        <f t="shared" si="27"/>
        <v>4.9090909090909092</v>
      </c>
      <c r="N97" s="7">
        <f>SUM(M90:M97)</f>
        <v>39.272727272727273</v>
      </c>
      <c r="O97" s="5">
        <f>L97/$R$1</f>
        <v>30.555555555555554</v>
      </c>
      <c r="P97" s="5">
        <f t="shared" ref="P97" si="37">0.5*$R$1*O97*O97</f>
        <v>233.41049382716045</v>
      </c>
      <c r="Q97" s="1">
        <f>SUM(D90:D97)</f>
        <v>600</v>
      </c>
      <c r="T97" s="5">
        <f>2*O97</f>
        <v>61.111111111111107</v>
      </c>
      <c r="U97" s="5">
        <f>(Q97-2*P97)/L97</f>
        <v>8.7171717171717233</v>
      </c>
      <c r="V97" s="7">
        <f>U97+T97</f>
        <v>69.828282828282823</v>
      </c>
      <c r="W97" s="1">
        <v>60</v>
      </c>
      <c r="X97" s="12">
        <f>(V97+W97)/60</f>
        <v>2.1638047138047138</v>
      </c>
      <c r="Y97" s="12">
        <f t="shared" si="28"/>
        <v>-22.031313131313127</v>
      </c>
      <c r="Z97" s="12">
        <f t="shared" si="23"/>
        <v>-59.340404040404032</v>
      </c>
      <c r="AB97" s="7">
        <f>SUM(M90:M97)</f>
        <v>39.272727272727273</v>
      </c>
      <c r="AC97" s="7">
        <f>AB97*2+120</f>
        <v>198.54545454545456</v>
      </c>
      <c r="AD97" s="7">
        <f>AC97+AD89</f>
        <v>2646.5834805194804</v>
      </c>
      <c r="AE97" s="18">
        <f>ROUND(AD97/60,0)</f>
        <v>44</v>
      </c>
      <c r="AF97" s="21">
        <v>3.0555555555555555E-2</v>
      </c>
      <c r="AG97" s="21">
        <f t="shared" ref="AG97:AO97" si="38">AF97+$AQ$1</f>
        <v>3.2638888888888891E-2</v>
      </c>
      <c r="AH97" s="21">
        <f t="shared" si="38"/>
        <v>3.4722222222222224E-2</v>
      </c>
      <c r="AI97" s="21">
        <f t="shared" si="38"/>
        <v>3.6805555555555557E-2</v>
      </c>
      <c r="AJ97" s="21">
        <f t="shared" si="38"/>
        <v>3.888888888888889E-2</v>
      </c>
      <c r="AK97" s="21">
        <f t="shared" si="38"/>
        <v>4.0972222222222222E-2</v>
      </c>
      <c r="AL97" s="21">
        <f t="shared" si="38"/>
        <v>4.3055555555555555E-2</v>
      </c>
      <c r="AM97" s="21">
        <f t="shared" si="38"/>
        <v>4.5138888888888888E-2</v>
      </c>
      <c r="AN97" s="21">
        <f t="shared" si="38"/>
        <v>4.7222222222222221E-2</v>
      </c>
      <c r="AO97" s="21">
        <f t="shared" si="38"/>
        <v>4.9305555555555554E-2</v>
      </c>
    </row>
    <row r="98" spans="1:41" x14ac:dyDescent="0.35">
      <c r="A98" s="3" t="str">
        <f t="shared" si="29"/>
        <v>Green</v>
      </c>
      <c r="B98" s="3" t="s">
        <v>24</v>
      </c>
      <c r="C98" s="3">
        <v>97</v>
      </c>
      <c r="D98" s="3">
        <v>75</v>
      </c>
      <c r="E98" s="3">
        <v>0</v>
      </c>
      <c r="F98" s="3">
        <v>55</v>
      </c>
      <c r="I98" s="3">
        <f t="shared" si="25"/>
        <v>0</v>
      </c>
      <c r="J98" s="3">
        <f t="shared" si="30"/>
        <v>0</v>
      </c>
      <c r="L98" s="5">
        <f t="shared" si="26"/>
        <v>15.277777777777777</v>
      </c>
      <c r="M98" s="5">
        <f t="shared" si="27"/>
        <v>4.9090909090909092</v>
      </c>
      <c r="Y98" s="12">
        <f t="shared" si="28"/>
        <v>-22.031313131313127</v>
      </c>
      <c r="Z98" s="12">
        <f t="shared" si="23"/>
        <v>-59.340404040404032</v>
      </c>
      <c r="AF98" s="3"/>
      <c r="AG98" s="3"/>
      <c r="AH98" s="3"/>
      <c r="AI98" s="3"/>
      <c r="AJ98" s="3"/>
    </row>
    <row r="99" spans="1:41" x14ac:dyDescent="0.35">
      <c r="A99" s="3" t="str">
        <f t="shared" si="29"/>
        <v>Green</v>
      </c>
      <c r="B99" s="3" t="s">
        <v>25</v>
      </c>
      <c r="C99" s="5">
        <v>98</v>
      </c>
      <c r="D99" s="3">
        <v>75</v>
      </c>
      <c r="E99" s="3">
        <v>0</v>
      </c>
      <c r="F99" s="3">
        <v>55</v>
      </c>
      <c r="I99" s="3">
        <f t="shared" si="25"/>
        <v>0</v>
      </c>
      <c r="J99" s="3">
        <f t="shared" si="30"/>
        <v>0</v>
      </c>
      <c r="L99" s="5">
        <f t="shared" si="26"/>
        <v>15.277777777777777</v>
      </c>
      <c r="M99" s="5">
        <f t="shared" si="27"/>
        <v>4.9090909090909092</v>
      </c>
      <c r="Y99" s="12">
        <f t="shared" si="28"/>
        <v>-22.031313131313127</v>
      </c>
      <c r="Z99" s="12">
        <f t="shared" si="23"/>
        <v>-59.340404040404032</v>
      </c>
      <c r="AF99" s="3"/>
      <c r="AG99" s="3"/>
      <c r="AH99" s="3"/>
      <c r="AI99" s="3"/>
      <c r="AJ99" s="3"/>
    </row>
    <row r="100" spans="1:41" x14ac:dyDescent="0.35">
      <c r="A100" s="3" t="str">
        <f t="shared" si="29"/>
        <v>Green</v>
      </c>
      <c r="B100" s="3" t="s">
        <v>25</v>
      </c>
      <c r="C100" s="3">
        <v>99</v>
      </c>
      <c r="D100" s="3">
        <v>75</v>
      </c>
      <c r="E100" s="3">
        <v>0</v>
      </c>
      <c r="F100" s="3">
        <v>55</v>
      </c>
      <c r="I100" s="3">
        <f t="shared" si="25"/>
        <v>0</v>
      </c>
      <c r="J100" s="3">
        <f t="shared" si="30"/>
        <v>0</v>
      </c>
      <c r="L100" s="5">
        <f t="shared" si="26"/>
        <v>15.277777777777777</v>
      </c>
      <c r="M100" s="5">
        <f t="shared" si="27"/>
        <v>4.9090909090909092</v>
      </c>
      <c r="Y100" s="12">
        <f t="shared" si="28"/>
        <v>-22.031313131313127</v>
      </c>
      <c r="Z100" s="12">
        <f t="shared" si="23"/>
        <v>-59.340404040404032</v>
      </c>
      <c r="AF100" s="3"/>
      <c r="AG100" s="3"/>
      <c r="AH100" s="3"/>
      <c r="AI100" s="3"/>
      <c r="AJ100" s="3"/>
    </row>
    <row r="101" spans="1:41" x14ac:dyDescent="0.35">
      <c r="A101" s="3" t="str">
        <f t="shared" si="29"/>
        <v>Green</v>
      </c>
      <c r="B101" s="3" t="s">
        <v>25</v>
      </c>
      <c r="C101" s="3">
        <v>100</v>
      </c>
      <c r="D101" s="3">
        <v>75</v>
      </c>
      <c r="E101" s="3">
        <v>0</v>
      </c>
      <c r="F101" s="3">
        <v>55</v>
      </c>
      <c r="I101" s="3">
        <f t="shared" si="25"/>
        <v>0</v>
      </c>
      <c r="J101" s="3">
        <f t="shared" si="30"/>
        <v>0</v>
      </c>
      <c r="L101" s="5">
        <f t="shared" si="26"/>
        <v>15.277777777777777</v>
      </c>
      <c r="M101" s="5">
        <f t="shared" si="27"/>
        <v>4.9090909090909092</v>
      </c>
      <c r="Y101" s="12">
        <f t="shared" si="28"/>
        <v>-22.031313131313127</v>
      </c>
      <c r="Z101" s="12">
        <f t="shared" si="23"/>
        <v>-29.493131313131308</v>
      </c>
      <c r="AF101" s="3"/>
      <c r="AG101" s="3"/>
      <c r="AH101" s="3"/>
      <c r="AI101" s="3"/>
      <c r="AJ101" s="3"/>
    </row>
    <row r="102" spans="1:41" x14ac:dyDescent="0.35">
      <c r="A102" s="3" t="str">
        <f t="shared" si="29"/>
        <v>Green</v>
      </c>
      <c r="B102" s="3" t="s">
        <v>26</v>
      </c>
      <c r="C102" s="3">
        <v>101</v>
      </c>
      <c r="D102" s="3">
        <v>15</v>
      </c>
      <c r="E102" s="3">
        <v>0</v>
      </c>
      <c r="F102" s="3">
        <v>55</v>
      </c>
      <c r="I102" s="3">
        <f t="shared" si="25"/>
        <v>0</v>
      </c>
      <c r="J102" s="3">
        <f t="shared" si="30"/>
        <v>0</v>
      </c>
      <c r="L102" s="5">
        <f t="shared" si="26"/>
        <v>15.277777777777777</v>
      </c>
      <c r="M102" s="5">
        <f t="shared" si="27"/>
        <v>0.98181818181818192</v>
      </c>
      <c r="Y102" s="12">
        <f t="shared" si="28"/>
        <v>7.8159595959595949</v>
      </c>
      <c r="Z102" s="12">
        <f t="shared" si="23"/>
        <v>-37.784040404040404</v>
      </c>
      <c r="AF102" s="3"/>
      <c r="AG102" s="3"/>
      <c r="AH102" s="3"/>
      <c r="AI102" s="3"/>
      <c r="AJ102" s="3"/>
    </row>
    <row r="103" spans="1:41" x14ac:dyDescent="0.35">
      <c r="A103" s="3" t="str">
        <f t="shared" si="29"/>
        <v>Green</v>
      </c>
      <c r="B103" s="3" t="s">
        <v>27</v>
      </c>
      <c r="C103" s="5">
        <v>102</v>
      </c>
      <c r="D103" s="3">
        <v>100</v>
      </c>
      <c r="E103" s="3">
        <v>0</v>
      </c>
      <c r="F103" s="3">
        <v>60</v>
      </c>
      <c r="I103" s="3">
        <f t="shared" si="25"/>
        <v>0</v>
      </c>
      <c r="J103" s="3">
        <f t="shared" si="30"/>
        <v>0</v>
      </c>
      <c r="L103" s="5">
        <f t="shared" si="26"/>
        <v>16.666666666666668</v>
      </c>
      <c r="M103" s="5">
        <f t="shared" si="27"/>
        <v>6</v>
      </c>
      <c r="Y103" s="12">
        <f t="shared" si="28"/>
        <v>-28.933333333333326</v>
      </c>
      <c r="Z103" s="12">
        <f t="shared" si="23"/>
        <v>-74.533333333333317</v>
      </c>
      <c r="AF103" s="3"/>
      <c r="AG103" s="3"/>
      <c r="AH103" s="3"/>
      <c r="AI103" s="3"/>
      <c r="AJ103" s="3"/>
    </row>
    <row r="104" spans="1:41" x14ac:dyDescent="0.35">
      <c r="A104" s="3" t="str">
        <f t="shared" si="29"/>
        <v>Green</v>
      </c>
      <c r="B104" s="3" t="s">
        <v>27</v>
      </c>
      <c r="C104" s="3">
        <v>103</v>
      </c>
      <c r="D104" s="3">
        <v>100</v>
      </c>
      <c r="E104" s="3">
        <v>0</v>
      </c>
      <c r="F104" s="3">
        <v>60</v>
      </c>
      <c r="I104" s="3">
        <f t="shared" si="25"/>
        <v>0</v>
      </c>
      <c r="J104" s="3">
        <f t="shared" si="30"/>
        <v>0</v>
      </c>
      <c r="L104" s="5">
        <f t="shared" si="26"/>
        <v>16.666666666666668</v>
      </c>
      <c r="M104" s="5">
        <f t="shared" si="27"/>
        <v>6</v>
      </c>
      <c r="Y104" s="12">
        <f t="shared" si="28"/>
        <v>-28.933333333333326</v>
      </c>
      <c r="Z104" s="12">
        <f t="shared" si="23"/>
        <v>-65.413333333333327</v>
      </c>
      <c r="AF104" s="3"/>
      <c r="AG104" s="3"/>
      <c r="AH104" s="3"/>
      <c r="AI104" s="3"/>
      <c r="AJ104" s="3"/>
    </row>
    <row r="105" spans="1:41" x14ac:dyDescent="0.35">
      <c r="A105" s="3" t="str">
        <f t="shared" si="29"/>
        <v>Green</v>
      </c>
      <c r="B105" s="3" t="s">
        <v>27</v>
      </c>
      <c r="C105" s="3">
        <v>104</v>
      </c>
      <c r="D105" s="3">
        <v>80</v>
      </c>
      <c r="E105" s="3">
        <v>0</v>
      </c>
      <c r="F105" s="3">
        <v>60</v>
      </c>
      <c r="I105" s="3">
        <f t="shared" si="25"/>
        <v>0</v>
      </c>
      <c r="J105" s="3">
        <f t="shared" si="30"/>
        <v>0</v>
      </c>
      <c r="L105" s="5">
        <f t="shared" si="26"/>
        <v>16.666666666666668</v>
      </c>
      <c r="M105" s="5">
        <f t="shared" si="27"/>
        <v>4.8</v>
      </c>
      <c r="Y105" s="12">
        <f t="shared" si="28"/>
        <v>-19.813333333333329</v>
      </c>
      <c r="Z105" s="12">
        <f t="shared" si="23"/>
        <v>-65.413333333333327</v>
      </c>
      <c r="AF105" s="3"/>
      <c r="AG105" s="3"/>
      <c r="AH105" s="3"/>
      <c r="AI105" s="3"/>
      <c r="AJ105" s="3"/>
    </row>
    <row r="106" spans="1:41" x14ac:dyDescent="0.35">
      <c r="A106" s="3" t="str">
        <f t="shared" si="29"/>
        <v>Green</v>
      </c>
      <c r="B106" s="3" t="s">
        <v>28</v>
      </c>
      <c r="C106" s="3">
        <v>105</v>
      </c>
      <c r="D106" s="3">
        <v>100</v>
      </c>
      <c r="E106" s="3">
        <v>0</v>
      </c>
      <c r="F106" s="3">
        <v>60</v>
      </c>
      <c r="G106" s="8" t="str">
        <f>G74</f>
        <v>STATION; DORMONT</v>
      </c>
      <c r="I106" s="3">
        <f t="shared" si="25"/>
        <v>0</v>
      </c>
      <c r="J106" s="3">
        <f t="shared" si="30"/>
        <v>0</v>
      </c>
      <c r="L106" s="5">
        <f t="shared" si="26"/>
        <v>16.666666666666668</v>
      </c>
      <c r="M106" s="5">
        <f t="shared" si="27"/>
        <v>6</v>
      </c>
      <c r="N106" s="7">
        <f>SUM(M98:M106)</f>
        <v>43.418181818181814</v>
      </c>
      <c r="O106" s="5">
        <f>L106/$R$1</f>
        <v>33.333333333333336</v>
      </c>
      <c r="P106" s="5">
        <f t="shared" ref="P106" si="39">0.5*$R$1*O106*O106</f>
        <v>277.77777777777783</v>
      </c>
      <c r="Q106" s="1">
        <f>SUM(D98:D106)</f>
        <v>695</v>
      </c>
      <c r="T106" s="5">
        <f>2*O106</f>
        <v>66.666666666666671</v>
      </c>
      <c r="U106" s="5">
        <f>(Q106-2*P106)/L106</f>
        <v>8.36666666666666</v>
      </c>
      <c r="V106" s="7">
        <f>U106+T106</f>
        <v>75.033333333333331</v>
      </c>
      <c r="W106" s="1">
        <v>60</v>
      </c>
      <c r="X106" s="12">
        <f>(V106+W106)/60</f>
        <v>2.2505555555555556</v>
      </c>
      <c r="Y106" s="12">
        <f t="shared" si="28"/>
        <v>-28.933333333333326</v>
      </c>
      <c r="Z106" s="12">
        <f t="shared" si="23"/>
        <v>-74.533333333333317</v>
      </c>
      <c r="AB106" s="7">
        <f>SUM(M98:M106)</f>
        <v>43.418181818181814</v>
      </c>
      <c r="AC106" s="7">
        <f>AB106*2+120</f>
        <v>206.83636363636361</v>
      </c>
      <c r="AD106" s="7">
        <f>AC106+AD97</f>
        <v>2853.4198441558442</v>
      </c>
      <c r="AE106" s="18">
        <f>ROUND(AD106/60,0)</f>
        <v>48</v>
      </c>
      <c r="AF106" s="21">
        <v>3.3333333333333333E-2</v>
      </c>
      <c r="AG106" s="21">
        <f t="shared" ref="AG106:AO106" si="40">AF106+$AQ$1</f>
        <v>3.5416666666666666E-2</v>
      </c>
      <c r="AH106" s="21">
        <f t="shared" si="40"/>
        <v>3.7499999999999999E-2</v>
      </c>
      <c r="AI106" s="21">
        <f t="shared" si="40"/>
        <v>3.9583333333333331E-2</v>
      </c>
      <c r="AJ106" s="21">
        <f t="shared" si="40"/>
        <v>4.1666666666666664E-2</v>
      </c>
      <c r="AK106" s="21">
        <f t="shared" si="40"/>
        <v>4.3749999999999997E-2</v>
      </c>
      <c r="AL106" s="21">
        <f t="shared" si="40"/>
        <v>4.583333333333333E-2</v>
      </c>
      <c r="AM106" s="21">
        <f t="shared" si="40"/>
        <v>4.7916666666666663E-2</v>
      </c>
      <c r="AN106" s="21">
        <f t="shared" si="40"/>
        <v>4.9999999999999996E-2</v>
      </c>
      <c r="AO106" s="21">
        <f t="shared" si="40"/>
        <v>5.2083333333333329E-2</v>
      </c>
    </row>
    <row r="107" spans="1:41" x14ac:dyDescent="0.35">
      <c r="A107" s="3" t="str">
        <f t="shared" si="29"/>
        <v>Green</v>
      </c>
      <c r="B107" s="3" t="s">
        <v>28</v>
      </c>
      <c r="C107" s="5">
        <v>106</v>
      </c>
      <c r="D107" s="3">
        <v>100</v>
      </c>
      <c r="E107" s="3">
        <v>0</v>
      </c>
      <c r="F107" s="3">
        <v>60</v>
      </c>
      <c r="I107" s="3">
        <f t="shared" si="25"/>
        <v>0</v>
      </c>
      <c r="J107" s="3">
        <f t="shared" si="30"/>
        <v>0</v>
      </c>
      <c r="L107" s="5">
        <f t="shared" si="26"/>
        <v>16.666666666666668</v>
      </c>
      <c r="M107" s="5">
        <f t="shared" si="27"/>
        <v>6</v>
      </c>
      <c r="Y107" s="12">
        <f t="shared" si="28"/>
        <v>-28.933333333333326</v>
      </c>
      <c r="Z107" s="12">
        <f t="shared" si="23"/>
        <v>-69.973333333333315</v>
      </c>
      <c r="AF107" s="3"/>
      <c r="AG107" s="3"/>
      <c r="AH107" s="3"/>
      <c r="AI107" s="3"/>
      <c r="AJ107" s="3"/>
    </row>
    <row r="108" spans="1:41" x14ac:dyDescent="0.35">
      <c r="A108" s="3" t="str">
        <f t="shared" si="29"/>
        <v>Green</v>
      </c>
      <c r="B108" s="3" t="s">
        <v>28</v>
      </c>
      <c r="C108" s="3">
        <v>107</v>
      </c>
      <c r="D108" s="3">
        <v>90</v>
      </c>
      <c r="E108" s="3">
        <v>0</v>
      </c>
      <c r="F108" s="3">
        <v>60</v>
      </c>
      <c r="I108" s="3">
        <f t="shared" si="25"/>
        <v>0</v>
      </c>
      <c r="J108" s="3">
        <f t="shared" si="30"/>
        <v>0</v>
      </c>
      <c r="L108" s="5">
        <f t="shared" si="26"/>
        <v>16.666666666666668</v>
      </c>
      <c r="M108" s="5">
        <f t="shared" si="27"/>
        <v>5.3999999999999995</v>
      </c>
      <c r="Y108" s="12">
        <f t="shared" si="28"/>
        <v>-24.373333333333324</v>
      </c>
      <c r="Z108" s="12">
        <f t="shared" si="23"/>
        <v>-69.973333333333315</v>
      </c>
      <c r="AF108" s="3"/>
      <c r="AG108" s="3"/>
      <c r="AH108" s="3"/>
      <c r="AI108" s="3"/>
      <c r="AJ108" s="3"/>
    </row>
    <row r="109" spans="1:41" x14ac:dyDescent="0.35">
      <c r="A109" s="3" t="str">
        <f t="shared" si="29"/>
        <v>Green</v>
      </c>
      <c r="B109" s="3" t="s">
        <v>28</v>
      </c>
      <c r="C109" s="3">
        <v>108</v>
      </c>
      <c r="D109" s="3">
        <v>100</v>
      </c>
      <c r="E109" s="3">
        <v>0</v>
      </c>
      <c r="F109" s="3">
        <v>60</v>
      </c>
      <c r="I109" s="3">
        <f t="shared" si="25"/>
        <v>0</v>
      </c>
      <c r="J109" s="3">
        <f t="shared" si="30"/>
        <v>0</v>
      </c>
      <c r="L109" s="5">
        <f t="shared" si="26"/>
        <v>16.666666666666668</v>
      </c>
      <c r="M109" s="5">
        <f t="shared" si="27"/>
        <v>6</v>
      </c>
      <c r="Y109" s="12">
        <f t="shared" si="28"/>
        <v>-28.933333333333326</v>
      </c>
      <c r="Z109" s="12">
        <f t="shared" si="23"/>
        <v>-74.533333333333317</v>
      </c>
      <c r="AF109" s="3"/>
      <c r="AG109" s="3"/>
      <c r="AH109" s="3"/>
      <c r="AI109" s="3"/>
      <c r="AJ109" s="3"/>
    </row>
    <row r="110" spans="1:41" x14ac:dyDescent="0.35">
      <c r="A110" s="3" t="str">
        <f t="shared" si="29"/>
        <v>Green</v>
      </c>
      <c r="B110" s="3" t="s">
        <v>28</v>
      </c>
      <c r="C110" s="3">
        <v>109</v>
      </c>
      <c r="D110" s="3">
        <v>100</v>
      </c>
      <c r="E110" s="3">
        <v>0</v>
      </c>
      <c r="F110" s="3">
        <v>60</v>
      </c>
      <c r="I110" s="3">
        <f t="shared" si="25"/>
        <v>0</v>
      </c>
      <c r="J110" s="3">
        <f t="shared" si="30"/>
        <v>0</v>
      </c>
      <c r="L110" s="5">
        <f t="shared" si="26"/>
        <v>16.666666666666668</v>
      </c>
      <c r="M110" s="5">
        <f t="shared" si="27"/>
        <v>6</v>
      </c>
      <c r="Y110" s="12">
        <f t="shared" si="28"/>
        <v>-28.933333333333326</v>
      </c>
      <c r="Z110" s="12">
        <f t="shared" si="23"/>
        <v>-68.019047619047612</v>
      </c>
      <c r="AF110" s="3"/>
      <c r="AG110" s="3"/>
      <c r="AH110" s="3"/>
      <c r="AI110" s="3"/>
      <c r="AJ110" s="3"/>
    </row>
    <row r="111" spans="1:41" x14ac:dyDescent="0.35">
      <c r="A111" s="3" t="str">
        <f t="shared" si="29"/>
        <v>Green</v>
      </c>
      <c r="B111" s="3" t="s">
        <v>33</v>
      </c>
      <c r="C111" s="5">
        <v>110</v>
      </c>
      <c r="D111" s="3">
        <v>100</v>
      </c>
      <c r="E111" s="3">
        <v>0</v>
      </c>
      <c r="F111" s="3">
        <v>70</v>
      </c>
      <c r="I111" s="3">
        <f t="shared" si="25"/>
        <v>0</v>
      </c>
      <c r="J111" s="3">
        <f t="shared" si="30"/>
        <v>0</v>
      </c>
      <c r="L111" s="5">
        <f t="shared" si="26"/>
        <v>19.444444444444446</v>
      </c>
      <c r="M111" s="5">
        <f t="shared" si="27"/>
        <v>5.1428571428571423</v>
      </c>
      <c r="Y111" s="12">
        <f t="shared" si="28"/>
        <v>-19.641269841269835</v>
      </c>
      <c r="Z111" s="12">
        <f t="shared" si="23"/>
        <v>-58.726984126984121</v>
      </c>
      <c r="AF111" s="3"/>
      <c r="AG111" s="3"/>
      <c r="AH111" s="3"/>
      <c r="AI111" s="3"/>
      <c r="AJ111" s="3"/>
    </row>
    <row r="112" spans="1:41" x14ac:dyDescent="0.35">
      <c r="A112" s="3" t="str">
        <f t="shared" si="29"/>
        <v>Green</v>
      </c>
      <c r="B112" s="3" t="s">
        <v>33</v>
      </c>
      <c r="C112" s="3">
        <v>111</v>
      </c>
      <c r="D112" s="3">
        <v>100</v>
      </c>
      <c r="E112" s="3">
        <v>0</v>
      </c>
      <c r="F112" s="3">
        <v>70</v>
      </c>
      <c r="I112" s="3">
        <f t="shared" si="25"/>
        <v>0</v>
      </c>
      <c r="J112" s="3">
        <f t="shared" si="30"/>
        <v>0</v>
      </c>
      <c r="L112" s="5">
        <f t="shared" si="26"/>
        <v>19.444444444444446</v>
      </c>
      <c r="M112" s="5">
        <f t="shared" si="27"/>
        <v>5.1428571428571423</v>
      </c>
      <c r="Y112" s="12">
        <f t="shared" si="28"/>
        <v>-19.641269841269835</v>
      </c>
      <c r="Z112" s="12">
        <f t="shared" si="23"/>
        <v>-58.726984126984121</v>
      </c>
      <c r="AF112" s="3"/>
      <c r="AG112" s="3"/>
      <c r="AH112" s="3"/>
      <c r="AI112" s="3"/>
      <c r="AJ112" s="3"/>
    </row>
    <row r="113" spans="1:41" x14ac:dyDescent="0.35">
      <c r="A113" s="3" t="str">
        <f t="shared" si="29"/>
        <v>Green</v>
      </c>
      <c r="B113" s="3" t="s">
        <v>33</v>
      </c>
      <c r="C113" s="3">
        <v>112</v>
      </c>
      <c r="D113" s="3">
        <v>100</v>
      </c>
      <c r="E113" s="3">
        <v>0</v>
      </c>
      <c r="F113" s="3">
        <v>70</v>
      </c>
      <c r="I113" s="3">
        <f t="shared" si="25"/>
        <v>0</v>
      </c>
      <c r="J113" s="3">
        <f t="shared" si="30"/>
        <v>0</v>
      </c>
      <c r="L113" s="5">
        <f t="shared" si="26"/>
        <v>19.444444444444446</v>
      </c>
      <c r="M113" s="5">
        <f t="shared" si="27"/>
        <v>5.1428571428571423</v>
      </c>
      <c r="Y113" s="12">
        <f t="shared" si="28"/>
        <v>-19.641269841269835</v>
      </c>
      <c r="Z113" s="12">
        <f t="shared" si="23"/>
        <v>-58.726984126984121</v>
      </c>
      <c r="AF113" s="3"/>
      <c r="AG113" s="3"/>
      <c r="AH113" s="3"/>
      <c r="AI113" s="3"/>
      <c r="AJ113" s="3"/>
    </row>
    <row r="114" spans="1:41" x14ac:dyDescent="0.35">
      <c r="A114" s="3" t="str">
        <f t="shared" si="29"/>
        <v>Green</v>
      </c>
      <c r="B114" s="3" t="s">
        <v>33</v>
      </c>
      <c r="C114" s="3">
        <v>113</v>
      </c>
      <c r="D114" s="3">
        <v>100</v>
      </c>
      <c r="E114" s="3">
        <v>0</v>
      </c>
      <c r="F114" s="3">
        <v>70</v>
      </c>
      <c r="I114" s="3">
        <f t="shared" si="25"/>
        <v>0</v>
      </c>
      <c r="J114" s="3">
        <f t="shared" si="30"/>
        <v>0</v>
      </c>
      <c r="L114" s="5">
        <f t="shared" si="26"/>
        <v>19.444444444444446</v>
      </c>
      <c r="M114" s="5">
        <f t="shared" si="27"/>
        <v>5.1428571428571423</v>
      </c>
      <c r="Y114" s="12">
        <f t="shared" si="28"/>
        <v>-19.641269841269835</v>
      </c>
      <c r="Z114" s="12">
        <f t="shared" si="23"/>
        <v>-58.726984126984121</v>
      </c>
      <c r="AB114" s="7">
        <f>SUM(M107:X114)</f>
        <v>43.971428571428561</v>
      </c>
      <c r="AC114" s="7">
        <f>AB114*2+120</f>
        <v>207.94285714285712</v>
      </c>
      <c r="AD114" s="7">
        <f>AC114+AD106</f>
        <v>3061.3627012987013</v>
      </c>
      <c r="AE114" s="18">
        <f>ROUND(AD114/60,0)</f>
        <v>51</v>
      </c>
      <c r="AF114" s="21">
        <v>3.5416666666666666E-2</v>
      </c>
      <c r="AG114" s="21">
        <f t="shared" ref="AG114:AO114" si="41">AF114+$AQ$1</f>
        <v>3.7499999999999999E-2</v>
      </c>
      <c r="AH114" s="21">
        <f t="shared" si="41"/>
        <v>3.9583333333333331E-2</v>
      </c>
      <c r="AI114" s="21">
        <f t="shared" si="41"/>
        <v>4.1666666666666664E-2</v>
      </c>
      <c r="AJ114" s="21">
        <f t="shared" si="41"/>
        <v>4.3749999999999997E-2</v>
      </c>
      <c r="AK114" s="21">
        <f t="shared" si="41"/>
        <v>4.583333333333333E-2</v>
      </c>
      <c r="AL114" s="21">
        <f t="shared" si="41"/>
        <v>4.7916666666666663E-2</v>
      </c>
      <c r="AM114" s="21">
        <f t="shared" si="41"/>
        <v>4.9999999999999996E-2</v>
      </c>
      <c r="AN114" s="21">
        <f t="shared" si="41"/>
        <v>5.2083333333333329E-2</v>
      </c>
      <c r="AO114" s="21">
        <f t="shared" si="41"/>
        <v>5.4166666666666662E-2</v>
      </c>
    </row>
    <row r="115" spans="1:41" x14ac:dyDescent="0.35">
      <c r="A115" s="3" t="str">
        <f t="shared" si="29"/>
        <v>Green</v>
      </c>
      <c r="B115" s="3" t="s">
        <v>33</v>
      </c>
      <c r="C115" s="5">
        <v>114</v>
      </c>
      <c r="D115" s="3">
        <v>100</v>
      </c>
      <c r="E115" s="3">
        <v>0</v>
      </c>
      <c r="F115" s="3">
        <v>70</v>
      </c>
      <c r="G115" s="8" t="str">
        <f>G66</f>
        <v>STATION; GLENBURY</v>
      </c>
      <c r="I115" s="3">
        <f t="shared" si="25"/>
        <v>0</v>
      </c>
      <c r="J115" s="3">
        <f t="shared" si="30"/>
        <v>0</v>
      </c>
      <c r="L115" s="5">
        <f t="shared" si="26"/>
        <v>19.444444444444446</v>
      </c>
      <c r="M115" s="5">
        <f t="shared" si="27"/>
        <v>5.1428571428571423</v>
      </c>
      <c r="N115" s="7">
        <f>SUM(M107:M115)</f>
        <v>49.1142857142857</v>
      </c>
      <c r="O115" s="5">
        <f>L115/$R$1</f>
        <v>38.888888888888893</v>
      </c>
      <c r="P115" s="5">
        <f t="shared" ref="P115" si="42">0.5*$R$1*O115*O115</f>
        <v>378.08641975308649</v>
      </c>
      <c r="Q115" s="1">
        <f>SUM(D107:D115)</f>
        <v>890</v>
      </c>
      <c r="T115" s="5">
        <f>2*O115</f>
        <v>77.777777777777786</v>
      </c>
      <c r="U115" s="5">
        <f>(Q115-2*P115)/L115</f>
        <v>6.882539682539675</v>
      </c>
      <c r="V115" s="7">
        <f>U115+T115</f>
        <v>84.660317460317458</v>
      </c>
      <c r="W115" s="1">
        <v>60</v>
      </c>
      <c r="X115" s="12">
        <f>(V115+W115)/60</f>
        <v>2.4110052910052908</v>
      </c>
      <c r="Y115" s="12">
        <f t="shared" si="28"/>
        <v>-19.641269841269835</v>
      </c>
      <c r="Z115" s="12">
        <f t="shared" si="23"/>
        <v>-58.726984126984121</v>
      </c>
      <c r="AF115" s="3"/>
      <c r="AG115" s="3"/>
      <c r="AH115" s="3"/>
      <c r="AI115" s="3"/>
      <c r="AJ115" s="3"/>
    </row>
    <row r="116" spans="1:41" x14ac:dyDescent="0.35">
      <c r="A116" s="3" t="str">
        <f t="shared" si="29"/>
        <v>Green</v>
      </c>
      <c r="B116" s="3" t="s">
        <v>33</v>
      </c>
      <c r="C116" s="3">
        <v>115</v>
      </c>
      <c r="D116" s="3">
        <v>100</v>
      </c>
      <c r="E116" s="3">
        <v>0</v>
      </c>
      <c r="F116" s="3">
        <v>70</v>
      </c>
      <c r="I116" s="3">
        <f t="shared" si="25"/>
        <v>0</v>
      </c>
      <c r="J116" s="3">
        <f t="shared" si="30"/>
        <v>0</v>
      </c>
      <c r="L116" s="5">
        <f t="shared" si="26"/>
        <v>19.444444444444446</v>
      </c>
      <c r="M116" s="5">
        <f t="shared" si="27"/>
        <v>5.1428571428571423</v>
      </c>
      <c r="Y116" s="12">
        <f t="shared" si="28"/>
        <v>-19.641269841269835</v>
      </c>
      <c r="Z116" s="12">
        <f t="shared" si="23"/>
        <v>-58.726984126984121</v>
      </c>
      <c r="AF116" s="3"/>
      <c r="AG116" s="3"/>
      <c r="AH116" s="3"/>
      <c r="AI116" s="3"/>
      <c r="AJ116" s="3"/>
    </row>
    <row r="117" spans="1:41" x14ac:dyDescent="0.35">
      <c r="A117" s="3" t="str">
        <f t="shared" si="29"/>
        <v>Green</v>
      </c>
      <c r="B117" s="3" t="s">
        <v>33</v>
      </c>
      <c r="C117" s="3">
        <v>116</v>
      </c>
      <c r="D117" s="3">
        <v>100</v>
      </c>
      <c r="E117" s="3">
        <v>0</v>
      </c>
      <c r="F117" s="3">
        <v>70</v>
      </c>
      <c r="I117" s="3">
        <f t="shared" si="25"/>
        <v>0</v>
      </c>
      <c r="J117" s="3">
        <f t="shared" si="30"/>
        <v>0</v>
      </c>
      <c r="L117" s="5">
        <f t="shared" si="26"/>
        <v>19.444444444444446</v>
      </c>
      <c r="M117" s="5">
        <f t="shared" si="27"/>
        <v>5.1428571428571423</v>
      </c>
      <c r="Y117" s="12">
        <f t="shared" si="28"/>
        <v>-19.641269841269835</v>
      </c>
      <c r="Z117" s="12">
        <f t="shared" si="23"/>
        <v>-42.441269841269829</v>
      </c>
      <c r="AF117" s="3"/>
      <c r="AG117" s="3"/>
      <c r="AH117" s="3"/>
      <c r="AI117" s="3"/>
      <c r="AJ117" s="3"/>
    </row>
    <row r="118" spans="1:41" x14ac:dyDescent="0.35">
      <c r="A118" s="3" t="str">
        <f t="shared" si="29"/>
        <v>Green</v>
      </c>
      <c r="B118" s="3" t="s">
        <v>34</v>
      </c>
      <c r="C118" s="3">
        <v>117</v>
      </c>
      <c r="D118" s="3">
        <v>50</v>
      </c>
      <c r="E118" s="3">
        <v>0</v>
      </c>
      <c r="F118" s="3">
        <v>60</v>
      </c>
      <c r="I118" s="3">
        <f t="shared" si="25"/>
        <v>0</v>
      </c>
      <c r="J118" s="3">
        <f t="shared" si="30"/>
        <v>0</v>
      </c>
      <c r="L118" s="5">
        <f t="shared" si="26"/>
        <v>16.666666666666668</v>
      </c>
      <c r="M118" s="5">
        <f t="shared" si="27"/>
        <v>3</v>
      </c>
      <c r="Y118" s="12">
        <f t="shared" si="28"/>
        <v>-6.1333333333333293</v>
      </c>
      <c r="Z118" s="12">
        <f t="shared" si="23"/>
        <v>-28.933333333333326</v>
      </c>
      <c r="AF118" s="3"/>
      <c r="AG118" s="3"/>
      <c r="AH118" s="3"/>
      <c r="AI118" s="3"/>
      <c r="AJ118" s="3"/>
    </row>
    <row r="119" spans="1:41" x14ac:dyDescent="0.35">
      <c r="A119" s="3" t="str">
        <f t="shared" si="29"/>
        <v>Green</v>
      </c>
      <c r="B119" s="3" t="s">
        <v>34</v>
      </c>
      <c r="C119" s="5">
        <v>118</v>
      </c>
      <c r="D119" s="3">
        <v>50</v>
      </c>
      <c r="E119" s="3">
        <v>0</v>
      </c>
      <c r="F119" s="3">
        <v>60</v>
      </c>
      <c r="I119" s="3">
        <f t="shared" si="25"/>
        <v>0</v>
      </c>
      <c r="J119" s="3">
        <f t="shared" si="30"/>
        <v>0</v>
      </c>
      <c r="L119" s="5">
        <f t="shared" si="26"/>
        <v>16.666666666666668</v>
      </c>
      <c r="M119" s="5">
        <f t="shared" si="27"/>
        <v>3</v>
      </c>
      <c r="Y119" s="12">
        <f t="shared" si="28"/>
        <v>-6.1333333333333293</v>
      </c>
      <c r="Z119" s="12">
        <f t="shared" si="23"/>
        <v>-24.373333333333331</v>
      </c>
      <c r="AF119" s="3"/>
      <c r="AG119" s="3"/>
      <c r="AH119" s="3"/>
      <c r="AI119" s="3"/>
      <c r="AJ119" s="3"/>
    </row>
    <row r="120" spans="1:41" x14ac:dyDescent="0.35">
      <c r="A120" s="3" t="str">
        <f t="shared" si="29"/>
        <v>Green</v>
      </c>
      <c r="B120" s="3" t="s">
        <v>34</v>
      </c>
      <c r="C120" s="3">
        <v>119</v>
      </c>
      <c r="D120" s="3">
        <v>40</v>
      </c>
      <c r="E120" s="3">
        <v>0</v>
      </c>
      <c r="F120" s="3">
        <v>60</v>
      </c>
      <c r="I120" s="3">
        <f t="shared" si="25"/>
        <v>0</v>
      </c>
      <c r="J120" s="3">
        <f t="shared" si="30"/>
        <v>0</v>
      </c>
      <c r="L120" s="5">
        <f t="shared" si="26"/>
        <v>16.666666666666668</v>
      </c>
      <c r="M120" s="5">
        <f t="shared" si="27"/>
        <v>2.4</v>
      </c>
      <c r="Y120" s="12">
        <f t="shared" si="28"/>
        <v>-1.5733333333333306</v>
      </c>
      <c r="Z120" s="12">
        <f t="shared" si="23"/>
        <v>-24.373333333333331</v>
      </c>
      <c r="AF120" s="3"/>
      <c r="AG120" s="3"/>
      <c r="AH120" s="3"/>
      <c r="AI120" s="3"/>
      <c r="AJ120" s="3"/>
    </row>
    <row r="121" spans="1:41" x14ac:dyDescent="0.35">
      <c r="A121" s="3" t="str">
        <f t="shared" si="29"/>
        <v>Green</v>
      </c>
      <c r="B121" s="3" t="s">
        <v>34</v>
      </c>
      <c r="C121" s="3">
        <v>120</v>
      </c>
      <c r="D121" s="3">
        <v>50</v>
      </c>
      <c r="E121" s="3">
        <v>0</v>
      </c>
      <c r="F121" s="3">
        <v>60</v>
      </c>
      <c r="I121" s="3">
        <f t="shared" si="25"/>
        <v>0</v>
      </c>
      <c r="J121" s="3">
        <f t="shared" si="30"/>
        <v>0</v>
      </c>
      <c r="L121" s="5">
        <f t="shared" si="26"/>
        <v>16.666666666666668</v>
      </c>
      <c r="M121" s="5">
        <f t="shared" si="27"/>
        <v>3</v>
      </c>
      <c r="Y121" s="12">
        <f t="shared" si="28"/>
        <v>-6.1333333333333293</v>
      </c>
      <c r="Z121" s="12">
        <f t="shared" si="23"/>
        <v>-28.933333333333326</v>
      </c>
      <c r="AF121" s="3"/>
      <c r="AG121" s="3"/>
      <c r="AH121" s="3"/>
      <c r="AI121" s="3"/>
      <c r="AJ121" s="3"/>
    </row>
    <row r="122" spans="1:41" x14ac:dyDescent="0.35">
      <c r="A122" s="3" t="str">
        <f t="shared" si="29"/>
        <v>Green</v>
      </c>
      <c r="B122" s="3" t="s">
        <v>34</v>
      </c>
      <c r="C122" s="3">
        <v>121</v>
      </c>
      <c r="D122" s="3">
        <v>50</v>
      </c>
      <c r="E122" s="3">
        <v>0</v>
      </c>
      <c r="F122" s="3">
        <v>60</v>
      </c>
      <c r="I122" s="3">
        <f t="shared" si="25"/>
        <v>0</v>
      </c>
      <c r="J122" s="3">
        <f t="shared" si="30"/>
        <v>0</v>
      </c>
      <c r="L122" s="5">
        <f t="shared" si="26"/>
        <v>16.666666666666668</v>
      </c>
      <c r="M122" s="5">
        <f t="shared" si="27"/>
        <v>3</v>
      </c>
      <c r="Y122" s="12">
        <f t="shared" si="28"/>
        <v>-6.1333333333333293</v>
      </c>
      <c r="Z122" s="12">
        <f t="shared" si="23"/>
        <v>-25.676190476190474</v>
      </c>
      <c r="AF122" s="3"/>
      <c r="AG122" s="3"/>
      <c r="AH122" s="3"/>
      <c r="AI122" s="3"/>
      <c r="AJ122" s="3"/>
    </row>
    <row r="123" spans="1:41" x14ac:dyDescent="0.35">
      <c r="A123" s="3" t="str">
        <f t="shared" si="29"/>
        <v>Green</v>
      </c>
      <c r="B123" s="3" t="s">
        <v>35</v>
      </c>
      <c r="C123" s="5">
        <v>122</v>
      </c>
      <c r="D123" s="3">
        <v>50</v>
      </c>
      <c r="E123" s="3">
        <v>0</v>
      </c>
      <c r="F123" s="3">
        <v>70</v>
      </c>
      <c r="G123" s="3" t="s">
        <v>29</v>
      </c>
      <c r="I123" s="3">
        <f t="shared" si="25"/>
        <v>0</v>
      </c>
      <c r="J123" s="3">
        <f t="shared" si="30"/>
        <v>0</v>
      </c>
      <c r="L123" s="5">
        <f t="shared" si="26"/>
        <v>19.444444444444446</v>
      </c>
      <c r="M123" s="5">
        <f t="shared" si="27"/>
        <v>2.5714285714285712</v>
      </c>
      <c r="Y123" s="12">
        <f t="shared" si="28"/>
        <v>-9.841269841269451E-2</v>
      </c>
      <c r="Z123" s="12">
        <f t="shared" si="23"/>
        <v>-19.641269841269835</v>
      </c>
      <c r="AF123" s="3"/>
      <c r="AG123" s="3"/>
      <c r="AH123" s="3"/>
      <c r="AI123" s="3"/>
      <c r="AJ123" s="3"/>
    </row>
    <row r="124" spans="1:41" ht="31" x14ac:dyDescent="0.35">
      <c r="A124" s="3" t="str">
        <f t="shared" si="29"/>
        <v>Green</v>
      </c>
      <c r="B124" s="3" t="s">
        <v>35</v>
      </c>
      <c r="C124" s="3">
        <v>123</v>
      </c>
      <c r="D124" s="3">
        <v>50</v>
      </c>
      <c r="E124" s="3">
        <v>0</v>
      </c>
      <c r="F124" s="3">
        <v>70</v>
      </c>
      <c r="G124" s="8" t="str">
        <f>G58</f>
        <v>STATION; OVERBROOK; UNDERGROUND</v>
      </c>
      <c r="I124" s="3">
        <f t="shared" si="25"/>
        <v>0</v>
      </c>
      <c r="J124" s="3">
        <f t="shared" si="30"/>
        <v>0</v>
      </c>
      <c r="L124" s="5">
        <f t="shared" si="26"/>
        <v>19.444444444444446</v>
      </c>
      <c r="M124" s="5">
        <f t="shared" si="27"/>
        <v>2.5714285714285712</v>
      </c>
      <c r="N124" s="7">
        <f>SUM(M116:M124)</f>
        <v>29.828571428571422</v>
      </c>
      <c r="O124" s="14">
        <v>33</v>
      </c>
      <c r="P124" s="5">
        <f t="shared" ref="P124" si="43">0.5*$R$1*O124*O124</f>
        <v>272.25</v>
      </c>
      <c r="Q124" s="1">
        <f>SUM(D116:D124)</f>
        <v>540</v>
      </c>
      <c r="T124" s="5">
        <f>2*O124</f>
        <v>66</v>
      </c>
      <c r="U124" s="5">
        <f>(Q124-2*P124)/L124</f>
        <v>-0.2314285714285714</v>
      </c>
      <c r="V124" s="7">
        <f>U124+T124</f>
        <v>65.768571428571434</v>
      </c>
      <c r="W124" s="1">
        <v>60</v>
      </c>
      <c r="X124" s="12">
        <f>(V124+W124)/60</f>
        <v>2.0961428571428571</v>
      </c>
      <c r="Y124" s="12">
        <f t="shared" si="28"/>
        <v>-9.841269841269451E-2</v>
      </c>
      <c r="Z124" s="12">
        <f t="shared" si="23"/>
        <v>-19.641269841269835</v>
      </c>
      <c r="AB124" s="7">
        <f>SUM(M116:M124)</f>
        <v>29.828571428571422</v>
      </c>
      <c r="AC124" s="7">
        <f>AB124*2+120</f>
        <v>179.65714285714284</v>
      </c>
      <c r="AD124" s="7">
        <f>AC124+AD114</f>
        <v>3241.0198441558441</v>
      </c>
      <c r="AE124" s="18">
        <f>ROUND(AD124/60,0)</f>
        <v>54</v>
      </c>
      <c r="AF124" s="21">
        <v>3.7499999999999999E-2</v>
      </c>
      <c r="AG124" s="21">
        <f t="shared" ref="AG124:AO124" si="44">AF124+$AQ$1</f>
        <v>3.9583333333333331E-2</v>
      </c>
      <c r="AH124" s="21">
        <f t="shared" si="44"/>
        <v>4.1666666666666664E-2</v>
      </c>
      <c r="AI124" s="21">
        <f t="shared" si="44"/>
        <v>4.3749999999999997E-2</v>
      </c>
      <c r="AJ124" s="21">
        <f t="shared" si="44"/>
        <v>4.583333333333333E-2</v>
      </c>
      <c r="AK124" s="21">
        <f t="shared" si="44"/>
        <v>4.7916666666666663E-2</v>
      </c>
      <c r="AL124" s="21">
        <f t="shared" si="44"/>
        <v>4.9999999999999996E-2</v>
      </c>
      <c r="AM124" s="21">
        <f t="shared" si="44"/>
        <v>5.2083333333333329E-2</v>
      </c>
      <c r="AN124" s="21">
        <f t="shared" si="44"/>
        <v>5.4166666666666662E-2</v>
      </c>
      <c r="AO124" s="21">
        <f t="shared" si="44"/>
        <v>5.6249999999999994E-2</v>
      </c>
    </row>
    <row r="125" spans="1:41" x14ac:dyDescent="0.35">
      <c r="A125" s="3" t="str">
        <f t="shared" si="29"/>
        <v>Green</v>
      </c>
      <c r="B125" s="3" t="s">
        <v>35</v>
      </c>
      <c r="C125" s="3">
        <v>124</v>
      </c>
      <c r="D125" s="3">
        <v>50</v>
      </c>
      <c r="E125" s="3">
        <v>0</v>
      </c>
      <c r="F125" s="3">
        <v>70</v>
      </c>
      <c r="G125" s="3" t="s">
        <v>29</v>
      </c>
      <c r="I125" s="3">
        <f t="shared" si="25"/>
        <v>0</v>
      </c>
      <c r="J125" s="3">
        <f t="shared" si="30"/>
        <v>0</v>
      </c>
      <c r="L125" s="5">
        <f t="shared" si="26"/>
        <v>19.444444444444446</v>
      </c>
      <c r="M125" s="5">
        <f t="shared" si="27"/>
        <v>2.5714285714285712</v>
      </c>
      <c r="Y125" s="12">
        <f t="shared" si="28"/>
        <v>-9.841269841269451E-2</v>
      </c>
      <c r="Z125" s="12">
        <f t="shared" si="23"/>
        <v>-19.641269841269835</v>
      </c>
      <c r="AF125" s="3"/>
      <c r="AG125" s="3"/>
      <c r="AH125" s="3"/>
      <c r="AI125" s="3"/>
      <c r="AJ125" s="3"/>
    </row>
    <row r="126" spans="1:41" x14ac:dyDescent="0.35">
      <c r="A126" s="3" t="str">
        <f t="shared" si="29"/>
        <v>Green</v>
      </c>
      <c r="B126" s="3" t="s">
        <v>35</v>
      </c>
      <c r="C126" s="3">
        <v>125</v>
      </c>
      <c r="D126" s="3">
        <v>50</v>
      </c>
      <c r="E126" s="3">
        <v>0</v>
      </c>
      <c r="F126" s="3">
        <v>70</v>
      </c>
      <c r="G126" s="3" t="s">
        <v>29</v>
      </c>
      <c r="I126" s="3">
        <f t="shared" si="25"/>
        <v>0</v>
      </c>
      <c r="J126" s="3">
        <f t="shared" si="30"/>
        <v>0</v>
      </c>
      <c r="L126" s="5">
        <f t="shared" si="26"/>
        <v>19.444444444444446</v>
      </c>
      <c r="M126" s="5">
        <f t="shared" si="27"/>
        <v>2.5714285714285712</v>
      </c>
      <c r="Y126" s="12">
        <f t="shared" si="28"/>
        <v>-9.841269841269451E-2</v>
      </c>
      <c r="Z126" s="12">
        <f t="shared" si="23"/>
        <v>-19.641269841269835</v>
      </c>
      <c r="AF126" s="3"/>
      <c r="AG126" s="3"/>
      <c r="AH126" s="3"/>
      <c r="AI126" s="3"/>
      <c r="AJ126" s="3"/>
    </row>
    <row r="127" spans="1:41" x14ac:dyDescent="0.35">
      <c r="A127" s="3" t="str">
        <f t="shared" si="29"/>
        <v>Green</v>
      </c>
      <c r="B127" s="3" t="s">
        <v>35</v>
      </c>
      <c r="C127" s="5">
        <v>126</v>
      </c>
      <c r="D127" s="3">
        <v>50</v>
      </c>
      <c r="E127" s="3">
        <v>0</v>
      </c>
      <c r="F127" s="3">
        <v>70</v>
      </c>
      <c r="G127" s="3" t="s">
        <v>29</v>
      </c>
      <c r="I127" s="3">
        <f t="shared" si="25"/>
        <v>0</v>
      </c>
      <c r="J127" s="3">
        <f t="shared" si="30"/>
        <v>0</v>
      </c>
      <c r="L127" s="5">
        <f t="shared" si="26"/>
        <v>19.444444444444446</v>
      </c>
      <c r="M127" s="5">
        <f t="shared" si="27"/>
        <v>2.5714285714285712</v>
      </c>
      <c r="Y127" s="12">
        <f t="shared" si="28"/>
        <v>-9.841269841269451E-2</v>
      </c>
      <c r="Z127" s="12">
        <f t="shared" si="23"/>
        <v>-19.641269841269835</v>
      </c>
      <c r="AF127" s="3"/>
      <c r="AG127" s="3"/>
      <c r="AH127" s="3"/>
      <c r="AI127" s="3"/>
      <c r="AJ127" s="3"/>
    </row>
    <row r="128" spans="1:41" x14ac:dyDescent="0.35">
      <c r="A128" s="3" t="str">
        <f t="shared" si="29"/>
        <v>Green</v>
      </c>
      <c r="B128" s="3" t="s">
        <v>35</v>
      </c>
      <c r="C128" s="3">
        <v>127</v>
      </c>
      <c r="D128" s="3">
        <v>50</v>
      </c>
      <c r="E128" s="3">
        <v>0</v>
      </c>
      <c r="F128" s="3">
        <v>70</v>
      </c>
      <c r="G128" s="3" t="s">
        <v>29</v>
      </c>
      <c r="I128" s="3">
        <f t="shared" si="25"/>
        <v>0</v>
      </c>
      <c r="J128" s="3">
        <f t="shared" si="30"/>
        <v>0</v>
      </c>
      <c r="L128" s="5">
        <f t="shared" si="26"/>
        <v>19.444444444444446</v>
      </c>
      <c r="M128" s="5">
        <f t="shared" si="27"/>
        <v>2.5714285714285712</v>
      </c>
      <c r="Y128" s="12">
        <f t="shared" si="28"/>
        <v>-9.841269841269451E-2</v>
      </c>
      <c r="Z128" s="12">
        <f t="shared" si="23"/>
        <v>-19.641269841269835</v>
      </c>
      <c r="AF128" s="3"/>
      <c r="AG128" s="3"/>
      <c r="AH128" s="3"/>
      <c r="AI128" s="3"/>
      <c r="AJ128" s="3"/>
    </row>
    <row r="129" spans="1:41" x14ac:dyDescent="0.35">
      <c r="A129" s="3" t="str">
        <f t="shared" si="29"/>
        <v>Green</v>
      </c>
      <c r="B129" s="3" t="s">
        <v>35</v>
      </c>
      <c r="C129" s="3">
        <v>128</v>
      </c>
      <c r="D129" s="3">
        <v>50</v>
      </c>
      <c r="E129" s="3">
        <v>0</v>
      </c>
      <c r="F129" s="3">
        <v>70</v>
      </c>
      <c r="G129" s="3" t="s">
        <v>29</v>
      </c>
      <c r="I129" s="3">
        <f t="shared" si="25"/>
        <v>0</v>
      </c>
      <c r="J129" s="3">
        <f t="shared" si="30"/>
        <v>0</v>
      </c>
      <c r="L129" s="5">
        <f t="shared" si="26"/>
        <v>19.444444444444446</v>
      </c>
      <c r="M129" s="5">
        <f t="shared" si="27"/>
        <v>2.5714285714285712</v>
      </c>
      <c r="Y129" s="12">
        <f t="shared" si="28"/>
        <v>-9.841269841269451E-2</v>
      </c>
      <c r="Z129" s="12">
        <f t="shared" si="23"/>
        <v>-19.641269841269835</v>
      </c>
      <c r="AF129" s="3"/>
      <c r="AG129" s="3"/>
      <c r="AH129" s="3"/>
      <c r="AI129" s="3"/>
      <c r="AJ129" s="3"/>
    </row>
    <row r="130" spans="1:41" x14ac:dyDescent="0.35">
      <c r="A130" s="3" t="str">
        <f t="shared" si="29"/>
        <v>Green</v>
      </c>
      <c r="B130" s="3" t="s">
        <v>35</v>
      </c>
      <c r="C130" s="3">
        <v>129</v>
      </c>
      <c r="D130" s="3">
        <v>50</v>
      </c>
      <c r="E130" s="3">
        <v>0</v>
      </c>
      <c r="F130" s="3">
        <v>70</v>
      </c>
      <c r="G130" s="3" t="s">
        <v>29</v>
      </c>
      <c r="I130" s="3">
        <f t="shared" si="25"/>
        <v>0</v>
      </c>
      <c r="J130" s="3">
        <f t="shared" si="30"/>
        <v>0</v>
      </c>
      <c r="L130" s="5">
        <f t="shared" si="26"/>
        <v>19.444444444444446</v>
      </c>
      <c r="M130" s="5">
        <f t="shared" si="27"/>
        <v>2.5714285714285712</v>
      </c>
      <c r="Y130" s="12">
        <f t="shared" si="28"/>
        <v>-9.841269841269451E-2</v>
      </c>
      <c r="Z130" s="12">
        <f t="shared" ref="Z130:Z151" si="45">L130-(M130+M131)*$AA$2</f>
        <v>-19.641269841269835</v>
      </c>
      <c r="AF130" s="3"/>
      <c r="AG130" s="3"/>
      <c r="AH130" s="3"/>
      <c r="AI130" s="3"/>
      <c r="AJ130" s="3"/>
    </row>
    <row r="131" spans="1:41" x14ac:dyDescent="0.35">
      <c r="A131" s="3" t="str">
        <f t="shared" si="29"/>
        <v>Green</v>
      </c>
      <c r="B131" s="3" t="s">
        <v>35</v>
      </c>
      <c r="C131" s="5">
        <v>130</v>
      </c>
      <c r="D131" s="3">
        <v>50</v>
      </c>
      <c r="E131" s="3">
        <v>0</v>
      </c>
      <c r="F131" s="3">
        <v>70</v>
      </c>
      <c r="G131" s="3" t="s">
        <v>29</v>
      </c>
      <c r="I131" s="3">
        <f t="shared" ref="I131:I151" si="46">E131*D131/100</f>
        <v>0</v>
      </c>
      <c r="J131" s="3">
        <f t="shared" si="30"/>
        <v>0</v>
      </c>
      <c r="L131" s="5">
        <f t="shared" ref="L131:L151" si="47">F131*1000/60/60</f>
        <v>19.444444444444446</v>
      </c>
      <c r="M131" s="5">
        <f t="shared" ref="M131:M151" si="48">D131/L131</f>
        <v>2.5714285714285712</v>
      </c>
      <c r="Y131" s="12">
        <f t="shared" ref="Y131:Y151" si="49">L131-(M131*$AA$2)</f>
        <v>-9.841269841269451E-2</v>
      </c>
      <c r="Z131" s="12">
        <f t="shared" si="45"/>
        <v>-19.641269841269835</v>
      </c>
      <c r="AF131" s="3"/>
      <c r="AG131" s="3"/>
      <c r="AH131" s="3"/>
      <c r="AI131" s="3"/>
      <c r="AJ131" s="3"/>
    </row>
    <row r="132" spans="1:41" x14ac:dyDescent="0.35">
      <c r="A132" s="3" t="str">
        <f t="shared" ref="A132:A151" si="50">A131</f>
        <v>Green</v>
      </c>
      <c r="B132" s="3" t="s">
        <v>35</v>
      </c>
      <c r="C132" s="3">
        <v>131</v>
      </c>
      <c r="D132" s="3">
        <v>50</v>
      </c>
      <c r="E132" s="3">
        <v>0</v>
      </c>
      <c r="F132" s="3">
        <v>70</v>
      </c>
      <c r="G132" s="3" t="s">
        <v>29</v>
      </c>
      <c r="I132" s="3">
        <f t="shared" si="46"/>
        <v>0</v>
      </c>
      <c r="J132" s="3">
        <f t="shared" ref="J132:J151" si="51">I132+J131</f>
        <v>0</v>
      </c>
      <c r="L132" s="5">
        <f t="shared" si="47"/>
        <v>19.444444444444446</v>
      </c>
      <c r="M132" s="5">
        <f t="shared" si="48"/>
        <v>2.5714285714285712</v>
      </c>
      <c r="Y132" s="12">
        <f t="shared" si="49"/>
        <v>-9.841269841269451E-2</v>
      </c>
      <c r="Z132" s="12">
        <f t="shared" si="45"/>
        <v>-19.641269841269835</v>
      </c>
      <c r="AF132" s="3"/>
      <c r="AG132" s="3"/>
      <c r="AH132" s="3"/>
      <c r="AI132" s="3"/>
      <c r="AJ132" s="3"/>
    </row>
    <row r="133" spans="1:41" ht="31" x14ac:dyDescent="0.35">
      <c r="A133" s="3" t="str">
        <f t="shared" si="50"/>
        <v>Green</v>
      </c>
      <c r="B133" s="3" t="s">
        <v>35</v>
      </c>
      <c r="C133" s="3">
        <v>132</v>
      </c>
      <c r="D133" s="3">
        <v>50</v>
      </c>
      <c r="E133" s="3">
        <v>0</v>
      </c>
      <c r="F133" s="3">
        <v>70</v>
      </c>
      <c r="G133" s="8" t="str">
        <f>G49</f>
        <v>STATION; INGLEWOOD; UNDERGROUND</v>
      </c>
      <c r="I133" s="3">
        <f t="shared" si="46"/>
        <v>0</v>
      </c>
      <c r="J133" s="3">
        <f t="shared" si="51"/>
        <v>0</v>
      </c>
      <c r="L133" s="5">
        <f t="shared" si="47"/>
        <v>19.444444444444446</v>
      </c>
      <c r="M133" s="5">
        <f t="shared" si="48"/>
        <v>2.5714285714285712</v>
      </c>
      <c r="N133" s="7">
        <f>SUM(M125:M133)</f>
        <v>23.142857142857139</v>
      </c>
      <c r="O133" s="14">
        <v>30</v>
      </c>
      <c r="P133" s="5">
        <f t="shared" ref="P133" si="52">0.5*$R$1*O133*O133</f>
        <v>225</v>
      </c>
      <c r="Q133" s="1">
        <f>SUM(D125:D133)</f>
        <v>450</v>
      </c>
      <c r="T133" s="5">
        <f>2*O133</f>
        <v>60</v>
      </c>
      <c r="U133" s="5">
        <f>(Q133-2*P133)/L133</f>
        <v>0</v>
      </c>
      <c r="V133" s="7">
        <f>U133+T133</f>
        <v>60</v>
      </c>
      <c r="W133" s="1">
        <v>60</v>
      </c>
      <c r="X133" s="12">
        <f>(V133+W133)/60</f>
        <v>2</v>
      </c>
      <c r="Y133" s="12">
        <f t="shared" si="49"/>
        <v>-9.841269841269451E-2</v>
      </c>
      <c r="Z133" s="12">
        <f t="shared" si="45"/>
        <v>-19.641269841269835</v>
      </c>
      <c r="AB133" s="7">
        <f>SUM(M125:M133)</f>
        <v>23.142857142857139</v>
      </c>
      <c r="AC133" s="7">
        <f>AB133*2+120</f>
        <v>166.28571428571428</v>
      </c>
      <c r="AD133" s="7">
        <f>AC133+AD124</f>
        <v>3407.3055584415583</v>
      </c>
      <c r="AE133" s="18">
        <f>ROUND(AD133/60,0)</f>
        <v>57</v>
      </c>
      <c r="AF133" s="21">
        <v>3.9583333333333331E-2</v>
      </c>
      <c r="AG133" s="21">
        <f t="shared" ref="AG133:AO133" si="53">AF133+$AQ$1</f>
        <v>4.1666666666666664E-2</v>
      </c>
      <c r="AH133" s="21">
        <f t="shared" si="53"/>
        <v>4.3749999999999997E-2</v>
      </c>
      <c r="AI133" s="21">
        <f t="shared" si="53"/>
        <v>4.583333333333333E-2</v>
      </c>
      <c r="AJ133" s="21">
        <f t="shared" si="53"/>
        <v>4.7916666666666663E-2</v>
      </c>
      <c r="AK133" s="21">
        <f t="shared" si="53"/>
        <v>4.9999999999999996E-2</v>
      </c>
      <c r="AL133" s="21">
        <f t="shared" si="53"/>
        <v>5.2083333333333329E-2</v>
      </c>
      <c r="AM133" s="21">
        <f t="shared" si="53"/>
        <v>5.4166666666666662E-2</v>
      </c>
      <c r="AN133" s="21">
        <f t="shared" si="53"/>
        <v>5.6249999999999994E-2</v>
      </c>
      <c r="AO133" s="21">
        <f t="shared" si="53"/>
        <v>5.8333333333333327E-2</v>
      </c>
    </row>
    <row r="134" spans="1:41" x14ac:dyDescent="0.35">
      <c r="A134" s="3" t="str">
        <f t="shared" si="50"/>
        <v>Green</v>
      </c>
      <c r="B134" s="3" t="s">
        <v>35</v>
      </c>
      <c r="C134" s="3">
        <v>133</v>
      </c>
      <c r="D134" s="3">
        <v>50</v>
      </c>
      <c r="E134" s="3">
        <v>0</v>
      </c>
      <c r="F134" s="3">
        <v>70</v>
      </c>
      <c r="G134" s="3" t="s">
        <v>29</v>
      </c>
      <c r="I134" s="3">
        <f t="shared" si="46"/>
        <v>0</v>
      </c>
      <c r="J134" s="3">
        <f t="shared" si="51"/>
        <v>0</v>
      </c>
      <c r="L134" s="5">
        <f t="shared" si="47"/>
        <v>19.444444444444446</v>
      </c>
      <c r="M134" s="5">
        <f t="shared" si="48"/>
        <v>2.5714285714285712</v>
      </c>
      <c r="Y134" s="12">
        <f t="shared" si="49"/>
        <v>-9.841269841269451E-2</v>
      </c>
      <c r="Z134" s="12">
        <f t="shared" si="45"/>
        <v>-19.641269841269835</v>
      </c>
      <c r="AF134" s="3"/>
      <c r="AG134" s="3"/>
      <c r="AH134" s="3"/>
      <c r="AI134" s="3"/>
      <c r="AJ134" s="3"/>
    </row>
    <row r="135" spans="1:41" x14ac:dyDescent="0.35">
      <c r="A135" s="3" t="str">
        <f t="shared" si="50"/>
        <v>Green</v>
      </c>
      <c r="B135" s="3" t="s">
        <v>35</v>
      </c>
      <c r="C135" s="5">
        <v>134</v>
      </c>
      <c r="D135" s="3">
        <v>50</v>
      </c>
      <c r="E135" s="3">
        <v>0</v>
      </c>
      <c r="F135" s="3">
        <v>70</v>
      </c>
      <c r="G135" s="3" t="s">
        <v>29</v>
      </c>
      <c r="I135" s="3">
        <f t="shared" si="46"/>
        <v>0</v>
      </c>
      <c r="J135" s="3">
        <f t="shared" si="51"/>
        <v>0</v>
      </c>
      <c r="L135" s="5">
        <f t="shared" si="47"/>
        <v>19.444444444444446</v>
      </c>
      <c r="M135" s="5">
        <f t="shared" si="48"/>
        <v>2.5714285714285712</v>
      </c>
      <c r="Y135" s="12">
        <f t="shared" si="49"/>
        <v>-9.841269841269451E-2</v>
      </c>
      <c r="Z135" s="12">
        <f t="shared" si="45"/>
        <v>-19.641269841269835</v>
      </c>
      <c r="AF135" s="3"/>
      <c r="AG135" s="3"/>
      <c r="AH135" s="3"/>
      <c r="AI135" s="3"/>
      <c r="AJ135" s="3"/>
    </row>
    <row r="136" spans="1:41" x14ac:dyDescent="0.35">
      <c r="A136" s="3" t="str">
        <f t="shared" si="50"/>
        <v>Green</v>
      </c>
      <c r="B136" s="3" t="s">
        <v>35</v>
      </c>
      <c r="C136" s="3">
        <v>135</v>
      </c>
      <c r="D136" s="3">
        <v>50</v>
      </c>
      <c r="E136" s="3">
        <v>0</v>
      </c>
      <c r="F136" s="3">
        <v>70</v>
      </c>
      <c r="G136" s="3" t="s">
        <v>29</v>
      </c>
      <c r="I136" s="3">
        <f t="shared" si="46"/>
        <v>0</v>
      </c>
      <c r="J136" s="3">
        <f t="shared" si="51"/>
        <v>0</v>
      </c>
      <c r="L136" s="5">
        <f t="shared" si="47"/>
        <v>19.444444444444446</v>
      </c>
      <c r="M136" s="5">
        <f t="shared" si="48"/>
        <v>2.5714285714285712</v>
      </c>
      <c r="Y136" s="12">
        <f t="shared" si="49"/>
        <v>-9.841269841269451E-2</v>
      </c>
      <c r="Z136" s="12">
        <f t="shared" si="45"/>
        <v>-19.641269841269835</v>
      </c>
      <c r="AF136" s="3"/>
      <c r="AG136" s="3"/>
      <c r="AH136" s="3"/>
      <c r="AI136" s="3"/>
      <c r="AJ136" s="3"/>
    </row>
    <row r="137" spans="1:41" x14ac:dyDescent="0.35">
      <c r="A137" s="3" t="str">
        <f t="shared" si="50"/>
        <v>Green</v>
      </c>
      <c r="B137" s="3" t="s">
        <v>35</v>
      </c>
      <c r="C137" s="3">
        <v>136</v>
      </c>
      <c r="D137" s="3">
        <v>50</v>
      </c>
      <c r="E137" s="3">
        <v>0</v>
      </c>
      <c r="F137" s="3">
        <v>70</v>
      </c>
      <c r="G137" s="3" t="s">
        <v>29</v>
      </c>
      <c r="I137" s="3">
        <f t="shared" si="46"/>
        <v>0</v>
      </c>
      <c r="J137" s="3">
        <f t="shared" si="51"/>
        <v>0</v>
      </c>
      <c r="L137" s="5">
        <f t="shared" si="47"/>
        <v>19.444444444444446</v>
      </c>
      <c r="M137" s="5">
        <f t="shared" si="48"/>
        <v>2.5714285714285712</v>
      </c>
      <c r="Y137" s="12">
        <f t="shared" si="49"/>
        <v>-9.841269841269451E-2</v>
      </c>
      <c r="Z137" s="12">
        <f t="shared" si="45"/>
        <v>-19.641269841269835</v>
      </c>
      <c r="AF137" s="3"/>
      <c r="AG137" s="3"/>
      <c r="AH137" s="3"/>
      <c r="AI137" s="3"/>
      <c r="AJ137" s="3"/>
    </row>
    <row r="138" spans="1:41" x14ac:dyDescent="0.35">
      <c r="A138" s="3" t="str">
        <f t="shared" si="50"/>
        <v>Green</v>
      </c>
      <c r="B138" s="3" t="s">
        <v>35</v>
      </c>
      <c r="C138" s="3">
        <v>137</v>
      </c>
      <c r="D138" s="3">
        <v>50</v>
      </c>
      <c r="E138" s="3">
        <v>0</v>
      </c>
      <c r="F138" s="3">
        <v>70</v>
      </c>
      <c r="G138" s="3" t="s">
        <v>29</v>
      </c>
      <c r="I138" s="3">
        <f t="shared" si="46"/>
        <v>0</v>
      </c>
      <c r="J138" s="3">
        <f t="shared" si="51"/>
        <v>0</v>
      </c>
      <c r="L138" s="5">
        <f t="shared" si="47"/>
        <v>19.444444444444446</v>
      </c>
      <c r="M138" s="5">
        <f t="shared" si="48"/>
        <v>2.5714285714285712</v>
      </c>
      <c r="Y138" s="12">
        <f t="shared" si="49"/>
        <v>-9.841269841269451E-2</v>
      </c>
      <c r="Z138" s="12">
        <f t="shared" si="45"/>
        <v>-19.641269841269835</v>
      </c>
      <c r="AF138" s="3"/>
      <c r="AG138" s="3"/>
      <c r="AH138" s="3"/>
      <c r="AI138" s="3"/>
      <c r="AJ138" s="3"/>
    </row>
    <row r="139" spans="1:41" x14ac:dyDescent="0.35">
      <c r="A139" s="3" t="str">
        <f t="shared" si="50"/>
        <v>Green</v>
      </c>
      <c r="B139" s="3" t="s">
        <v>35</v>
      </c>
      <c r="C139" s="5">
        <v>138</v>
      </c>
      <c r="D139" s="3">
        <v>50</v>
      </c>
      <c r="E139" s="3">
        <v>0</v>
      </c>
      <c r="F139" s="3">
        <v>70</v>
      </c>
      <c r="G139" s="3" t="s">
        <v>29</v>
      </c>
      <c r="I139" s="3">
        <f t="shared" si="46"/>
        <v>0</v>
      </c>
      <c r="J139" s="3">
        <f t="shared" si="51"/>
        <v>0</v>
      </c>
      <c r="L139" s="5">
        <f t="shared" si="47"/>
        <v>19.444444444444446</v>
      </c>
      <c r="M139" s="5">
        <f t="shared" si="48"/>
        <v>2.5714285714285712</v>
      </c>
      <c r="Y139" s="12">
        <f t="shared" si="49"/>
        <v>-9.841269841269451E-2</v>
      </c>
      <c r="Z139" s="12">
        <f t="shared" si="45"/>
        <v>-19.641269841269835</v>
      </c>
      <c r="AF139" s="3"/>
      <c r="AG139" s="3"/>
      <c r="AH139" s="3"/>
      <c r="AI139" s="3"/>
      <c r="AJ139" s="3"/>
    </row>
    <row r="140" spans="1:41" x14ac:dyDescent="0.35">
      <c r="A140" s="3" t="str">
        <f t="shared" si="50"/>
        <v>Green</v>
      </c>
      <c r="B140" s="3" t="s">
        <v>35</v>
      </c>
      <c r="C140" s="3">
        <v>139</v>
      </c>
      <c r="D140" s="3">
        <v>50</v>
      </c>
      <c r="E140" s="3">
        <v>0</v>
      </c>
      <c r="F140" s="3">
        <v>70</v>
      </c>
      <c r="G140" s="3" t="s">
        <v>29</v>
      </c>
      <c r="I140" s="3">
        <f t="shared" si="46"/>
        <v>0</v>
      </c>
      <c r="J140" s="3">
        <f t="shared" si="51"/>
        <v>0</v>
      </c>
      <c r="L140" s="5">
        <f t="shared" si="47"/>
        <v>19.444444444444446</v>
      </c>
      <c r="M140" s="5">
        <f t="shared" si="48"/>
        <v>2.5714285714285712</v>
      </c>
      <c r="Y140" s="12">
        <f t="shared" si="49"/>
        <v>-9.841269841269451E-2</v>
      </c>
      <c r="Z140" s="12">
        <f t="shared" si="45"/>
        <v>-19.641269841269835</v>
      </c>
      <c r="AF140" s="3"/>
      <c r="AG140" s="3"/>
      <c r="AH140" s="3"/>
      <c r="AI140" s="3"/>
      <c r="AJ140" s="3"/>
    </row>
    <row r="141" spans="1:41" x14ac:dyDescent="0.35">
      <c r="A141" s="3" t="str">
        <f t="shared" si="50"/>
        <v>Green</v>
      </c>
      <c r="B141" s="3" t="s">
        <v>35</v>
      </c>
      <c r="C141" s="3">
        <v>140</v>
      </c>
      <c r="D141" s="3">
        <v>50</v>
      </c>
      <c r="E141" s="3">
        <v>0</v>
      </c>
      <c r="F141" s="3">
        <v>70</v>
      </c>
      <c r="G141" s="3" t="s">
        <v>29</v>
      </c>
      <c r="I141" s="3">
        <f t="shared" si="46"/>
        <v>0</v>
      </c>
      <c r="J141" s="3">
        <f t="shared" si="51"/>
        <v>0</v>
      </c>
      <c r="L141" s="5">
        <f t="shared" si="47"/>
        <v>19.444444444444446</v>
      </c>
      <c r="M141" s="5">
        <f t="shared" si="48"/>
        <v>2.5714285714285712</v>
      </c>
      <c r="Y141" s="12">
        <f t="shared" si="49"/>
        <v>-9.841269841269451E-2</v>
      </c>
      <c r="Z141" s="12">
        <f t="shared" si="45"/>
        <v>-19.641269841269835</v>
      </c>
      <c r="AF141" s="3"/>
      <c r="AG141" s="3"/>
      <c r="AH141" s="3"/>
      <c r="AI141" s="3"/>
      <c r="AJ141" s="3"/>
    </row>
    <row r="142" spans="1:41" x14ac:dyDescent="0.35">
      <c r="A142" s="3" t="str">
        <f t="shared" si="50"/>
        <v>Green</v>
      </c>
      <c r="B142" s="3" t="s">
        <v>35</v>
      </c>
      <c r="C142" s="3">
        <v>141</v>
      </c>
      <c r="D142" s="3">
        <v>50</v>
      </c>
      <c r="E142" s="3">
        <v>0</v>
      </c>
      <c r="F142" s="3">
        <v>70</v>
      </c>
      <c r="G142" s="8" t="str">
        <f>G40</f>
        <v>STATION; CENTRAL; UNDERDROUND</v>
      </c>
      <c r="I142" s="3">
        <f t="shared" si="46"/>
        <v>0</v>
      </c>
      <c r="J142" s="3">
        <f t="shared" si="51"/>
        <v>0</v>
      </c>
      <c r="L142" s="5">
        <f t="shared" si="47"/>
        <v>19.444444444444446</v>
      </c>
      <c r="M142" s="5">
        <f t="shared" si="48"/>
        <v>2.5714285714285712</v>
      </c>
      <c r="N142" s="7">
        <f>SUM(M134:M142)</f>
        <v>23.142857142857139</v>
      </c>
      <c r="O142" s="14">
        <v>30</v>
      </c>
      <c r="P142" s="5">
        <f t="shared" ref="P142" si="54">0.5*$R$1*O142*O142</f>
        <v>225</v>
      </c>
      <c r="Q142" s="1">
        <f>SUM(D134:D142)</f>
        <v>450</v>
      </c>
      <c r="T142" s="5">
        <f>2*O142</f>
        <v>60</v>
      </c>
      <c r="U142" s="5">
        <f>(Q142-2*P142)/L142</f>
        <v>0</v>
      </c>
      <c r="V142" s="7">
        <f>U142+T142</f>
        <v>60</v>
      </c>
      <c r="W142" s="1">
        <v>60</v>
      </c>
      <c r="X142" s="12">
        <f>(V142+W142)/60</f>
        <v>2</v>
      </c>
      <c r="Y142" s="12">
        <f t="shared" si="49"/>
        <v>-9.841269841269451E-2</v>
      </c>
      <c r="Z142" s="12">
        <f t="shared" si="45"/>
        <v>-19.641269841269835</v>
      </c>
      <c r="AB142" s="7">
        <f>SUM(M134:X142)</f>
        <v>933.28571428571422</v>
      </c>
      <c r="AC142" s="7">
        <f>AB142*2+120</f>
        <v>1986.5714285714284</v>
      </c>
      <c r="AD142" s="7">
        <f>AC142+AD133</f>
        <v>5393.8769870129872</v>
      </c>
      <c r="AE142" s="18">
        <f>ROUND(AD142/60,0)</f>
        <v>90</v>
      </c>
      <c r="AF142" s="21">
        <v>6.25E-2</v>
      </c>
      <c r="AG142" s="21">
        <f t="shared" ref="AG142:AO142" si="55">AF142+$AQ$1</f>
        <v>6.458333333333334E-2</v>
      </c>
      <c r="AH142" s="21">
        <f t="shared" si="55"/>
        <v>6.666666666666668E-2</v>
      </c>
      <c r="AI142" s="21">
        <f t="shared" si="55"/>
        <v>6.8750000000000019E-2</v>
      </c>
      <c r="AJ142" s="21">
        <f t="shared" si="55"/>
        <v>7.0833333333333359E-2</v>
      </c>
      <c r="AK142" s="21">
        <f t="shared" si="55"/>
        <v>7.2916666666666699E-2</v>
      </c>
      <c r="AL142" s="21">
        <f t="shared" si="55"/>
        <v>7.5000000000000039E-2</v>
      </c>
      <c r="AM142" s="21">
        <f t="shared" si="55"/>
        <v>7.7083333333333379E-2</v>
      </c>
      <c r="AN142" s="21">
        <f t="shared" si="55"/>
        <v>7.9166666666666718E-2</v>
      </c>
      <c r="AO142" s="21">
        <f t="shared" si="55"/>
        <v>8.1250000000000058E-2</v>
      </c>
    </row>
    <row r="143" spans="1:41" hidden="1" x14ac:dyDescent="0.35">
      <c r="A143" s="3" t="str">
        <f t="shared" si="50"/>
        <v>Green</v>
      </c>
      <c r="B143" s="3" t="s">
        <v>35</v>
      </c>
      <c r="C143" s="5">
        <v>142</v>
      </c>
      <c r="D143" s="3">
        <v>50</v>
      </c>
      <c r="E143" s="3">
        <v>0</v>
      </c>
      <c r="F143" s="3">
        <v>70</v>
      </c>
      <c r="G143" s="3" t="s">
        <v>29</v>
      </c>
      <c r="I143" s="3">
        <f t="shared" si="46"/>
        <v>0</v>
      </c>
      <c r="J143" s="3">
        <f t="shared" si="51"/>
        <v>0</v>
      </c>
      <c r="L143" s="5">
        <f t="shared" si="47"/>
        <v>19.444444444444446</v>
      </c>
      <c r="M143" s="5">
        <f t="shared" si="48"/>
        <v>2.5714285714285712</v>
      </c>
      <c r="Y143" s="12">
        <f t="shared" si="49"/>
        <v>-9.841269841269451E-2</v>
      </c>
      <c r="Z143" s="12">
        <f t="shared" si="45"/>
        <v>-19.641269841269835</v>
      </c>
      <c r="AF143" s="3"/>
      <c r="AG143" s="3"/>
      <c r="AH143" s="3"/>
      <c r="AI143" s="3"/>
    </row>
    <row r="144" spans="1:41" hidden="1" x14ac:dyDescent="0.35">
      <c r="A144" s="3" t="str">
        <f t="shared" si="50"/>
        <v>Green</v>
      </c>
      <c r="B144" s="3" t="s">
        <v>35</v>
      </c>
      <c r="C144" s="3">
        <v>143</v>
      </c>
      <c r="D144" s="3">
        <v>50</v>
      </c>
      <c r="E144" s="3">
        <v>0</v>
      </c>
      <c r="F144" s="3">
        <v>70</v>
      </c>
      <c r="G144" s="3" t="s">
        <v>29</v>
      </c>
      <c r="I144" s="3">
        <f t="shared" si="46"/>
        <v>0</v>
      </c>
      <c r="J144" s="3">
        <f t="shared" si="51"/>
        <v>0</v>
      </c>
      <c r="L144" s="5">
        <f t="shared" si="47"/>
        <v>19.444444444444446</v>
      </c>
      <c r="M144" s="5">
        <f t="shared" si="48"/>
        <v>2.5714285714285712</v>
      </c>
      <c r="Y144" s="12">
        <f t="shared" si="49"/>
        <v>-9.841269841269451E-2</v>
      </c>
      <c r="Z144" s="12">
        <f t="shared" si="45"/>
        <v>-19.641269841269835</v>
      </c>
      <c r="AF144" s="3"/>
      <c r="AG144" s="3"/>
      <c r="AH144" s="3"/>
      <c r="AI144" s="3"/>
    </row>
    <row r="145" spans="1:35" hidden="1" x14ac:dyDescent="0.35">
      <c r="A145" s="3" t="str">
        <f t="shared" si="50"/>
        <v>Green</v>
      </c>
      <c r="B145" s="3" t="s">
        <v>36</v>
      </c>
      <c r="C145" s="3">
        <v>144</v>
      </c>
      <c r="D145" s="3">
        <v>50</v>
      </c>
      <c r="E145" s="3">
        <v>0</v>
      </c>
      <c r="F145" s="3">
        <v>70</v>
      </c>
      <c r="I145" s="3">
        <f t="shared" si="46"/>
        <v>0</v>
      </c>
      <c r="J145" s="3">
        <f t="shared" si="51"/>
        <v>0</v>
      </c>
      <c r="L145" s="5">
        <f t="shared" si="47"/>
        <v>19.444444444444446</v>
      </c>
      <c r="M145" s="5">
        <f t="shared" si="48"/>
        <v>2.5714285714285712</v>
      </c>
      <c r="Y145" s="12">
        <f t="shared" si="49"/>
        <v>-9.841269841269451E-2</v>
      </c>
      <c r="Z145" s="12">
        <f t="shared" si="45"/>
        <v>-19.641269841269835</v>
      </c>
      <c r="AF145" s="3"/>
      <c r="AG145" s="3"/>
      <c r="AH145" s="3"/>
      <c r="AI145" s="3"/>
    </row>
    <row r="146" spans="1:35" hidden="1" x14ac:dyDescent="0.35">
      <c r="A146" s="3" t="str">
        <f t="shared" si="50"/>
        <v>Green</v>
      </c>
      <c r="B146" s="3" t="s">
        <v>36</v>
      </c>
      <c r="C146" s="3">
        <v>145</v>
      </c>
      <c r="D146" s="3">
        <v>50</v>
      </c>
      <c r="E146" s="3">
        <v>0</v>
      </c>
      <c r="F146" s="3">
        <v>70</v>
      </c>
      <c r="I146" s="3">
        <f t="shared" si="46"/>
        <v>0</v>
      </c>
      <c r="J146" s="3">
        <f t="shared" si="51"/>
        <v>0</v>
      </c>
      <c r="L146" s="5">
        <f t="shared" si="47"/>
        <v>19.444444444444446</v>
      </c>
      <c r="M146" s="5">
        <f t="shared" si="48"/>
        <v>2.5714285714285712</v>
      </c>
      <c r="Y146" s="12">
        <f t="shared" si="49"/>
        <v>-9.841269841269451E-2</v>
      </c>
      <c r="Z146" s="12">
        <f t="shared" si="45"/>
        <v>-19.641269841269835</v>
      </c>
      <c r="AF146" s="3"/>
      <c r="AG146" s="3"/>
      <c r="AH146" s="3"/>
      <c r="AI146" s="3"/>
    </row>
    <row r="147" spans="1:35" hidden="1" x14ac:dyDescent="0.35">
      <c r="A147" s="3" t="str">
        <f t="shared" si="50"/>
        <v>Green</v>
      </c>
      <c r="B147" s="3" t="s">
        <v>36</v>
      </c>
      <c r="C147" s="5">
        <v>146</v>
      </c>
      <c r="D147" s="3">
        <v>50</v>
      </c>
      <c r="E147" s="3">
        <v>0</v>
      </c>
      <c r="F147" s="3">
        <v>70</v>
      </c>
      <c r="I147" s="3">
        <f t="shared" si="46"/>
        <v>0</v>
      </c>
      <c r="J147" s="3">
        <f t="shared" si="51"/>
        <v>0</v>
      </c>
      <c r="L147" s="5">
        <f t="shared" si="47"/>
        <v>19.444444444444446</v>
      </c>
      <c r="M147" s="5">
        <f t="shared" si="48"/>
        <v>2.5714285714285712</v>
      </c>
      <c r="Y147" s="12">
        <f t="shared" si="49"/>
        <v>-9.841269841269451E-2</v>
      </c>
      <c r="Z147" s="12">
        <f t="shared" si="45"/>
        <v>-19.641269841269835</v>
      </c>
      <c r="AF147" s="3"/>
      <c r="AG147" s="3"/>
      <c r="AH147" s="3"/>
      <c r="AI147" s="3"/>
    </row>
    <row r="148" spans="1:35" hidden="1" x14ac:dyDescent="0.35">
      <c r="A148" s="3" t="str">
        <f t="shared" si="50"/>
        <v>Green</v>
      </c>
      <c r="B148" s="3" t="s">
        <v>37</v>
      </c>
      <c r="C148" s="3">
        <v>147</v>
      </c>
      <c r="D148" s="3">
        <v>50</v>
      </c>
      <c r="E148" s="3">
        <v>0</v>
      </c>
      <c r="F148" s="3">
        <v>70</v>
      </c>
      <c r="I148" s="3">
        <f t="shared" si="46"/>
        <v>0</v>
      </c>
      <c r="J148" s="3">
        <f t="shared" si="51"/>
        <v>0</v>
      </c>
      <c r="L148" s="5">
        <f t="shared" si="47"/>
        <v>19.444444444444446</v>
      </c>
      <c r="M148" s="5">
        <f t="shared" si="48"/>
        <v>2.5714285714285712</v>
      </c>
      <c r="Y148" s="12">
        <f t="shared" si="49"/>
        <v>-9.841269841269451E-2</v>
      </c>
      <c r="Z148" s="12">
        <f t="shared" si="45"/>
        <v>-15.732698412698408</v>
      </c>
      <c r="AF148" s="3"/>
      <c r="AG148" s="3"/>
      <c r="AH148" s="3"/>
      <c r="AI148" s="3"/>
    </row>
    <row r="149" spans="1:35" hidden="1" x14ac:dyDescent="0.35">
      <c r="A149" s="3" t="str">
        <f t="shared" si="50"/>
        <v>Green</v>
      </c>
      <c r="B149" s="3" t="s">
        <v>37</v>
      </c>
      <c r="C149" s="3">
        <v>148</v>
      </c>
      <c r="D149" s="3">
        <v>40</v>
      </c>
      <c r="E149" s="3">
        <v>0</v>
      </c>
      <c r="F149" s="3">
        <v>70</v>
      </c>
      <c r="I149" s="3">
        <f t="shared" si="46"/>
        <v>0</v>
      </c>
      <c r="J149" s="3">
        <f t="shared" si="51"/>
        <v>0</v>
      </c>
      <c r="L149" s="5">
        <f t="shared" si="47"/>
        <v>19.444444444444446</v>
      </c>
      <c r="M149" s="5">
        <f t="shared" si="48"/>
        <v>2.0571428571428569</v>
      </c>
      <c r="Y149" s="12">
        <f t="shared" si="49"/>
        <v>3.8101587301587347</v>
      </c>
      <c r="Z149" s="12">
        <f t="shared" si="45"/>
        <v>-11.824126984126977</v>
      </c>
      <c r="AF149" s="3"/>
      <c r="AG149" s="3"/>
      <c r="AH149" s="3"/>
      <c r="AI149" s="3"/>
    </row>
    <row r="150" spans="1:35" hidden="1" x14ac:dyDescent="0.35">
      <c r="A150" s="3" t="str">
        <f t="shared" si="50"/>
        <v>Green</v>
      </c>
      <c r="B150" s="3" t="s">
        <v>37</v>
      </c>
      <c r="C150" s="3">
        <v>149</v>
      </c>
      <c r="D150" s="3">
        <v>40</v>
      </c>
      <c r="E150" s="3">
        <v>0</v>
      </c>
      <c r="F150" s="3">
        <v>70</v>
      </c>
      <c r="I150" s="3">
        <f t="shared" si="46"/>
        <v>0</v>
      </c>
      <c r="J150" s="3">
        <f t="shared" si="51"/>
        <v>0</v>
      </c>
      <c r="L150" s="5">
        <f t="shared" si="47"/>
        <v>19.444444444444446</v>
      </c>
      <c r="M150" s="5">
        <f t="shared" si="48"/>
        <v>2.0571428571428569</v>
      </c>
      <c r="Y150" s="12">
        <f t="shared" si="49"/>
        <v>3.8101587301587347</v>
      </c>
      <c r="Z150" s="12">
        <f t="shared" si="45"/>
        <v>-9.8698412698412632</v>
      </c>
      <c r="AF150" s="3"/>
      <c r="AG150" s="3"/>
      <c r="AH150" s="3"/>
      <c r="AI150" s="3"/>
    </row>
    <row r="151" spans="1:35" hidden="1" x14ac:dyDescent="0.35">
      <c r="A151" s="3" t="str">
        <f t="shared" si="50"/>
        <v>Green</v>
      </c>
      <c r="B151" s="3" t="s">
        <v>38</v>
      </c>
      <c r="C151" s="5">
        <v>150</v>
      </c>
      <c r="D151" s="3">
        <v>35</v>
      </c>
      <c r="E151" s="3">
        <v>0</v>
      </c>
      <c r="F151" s="3">
        <v>70</v>
      </c>
      <c r="I151" s="3">
        <f t="shared" si="46"/>
        <v>0</v>
      </c>
      <c r="J151" s="3">
        <f t="shared" si="51"/>
        <v>0</v>
      </c>
      <c r="L151" s="5">
        <f t="shared" si="47"/>
        <v>19.444444444444446</v>
      </c>
      <c r="M151" s="5">
        <f t="shared" si="48"/>
        <v>1.7999999999999998</v>
      </c>
      <c r="Y151" s="12">
        <f t="shared" si="49"/>
        <v>5.7644444444444485</v>
      </c>
      <c r="Z151" s="12">
        <f t="shared" si="45"/>
        <v>5.7644444444444485</v>
      </c>
      <c r="AF151" s="3"/>
      <c r="AG151" s="3"/>
      <c r="AH151" s="3"/>
      <c r="AI151" s="3"/>
    </row>
    <row r="152" spans="1:35" x14ac:dyDescent="0.35">
      <c r="AF152" s="3"/>
      <c r="AG152" s="3"/>
      <c r="AH152" s="3"/>
      <c r="AI152" s="3"/>
    </row>
    <row r="153" spans="1:35" x14ac:dyDescent="0.35">
      <c r="AF153" s="3"/>
      <c r="AG153" s="3"/>
      <c r="AH153" s="3"/>
      <c r="AI153" s="3"/>
    </row>
    <row r="154" spans="1:35" x14ac:dyDescent="0.35">
      <c r="AF154" s="3"/>
      <c r="AG154" s="3"/>
      <c r="AH154" s="3"/>
      <c r="AI154" s="3"/>
    </row>
    <row r="155" spans="1:35" x14ac:dyDescent="0.35">
      <c r="AF155" s="3"/>
      <c r="AG155" s="3"/>
      <c r="AH155" s="3"/>
      <c r="AI155" s="3"/>
    </row>
    <row r="156" spans="1:35" x14ac:dyDescent="0.35">
      <c r="AF156" s="3"/>
      <c r="AG156" s="3"/>
      <c r="AH156" s="3"/>
      <c r="AI156" s="3"/>
    </row>
    <row r="157" spans="1:35" x14ac:dyDescent="0.35">
      <c r="AF157" s="3"/>
      <c r="AG157" s="3"/>
      <c r="AH157" s="3"/>
      <c r="AI157" s="3"/>
    </row>
    <row r="158" spans="1:35" x14ac:dyDescent="0.35">
      <c r="AF158" s="3"/>
      <c r="AG158" s="3"/>
      <c r="AH158" s="3"/>
      <c r="AI158" s="3"/>
    </row>
    <row r="159" spans="1:35" x14ac:dyDescent="0.35">
      <c r="AF159" s="3"/>
      <c r="AG159" s="3"/>
      <c r="AH159" s="3"/>
      <c r="AI159" s="3"/>
    </row>
    <row r="160" spans="1:35" x14ac:dyDescent="0.35">
      <c r="AF160" s="3"/>
      <c r="AG160" s="3"/>
      <c r="AH160" s="3"/>
      <c r="AI160" s="3"/>
    </row>
    <row r="161" spans="32:35" x14ac:dyDescent="0.35">
      <c r="AF161" s="3"/>
      <c r="AG161" s="3"/>
      <c r="AH161" s="3"/>
      <c r="AI161" s="3"/>
    </row>
    <row r="162" spans="32:35" x14ac:dyDescent="0.35">
      <c r="AF162" s="3"/>
      <c r="AG162" s="3"/>
      <c r="AH162" s="3"/>
      <c r="AI162" s="3"/>
    </row>
    <row r="163" spans="32:35" x14ac:dyDescent="0.35">
      <c r="AF163" s="3"/>
      <c r="AG163" s="3"/>
      <c r="AH163" s="3"/>
      <c r="AI16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DDA1C-7AF6-47B0-9CCF-ACDF9A5FF277}">
  <dimension ref="A1:Q163"/>
  <sheetViews>
    <sheetView tabSelected="1" topLeftCell="E1" workbookViewId="0">
      <selection activeCell="P2" sqref="P2"/>
    </sheetView>
  </sheetViews>
  <sheetFormatPr defaultColWidth="8.81640625" defaultRowHeight="15.5" x14ac:dyDescent="0.35"/>
  <cols>
    <col min="1" max="1" width="8.81640625" style="3"/>
    <col min="2" max="2" width="12.81640625" style="3" customWidth="1"/>
    <col min="3" max="3" width="8.453125" style="3" customWidth="1"/>
    <col min="4" max="4" width="43" style="3" customWidth="1"/>
    <col min="5" max="9" width="10.7265625" style="22" customWidth="1"/>
    <col min="10" max="14" width="8.81640625" style="3"/>
    <col min="15" max="15" width="4.453125" style="1" customWidth="1"/>
    <col min="16" max="16384" width="8.81640625" style="1"/>
  </cols>
  <sheetData>
    <row r="1" spans="1:17" ht="37.9" customHeight="1" x14ac:dyDescent="0.35">
      <c r="A1" s="4" t="s">
        <v>1</v>
      </c>
      <c r="B1" s="4" t="s">
        <v>5</v>
      </c>
      <c r="C1" s="2" t="s">
        <v>0</v>
      </c>
      <c r="D1" s="4" t="s">
        <v>9</v>
      </c>
      <c r="E1" s="19" t="s">
        <v>71</v>
      </c>
      <c r="F1" s="19" t="s">
        <v>72</v>
      </c>
      <c r="G1" s="19" t="s">
        <v>73</v>
      </c>
      <c r="H1" s="19" t="s">
        <v>74</v>
      </c>
      <c r="I1" s="19" t="s">
        <v>75</v>
      </c>
      <c r="J1" s="19" t="s">
        <v>76</v>
      </c>
      <c r="K1" s="19" t="s">
        <v>77</v>
      </c>
      <c r="L1" s="19" t="s">
        <v>78</v>
      </c>
      <c r="M1" s="19" t="s">
        <v>79</v>
      </c>
      <c r="N1" s="19" t="s">
        <v>80</v>
      </c>
      <c r="P1" s="20">
        <v>2.0833333333333333E-3</v>
      </c>
      <c r="Q1" s="20"/>
    </row>
    <row r="2" spans="1:17" x14ac:dyDescent="0.35">
      <c r="A2" s="3" t="s">
        <v>81</v>
      </c>
      <c r="B2" s="3" t="s">
        <v>6</v>
      </c>
      <c r="C2" s="5">
        <v>1</v>
      </c>
      <c r="E2" s="21">
        <v>0</v>
      </c>
      <c r="F2" s="21">
        <f>E2+$P$1</f>
        <v>2.0833333333333333E-3</v>
      </c>
      <c r="G2" s="21">
        <f t="shared" ref="G2:N2" si="0">F2+$P$1</f>
        <v>4.1666666666666666E-3</v>
      </c>
      <c r="H2" s="21">
        <f t="shared" si="0"/>
        <v>6.2500000000000003E-3</v>
      </c>
      <c r="I2" s="21">
        <f>H2+$P$1</f>
        <v>8.3333333333333332E-3</v>
      </c>
      <c r="J2" s="21">
        <f t="shared" si="0"/>
        <v>1.0416666666666666E-2</v>
      </c>
      <c r="K2" s="21">
        <f t="shared" si="0"/>
        <v>1.2499999999999999E-2</v>
      </c>
      <c r="L2" s="21">
        <f t="shared" si="0"/>
        <v>1.4583333333333332E-2</v>
      </c>
      <c r="M2" s="21">
        <f t="shared" si="0"/>
        <v>1.6666666666666666E-2</v>
      </c>
      <c r="N2" s="21">
        <f t="shared" si="0"/>
        <v>1.8749999999999999E-2</v>
      </c>
    </row>
    <row r="3" spans="1:17" x14ac:dyDescent="0.35">
      <c r="A3" s="3" t="str">
        <f>A2</f>
        <v>Red</v>
      </c>
      <c r="B3" s="3" t="s">
        <v>6</v>
      </c>
      <c r="C3" s="3">
        <v>2</v>
      </c>
    </row>
    <row r="4" spans="1:17" x14ac:dyDescent="0.35">
      <c r="A4" s="3" t="str">
        <f t="shared" ref="A4:A67" si="1">A3</f>
        <v>Red</v>
      </c>
      <c r="B4" s="3" t="s">
        <v>6</v>
      </c>
      <c r="C4" s="3">
        <v>3</v>
      </c>
      <c r="E4" s="3"/>
      <c r="F4" s="3"/>
      <c r="G4" s="3"/>
      <c r="H4" s="3"/>
      <c r="I4" s="3"/>
    </row>
    <row r="5" spans="1:17" x14ac:dyDescent="0.35">
      <c r="A5" s="3" t="str">
        <f t="shared" si="1"/>
        <v>Red</v>
      </c>
      <c r="B5" s="3" t="s">
        <v>7</v>
      </c>
      <c r="C5" s="5">
        <v>4</v>
      </c>
      <c r="E5" s="3"/>
      <c r="F5" s="3"/>
      <c r="G5" s="3"/>
      <c r="H5" s="3"/>
      <c r="I5" s="3"/>
    </row>
    <row r="6" spans="1:17" x14ac:dyDescent="0.35">
      <c r="A6" s="3" t="str">
        <f t="shared" si="1"/>
        <v>Red</v>
      </c>
      <c r="B6" s="3" t="s">
        <v>7</v>
      </c>
      <c r="C6" s="3">
        <v>5</v>
      </c>
      <c r="E6" s="3"/>
      <c r="F6" s="3"/>
      <c r="G6" s="3"/>
      <c r="H6" s="3"/>
      <c r="I6" s="3"/>
    </row>
    <row r="7" spans="1:17" x14ac:dyDescent="0.35">
      <c r="A7" s="3" t="str">
        <f t="shared" si="1"/>
        <v>Red</v>
      </c>
      <c r="B7" s="3" t="s">
        <v>7</v>
      </c>
      <c r="C7" s="3">
        <v>6</v>
      </c>
      <c r="E7" s="3"/>
      <c r="F7" s="3"/>
      <c r="G7" s="3"/>
      <c r="H7" s="3"/>
      <c r="I7" s="3"/>
    </row>
    <row r="8" spans="1:17" x14ac:dyDescent="0.35">
      <c r="A8" s="3" t="str">
        <f t="shared" si="1"/>
        <v>Red</v>
      </c>
      <c r="B8" s="3" t="s">
        <v>8</v>
      </c>
      <c r="C8" s="5">
        <v>7</v>
      </c>
      <c r="D8" s="8" t="s">
        <v>82</v>
      </c>
      <c r="E8" s="21">
        <v>2.0833333333333333E-3</v>
      </c>
      <c r="F8" s="21">
        <f>E8+$P$1</f>
        <v>4.1666666666666666E-3</v>
      </c>
      <c r="G8" s="21">
        <f t="shared" ref="G8:N8" si="2">F8+$P$1</f>
        <v>6.2500000000000003E-3</v>
      </c>
      <c r="H8" s="21">
        <f t="shared" si="2"/>
        <v>8.3333333333333332E-3</v>
      </c>
      <c r="I8" s="21">
        <f t="shared" si="2"/>
        <v>1.0416666666666666E-2</v>
      </c>
      <c r="J8" s="21">
        <f t="shared" si="2"/>
        <v>1.2499999999999999E-2</v>
      </c>
      <c r="K8" s="21">
        <f t="shared" si="2"/>
        <v>1.4583333333333332E-2</v>
      </c>
      <c r="L8" s="21">
        <f t="shared" si="2"/>
        <v>1.6666666666666666E-2</v>
      </c>
      <c r="M8" s="21">
        <f t="shared" si="2"/>
        <v>1.8749999999999999E-2</v>
      </c>
      <c r="N8" s="21">
        <f t="shared" si="2"/>
        <v>2.0833333333333332E-2</v>
      </c>
    </row>
    <row r="9" spans="1:17" x14ac:dyDescent="0.35">
      <c r="A9" s="3" t="str">
        <f t="shared" si="1"/>
        <v>Red</v>
      </c>
      <c r="B9" s="3" t="s">
        <v>8</v>
      </c>
      <c r="C9" s="3">
        <v>8</v>
      </c>
      <c r="E9" s="3"/>
      <c r="F9" s="3"/>
      <c r="G9" s="3"/>
      <c r="H9" s="3"/>
      <c r="I9" s="3"/>
    </row>
    <row r="10" spans="1:17" x14ac:dyDescent="0.35">
      <c r="A10" s="3" t="str">
        <f t="shared" si="1"/>
        <v>Red</v>
      </c>
      <c r="B10" s="3" t="s">
        <v>8</v>
      </c>
      <c r="C10" s="3">
        <v>9</v>
      </c>
      <c r="D10" s="8" t="s">
        <v>83</v>
      </c>
      <c r="E10" s="3"/>
      <c r="F10" s="3"/>
      <c r="G10" s="3"/>
      <c r="H10" s="3"/>
      <c r="I10" s="3"/>
    </row>
    <row r="11" spans="1:17" x14ac:dyDescent="0.35">
      <c r="A11" s="3" t="str">
        <f t="shared" si="1"/>
        <v>Red</v>
      </c>
      <c r="B11" s="3" t="s">
        <v>10</v>
      </c>
      <c r="C11" s="5">
        <v>10</v>
      </c>
      <c r="E11" s="3"/>
      <c r="F11" s="3"/>
      <c r="G11" s="3"/>
      <c r="H11" s="3"/>
      <c r="I11" s="3"/>
    </row>
    <row r="12" spans="1:17" x14ac:dyDescent="0.35">
      <c r="A12" s="3" t="str">
        <f t="shared" si="1"/>
        <v>Red</v>
      </c>
      <c r="B12" s="3" t="s">
        <v>10</v>
      </c>
      <c r="C12" s="3">
        <v>11</v>
      </c>
      <c r="D12" s="3" t="s">
        <v>84</v>
      </c>
      <c r="E12" s="3"/>
      <c r="F12" s="3"/>
      <c r="G12" s="3"/>
      <c r="H12" s="3"/>
      <c r="I12" s="3"/>
    </row>
    <row r="13" spans="1:17" x14ac:dyDescent="0.35">
      <c r="A13" s="3" t="str">
        <f t="shared" si="1"/>
        <v>Red</v>
      </c>
      <c r="B13" s="3" t="s">
        <v>10</v>
      </c>
      <c r="C13" s="5">
        <v>12</v>
      </c>
      <c r="E13" s="3"/>
      <c r="F13" s="3"/>
      <c r="G13" s="3"/>
      <c r="H13" s="3"/>
      <c r="I13" s="3"/>
    </row>
    <row r="14" spans="1:17" x14ac:dyDescent="0.35">
      <c r="A14" s="3" t="str">
        <f t="shared" si="1"/>
        <v>Red</v>
      </c>
      <c r="B14" s="3" t="s">
        <v>11</v>
      </c>
      <c r="C14" s="3">
        <v>13</v>
      </c>
      <c r="E14" s="3"/>
      <c r="F14" s="3"/>
      <c r="G14" s="3"/>
      <c r="H14" s="3"/>
      <c r="I14" s="3"/>
    </row>
    <row r="15" spans="1:17" x14ac:dyDescent="0.35">
      <c r="A15" s="3" t="str">
        <f t="shared" si="1"/>
        <v>Red</v>
      </c>
      <c r="B15" s="3" t="s">
        <v>11</v>
      </c>
      <c r="C15" s="3">
        <v>14</v>
      </c>
      <c r="E15" s="3"/>
      <c r="F15" s="3"/>
      <c r="G15" s="3"/>
      <c r="H15" s="3"/>
      <c r="I15" s="3"/>
    </row>
    <row r="16" spans="1:17" x14ac:dyDescent="0.35">
      <c r="A16" s="3" t="str">
        <f t="shared" si="1"/>
        <v>Red</v>
      </c>
      <c r="B16" s="3" t="s">
        <v>11</v>
      </c>
      <c r="C16" s="5">
        <v>15</v>
      </c>
      <c r="D16" s="3" t="s">
        <v>85</v>
      </c>
      <c r="E16" s="3"/>
      <c r="F16" s="3"/>
      <c r="G16" s="3"/>
      <c r="H16" s="3"/>
      <c r="I16" s="3"/>
    </row>
    <row r="17" spans="1:14" x14ac:dyDescent="0.35">
      <c r="A17" s="3" t="str">
        <f t="shared" si="1"/>
        <v>Red</v>
      </c>
      <c r="B17" s="3" t="s">
        <v>12</v>
      </c>
      <c r="C17" s="3">
        <v>16</v>
      </c>
      <c r="D17" s="8" t="s">
        <v>86</v>
      </c>
      <c r="E17" s="21">
        <v>5.5555555555555558E-3</v>
      </c>
      <c r="F17" s="21">
        <f>E17+$P$1</f>
        <v>7.6388888888888895E-3</v>
      </c>
      <c r="G17" s="21">
        <f t="shared" ref="G17:N17" si="3">F17+$P$1</f>
        <v>9.7222222222222224E-3</v>
      </c>
      <c r="H17" s="21">
        <f t="shared" si="3"/>
        <v>1.1805555555555555E-2</v>
      </c>
      <c r="I17" s="21">
        <f t="shared" si="3"/>
        <v>1.3888888888888888E-2</v>
      </c>
      <c r="J17" s="21">
        <f t="shared" si="3"/>
        <v>1.5972222222222221E-2</v>
      </c>
      <c r="K17" s="21">
        <f t="shared" si="3"/>
        <v>1.8055555555555554E-2</v>
      </c>
      <c r="L17" s="21">
        <f t="shared" si="3"/>
        <v>2.0138888888888887E-2</v>
      </c>
      <c r="M17" s="21">
        <f t="shared" si="3"/>
        <v>2.222222222222222E-2</v>
      </c>
      <c r="N17" s="21">
        <f t="shared" si="3"/>
        <v>2.4305555555555552E-2</v>
      </c>
    </row>
    <row r="18" spans="1:14" x14ac:dyDescent="0.35">
      <c r="A18" s="3" t="str">
        <f t="shared" si="1"/>
        <v>Red</v>
      </c>
      <c r="B18" s="3" t="s">
        <v>12</v>
      </c>
      <c r="C18" s="5">
        <v>17</v>
      </c>
      <c r="E18" s="3"/>
      <c r="F18" s="3"/>
      <c r="G18" s="3"/>
      <c r="H18" s="3"/>
      <c r="I18" s="3"/>
    </row>
    <row r="19" spans="1:14" x14ac:dyDescent="0.35">
      <c r="A19" s="3" t="str">
        <f t="shared" si="1"/>
        <v>Red</v>
      </c>
      <c r="B19" s="3" t="s">
        <v>12</v>
      </c>
      <c r="C19" s="3">
        <v>18</v>
      </c>
      <c r="E19" s="3"/>
      <c r="F19" s="3"/>
      <c r="G19" s="3"/>
      <c r="H19" s="3"/>
      <c r="I19" s="3"/>
    </row>
    <row r="20" spans="1:14" x14ac:dyDescent="0.35">
      <c r="A20" s="3" t="str">
        <f t="shared" si="1"/>
        <v>Red</v>
      </c>
      <c r="B20" s="3" t="s">
        <v>12</v>
      </c>
      <c r="C20" s="3">
        <v>19</v>
      </c>
      <c r="E20" s="3"/>
      <c r="F20" s="3"/>
      <c r="G20" s="3"/>
      <c r="H20" s="3"/>
      <c r="I20" s="3"/>
    </row>
    <row r="21" spans="1:14" x14ac:dyDescent="0.35">
      <c r="A21" s="3" t="str">
        <f t="shared" si="1"/>
        <v>Red</v>
      </c>
      <c r="B21" s="3" t="s">
        <v>12</v>
      </c>
      <c r="C21" s="5">
        <v>20</v>
      </c>
      <c r="E21" s="3"/>
      <c r="F21" s="3"/>
      <c r="G21" s="3"/>
      <c r="H21" s="3"/>
      <c r="I21" s="3"/>
    </row>
    <row r="22" spans="1:14" x14ac:dyDescent="0.35">
      <c r="A22" s="3" t="str">
        <f t="shared" si="1"/>
        <v>Red</v>
      </c>
      <c r="B22" s="3" t="s">
        <v>13</v>
      </c>
      <c r="C22" s="3">
        <v>21</v>
      </c>
      <c r="D22" s="8" t="s">
        <v>87</v>
      </c>
      <c r="E22" s="21">
        <v>8.3333333333333332E-3</v>
      </c>
      <c r="F22" s="21">
        <f>E22+$P$1</f>
        <v>1.0416666666666666E-2</v>
      </c>
      <c r="G22" s="21">
        <f t="shared" ref="G22:N22" si="4">F22+$P$1</f>
        <v>1.2499999999999999E-2</v>
      </c>
      <c r="H22" s="21">
        <f t="shared" si="4"/>
        <v>1.4583333333333332E-2</v>
      </c>
      <c r="I22" s="21">
        <f t="shared" si="4"/>
        <v>1.6666666666666666E-2</v>
      </c>
      <c r="J22" s="21">
        <f t="shared" si="4"/>
        <v>1.8749999999999999E-2</v>
      </c>
      <c r="K22" s="21">
        <f t="shared" si="4"/>
        <v>2.0833333333333332E-2</v>
      </c>
      <c r="L22" s="21">
        <f t="shared" si="4"/>
        <v>2.2916666666666665E-2</v>
      </c>
      <c r="M22" s="21">
        <f t="shared" si="4"/>
        <v>2.4999999999999998E-2</v>
      </c>
      <c r="N22" s="21">
        <f t="shared" si="4"/>
        <v>2.7083333333333331E-2</v>
      </c>
    </row>
    <row r="23" spans="1:14" x14ac:dyDescent="0.35">
      <c r="A23" s="3" t="str">
        <f t="shared" si="1"/>
        <v>Red</v>
      </c>
      <c r="B23" s="3" t="s">
        <v>13</v>
      </c>
      <c r="C23" s="5">
        <v>22</v>
      </c>
    </row>
    <row r="24" spans="1:14" x14ac:dyDescent="0.35">
      <c r="A24" s="3" t="str">
        <f t="shared" si="1"/>
        <v>Red</v>
      </c>
      <c r="B24" s="3" t="s">
        <v>13</v>
      </c>
      <c r="C24" s="3">
        <v>23</v>
      </c>
      <c r="E24" s="3"/>
      <c r="F24" s="3"/>
      <c r="G24" s="3"/>
      <c r="H24" s="3"/>
      <c r="I24" s="3"/>
    </row>
    <row r="25" spans="1:14" x14ac:dyDescent="0.35">
      <c r="A25" s="3" t="str">
        <f t="shared" si="1"/>
        <v>Red</v>
      </c>
      <c r="B25" s="3" t="s">
        <v>14</v>
      </c>
      <c r="C25" s="3">
        <v>24</v>
      </c>
      <c r="D25" s="3" t="s">
        <v>29</v>
      </c>
      <c r="E25" s="3"/>
      <c r="F25" s="3"/>
      <c r="G25" s="3"/>
      <c r="H25" s="3"/>
      <c r="I25" s="3"/>
    </row>
    <row r="26" spans="1:14" x14ac:dyDescent="0.35">
      <c r="A26" s="3" t="str">
        <f t="shared" si="1"/>
        <v>Red</v>
      </c>
      <c r="B26" s="3" t="s">
        <v>14</v>
      </c>
      <c r="C26" s="5">
        <v>25</v>
      </c>
      <c r="D26" s="8" t="s">
        <v>88</v>
      </c>
      <c r="E26" s="21">
        <v>1.1111111111111112E-2</v>
      </c>
      <c r="F26" s="21">
        <f>E26+$P$1</f>
        <v>1.3194444444444444E-2</v>
      </c>
      <c r="G26" s="21">
        <f t="shared" ref="G26:N26" si="5">F26+$P$1</f>
        <v>1.5277777777777777E-2</v>
      </c>
      <c r="H26" s="21">
        <f t="shared" si="5"/>
        <v>1.7361111111111112E-2</v>
      </c>
      <c r="I26" s="21">
        <f t="shared" si="5"/>
        <v>1.9444444444444445E-2</v>
      </c>
      <c r="J26" s="21">
        <f t="shared" si="5"/>
        <v>2.1527777777777778E-2</v>
      </c>
      <c r="K26" s="21">
        <f t="shared" si="5"/>
        <v>2.361111111111111E-2</v>
      </c>
      <c r="L26" s="21">
        <f t="shared" si="5"/>
        <v>2.5694444444444443E-2</v>
      </c>
      <c r="M26" s="21">
        <f t="shared" si="5"/>
        <v>2.7777777777777776E-2</v>
      </c>
      <c r="N26" s="21">
        <f t="shared" si="5"/>
        <v>2.9861111111111109E-2</v>
      </c>
    </row>
    <row r="27" spans="1:14" x14ac:dyDescent="0.35">
      <c r="A27" s="3" t="str">
        <f t="shared" si="1"/>
        <v>Red</v>
      </c>
      <c r="B27" s="3" t="s">
        <v>14</v>
      </c>
      <c r="C27" s="3">
        <v>26</v>
      </c>
      <c r="D27" s="3" t="s">
        <v>29</v>
      </c>
      <c r="E27" s="3"/>
      <c r="F27" s="3"/>
      <c r="G27" s="3"/>
      <c r="H27" s="3"/>
      <c r="I27" s="3"/>
    </row>
    <row r="28" spans="1:14" x14ac:dyDescent="0.35">
      <c r="A28" s="3" t="str">
        <f t="shared" si="1"/>
        <v>Red</v>
      </c>
      <c r="B28" s="3" t="s">
        <v>14</v>
      </c>
      <c r="C28" s="5">
        <v>27</v>
      </c>
      <c r="D28" s="8" t="s">
        <v>89</v>
      </c>
      <c r="E28" s="3"/>
      <c r="F28" s="3"/>
      <c r="G28" s="3"/>
      <c r="H28" s="3"/>
      <c r="I28" s="3"/>
    </row>
    <row r="29" spans="1:14" x14ac:dyDescent="0.35">
      <c r="A29" s="3" t="str">
        <f t="shared" si="1"/>
        <v>Red</v>
      </c>
      <c r="B29" s="3" t="s">
        <v>14</v>
      </c>
      <c r="C29" s="3">
        <v>28</v>
      </c>
      <c r="D29" s="3" t="s">
        <v>29</v>
      </c>
      <c r="E29" s="3"/>
      <c r="F29" s="3"/>
      <c r="G29" s="3"/>
      <c r="H29" s="3"/>
      <c r="I29" s="3"/>
    </row>
    <row r="30" spans="1:14" x14ac:dyDescent="0.35">
      <c r="A30" s="3" t="str">
        <f t="shared" si="1"/>
        <v>Red</v>
      </c>
      <c r="B30" s="3" t="s">
        <v>14</v>
      </c>
      <c r="C30" s="3">
        <v>29</v>
      </c>
      <c r="D30" s="3" t="s">
        <v>29</v>
      </c>
      <c r="E30" s="3"/>
      <c r="F30" s="3"/>
      <c r="G30" s="3"/>
      <c r="H30" s="3"/>
      <c r="I30" s="3"/>
    </row>
    <row r="31" spans="1:14" x14ac:dyDescent="0.35">
      <c r="A31" s="3" t="str">
        <f t="shared" si="1"/>
        <v>Red</v>
      </c>
      <c r="B31" s="3" t="s">
        <v>14</v>
      </c>
      <c r="C31" s="5">
        <v>30</v>
      </c>
      <c r="D31" s="3" t="s">
        <v>29</v>
      </c>
      <c r="E31" s="3"/>
      <c r="F31" s="3"/>
      <c r="G31" s="3"/>
      <c r="H31" s="3"/>
      <c r="I31" s="3"/>
    </row>
    <row r="32" spans="1:14" x14ac:dyDescent="0.35">
      <c r="A32" s="3" t="str">
        <f t="shared" si="1"/>
        <v>Red</v>
      </c>
      <c r="B32" s="3" t="s">
        <v>14</v>
      </c>
      <c r="C32" s="3">
        <v>31</v>
      </c>
      <c r="D32" s="3" t="s">
        <v>29</v>
      </c>
    </row>
    <row r="33" spans="1:14" x14ac:dyDescent="0.35">
      <c r="A33" s="3" t="str">
        <f t="shared" si="1"/>
        <v>Red</v>
      </c>
      <c r="B33" s="3" t="s">
        <v>14</v>
      </c>
      <c r="C33" s="5">
        <v>32</v>
      </c>
      <c r="D33" s="8" t="s">
        <v>90</v>
      </c>
      <c r="E33" s="3"/>
      <c r="F33" s="3"/>
      <c r="G33" s="3"/>
      <c r="H33" s="3"/>
      <c r="I33" s="3"/>
    </row>
    <row r="34" spans="1:14" x14ac:dyDescent="0.35">
      <c r="A34" s="3" t="str">
        <f t="shared" si="1"/>
        <v>Red</v>
      </c>
      <c r="B34" s="3" t="s">
        <v>14</v>
      </c>
      <c r="C34" s="3">
        <v>33</v>
      </c>
      <c r="D34" s="3" t="s">
        <v>29</v>
      </c>
      <c r="E34" s="3"/>
      <c r="F34" s="3"/>
      <c r="G34" s="3"/>
      <c r="H34" s="3"/>
      <c r="I34" s="3"/>
    </row>
    <row r="35" spans="1:14" x14ac:dyDescent="0.35">
      <c r="A35" s="3" t="str">
        <f t="shared" si="1"/>
        <v>Red</v>
      </c>
      <c r="B35" s="3" t="s">
        <v>14</v>
      </c>
      <c r="C35" s="3">
        <v>34</v>
      </c>
      <c r="D35" s="3" t="s">
        <v>29</v>
      </c>
      <c r="E35" s="3"/>
      <c r="F35" s="3"/>
      <c r="G35" s="3"/>
      <c r="H35" s="3"/>
      <c r="I35" s="3"/>
    </row>
    <row r="36" spans="1:14" x14ac:dyDescent="0.35">
      <c r="A36" s="3" t="str">
        <f t="shared" si="1"/>
        <v>Red</v>
      </c>
      <c r="B36" s="3" t="s">
        <v>14</v>
      </c>
      <c r="C36" s="5">
        <v>35</v>
      </c>
      <c r="D36" s="8" t="s">
        <v>91</v>
      </c>
      <c r="E36" s="21">
        <v>1.3194444444444444E-2</v>
      </c>
      <c r="F36" s="21">
        <f>E36+$P$1</f>
        <v>1.5277777777777777E-2</v>
      </c>
      <c r="G36" s="21">
        <f t="shared" ref="G36:N36" si="6">F36+$P$1</f>
        <v>1.7361111111111112E-2</v>
      </c>
      <c r="H36" s="21">
        <f t="shared" si="6"/>
        <v>1.9444444444444445E-2</v>
      </c>
      <c r="I36" s="21">
        <f t="shared" si="6"/>
        <v>2.1527777777777778E-2</v>
      </c>
      <c r="J36" s="21">
        <f t="shared" si="6"/>
        <v>2.361111111111111E-2</v>
      </c>
      <c r="K36" s="21">
        <f t="shared" si="6"/>
        <v>2.5694444444444443E-2</v>
      </c>
      <c r="L36" s="21">
        <f t="shared" si="6"/>
        <v>2.7777777777777776E-2</v>
      </c>
      <c r="M36" s="21">
        <f t="shared" si="6"/>
        <v>2.9861111111111109E-2</v>
      </c>
      <c r="N36" s="21">
        <f t="shared" si="6"/>
        <v>3.1944444444444442E-2</v>
      </c>
    </row>
    <row r="37" spans="1:14" x14ac:dyDescent="0.35">
      <c r="A37" s="3" t="str">
        <f t="shared" si="1"/>
        <v>Red</v>
      </c>
      <c r="B37" s="3" t="s">
        <v>14</v>
      </c>
      <c r="C37" s="3">
        <v>36</v>
      </c>
      <c r="D37" s="3" t="s">
        <v>29</v>
      </c>
      <c r="E37" s="3"/>
      <c r="F37" s="3"/>
      <c r="G37" s="3"/>
      <c r="H37" s="3"/>
      <c r="I37" s="3"/>
    </row>
    <row r="38" spans="1:14" x14ac:dyDescent="0.35">
      <c r="A38" s="3" t="str">
        <f>A34</f>
        <v>Red</v>
      </c>
      <c r="B38" s="3" t="s">
        <v>14</v>
      </c>
      <c r="C38" s="3">
        <v>37</v>
      </c>
      <c r="D38" s="3" t="s">
        <v>29</v>
      </c>
      <c r="E38" s="3"/>
      <c r="F38" s="3"/>
      <c r="G38" s="3"/>
      <c r="H38" s="3"/>
      <c r="I38" s="3"/>
    </row>
    <row r="39" spans="1:14" x14ac:dyDescent="0.35">
      <c r="A39" s="3" t="str">
        <f t="shared" si="1"/>
        <v>Red</v>
      </c>
      <c r="B39" s="3" t="s">
        <v>14</v>
      </c>
      <c r="C39" s="5">
        <v>38</v>
      </c>
      <c r="D39" s="8" t="s">
        <v>92</v>
      </c>
      <c r="E39" s="3"/>
      <c r="F39" s="3"/>
      <c r="G39" s="3"/>
      <c r="H39" s="3"/>
      <c r="I39" s="3"/>
    </row>
    <row r="40" spans="1:14" x14ac:dyDescent="0.35">
      <c r="A40" s="3" t="str">
        <f t="shared" si="1"/>
        <v>Red</v>
      </c>
      <c r="B40" s="3" t="s">
        <v>14</v>
      </c>
      <c r="C40" s="3">
        <v>39</v>
      </c>
      <c r="D40" s="3" t="s">
        <v>29</v>
      </c>
    </row>
    <row r="41" spans="1:14" x14ac:dyDescent="0.35">
      <c r="A41" s="3" t="str">
        <f t="shared" si="1"/>
        <v>Red</v>
      </c>
      <c r="B41" s="3" t="s">
        <v>14</v>
      </c>
      <c r="C41" s="3">
        <v>40</v>
      </c>
      <c r="D41" s="3" t="s">
        <v>29</v>
      </c>
      <c r="E41" s="3"/>
      <c r="F41" s="3"/>
      <c r="G41" s="3"/>
      <c r="H41" s="3"/>
      <c r="I41" s="3"/>
    </row>
    <row r="42" spans="1:14" x14ac:dyDescent="0.35">
      <c r="A42" s="3" t="str">
        <f t="shared" si="1"/>
        <v>Red</v>
      </c>
      <c r="B42" s="3" t="s">
        <v>14</v>
      </c>
      <c r="C42" s="5">
        <v>41</v>
      </c>
      <c r="D42" s="3" t="s">
        <v>29</v>
      </c>
      <c r="E42" s="3"/>
      <c r="F42" s="3"/>
      <c r="G42" s="3"/>
      <c r="H42" s="3"/>
      <c r="I42" s="3"/>
    </row>
    <row r="43" spans="1:14" x14ac:dyDescent="0.35">
      <c r="A43" s="3" t="str">
        <f t="shared" si="1"/>
        <v>Red</v>
      </c>
      <c r="B43" s="3" t="s">
        <v>14</v>
      </c>
      <c r="C43" s="3">
        <v>42</v>
      </c>
      <c r="D43" s="3" t="s">
        <v>29</v>
      </c>
      <c r="E43" s="3"/>
      <c r="F43" s="3"/>
      <c r="G43" s="3"/>
      <c r="H43" s="3"/>
      <c r="I43" s="3"/>
    </row>
    <row r="44" spans="1:14" x14ac:dyDescent="0.35">
      <c r="A44" s="3" t="str">
        <f t="shared" si="1"/>
        <v>Red</v>
      </c>
      <c r="B44" s="3" t="s">
        <v>14</v>
      </c>
      <c r="C44" s="3">
        <v>43</v>
      </c>
      <c r="D44" s="8" t="s">
        <v>93</v>
      </c>
      <c r="E44" s="3"/>
      <c r="F44" s="3"/>
      <c r="G44" s="3"/>
      <c r="H44" s="3"/>
      <c r="I44" s="3"/>
    </row>
    <row r="45" spans="1:14" x14ac:dyDescent="0.35">
      <c r="A45" s="3" t="str">
        <f t="shared" si="1"/>
        <v>Red</v>
      </c>
      <c r="B45" s="3" t="s">
        <v>14</v>
      </c>
      <c r="C45" s="5">
        <v>44</v>
      </c>
      <c r="D45" s="3" t="s">
        <v>29</v>
      </c>
      <c r="E45" s="3"/>
      <c r="F45" s="3"/>
      <c r="G45" s="3"/>
      <c r="H45" s="3"/>
      <c r="I45" s="3"/>
    </row>
    <row r="46" spans="1:14" x14ac:dyDescent="0.35">
      <c r="A46" s="3" t="str">
        <f t="shared" si="1"/>
        <v>Red</v>
      </c>
      <c r="B46" s="3" t="s">
        <v>14</v>
      </c>
      <c r="C46" s="3">
        <v>45</v>
      </c>
      <c r="D46" s="8" t="s">
        <v>94</v>
      </c>
      <c r="E46" s="21">
        <v>1.4583333333333332E-2</v>
      </c>
      <c r="F46" s="21">
        <f>E46+$P$1</f>
        <v>1.6666666666666666E-2</v>
      </c>
      <c r="G46" s="21">
        <f t="shared" ref="G46:N46" si="7">F46+$P$1</f>
        <v>1.8749999999999999E-2</v>
      </c>
      <c r="H46" s="21">
        <f t="shared" si="7"/>
        <v>2.0833333333333332E-2</v>
      </c>
      <c r="I46" s="21">
        <f t="shared" si="7"/>
        <v>2.2916666666666665E-2</v>
      </c>
      <c r="J46" s="21">
        <f t="shared" si="7"/>
        <v>2.4999999999999998E-2</v>
      </c>
      <c r="K46" s="21">
        <f t="shared" si="7"/>
        <v>2.7083333333333331E-2</v>
      </c>
      <c r="L46" s="21">
        <f t="shared" si="7"/>
        <v>2.9166666666666664E-2</v>
      </c>
      <c r="M46" s="21">
        <f t="shared" si="7"/>
        <v>3.1249999999999997E-2</v>
      </c>
      <c r="N46" s="21">
        <f t="shared" si="7"/>
        <v>3.3333333333333333E-2</v>
      </c>
    </row>
    <row r="47" spans="1:14" x14ac:dyDescent="0.35">
      <c r="A47" s="3" t="str">
        <f t="shared" si="1"/>
        <v>Red</v>
      </c>
      <c r="B47" s="3" t="s">
        <v>15</v>
      </c>
      <c r="C47" s="3">
        <v>46</v>
      </c>
      <c r="D47" s="3" t="s">
        <v>29</v>
      </c>
      <c r="E47" s="3"/>
      <c r="F47" s="3"/>
      <c r="G47" s="3"/>
      <c r="H47" s="3"/>
      <c r="I47" s="3"/>
    </row>
    <row r="48" spans="1:14" x14ac:dyDescent="0.35">
      <c r="A48" s="3" t="str">
        <f t="shared" si="1"/>
        <v>Red</v>
      </c>
      <c r="B48" s="3" t="s">
        <v>15</v>
      </c>
      <c r="C48" s="5">
        <v>47</v>
      </c>
      <c r="D48" s="8" t="s">
        <v>84</v>
      </c>
      <c r="E48" s="3"/>
      <c r="F48" s="3"/>
      <c r="G48" s="3"/>
      <c r="H48" s="3"/>
      <c r="I48" s="3"/>
    </row>
    <row r="49" spans="1:14" x14ac:dyDescent="0.35">
      <c r="A49" s="3" t="str">
        <f t="shared" si="1"/>
        <v>Red</v>
      </c>
      <c r="B49" s="3" t="s">
        <v>15</v>
      </c>
      <c r="C49" s="3">
        <v>48</v>
      </c>
      <c r="D49" s="8" t="s">
        <v>95</v>
      </c>
      <c r="E49" s="21">
        <v>1.6666666666666666E-2</v>
      </c>
      <c r="F49" s="21">
        <f>E49+$P$1</f>
        <v>1.8749999999999999E-2</v>
      </c>
      <c r="G49" s="21">
        <f t="shared" ref="G49:N49" si="8">F49+$P$1</f>
        <v>2.0833333333333332E-2</v>
      </c>
      <c r="H49" s="21">
        <f t="shared" si="8"/>
        <v>2.2916666666666665E-2</v>
      </c>
      <c r="I49" s="21">
        <f t="shared" si="8"/>
        <v>2.4999999999999998E-2</v>
      </c>
      <c r="J49" s="21">
        <f t="shared" si="8"/>
        <v>2.7083333333333331E-2</v>
      </c>
      <c r="K49" s="21">
        <f t="shared" si="8"/>
        <v>2.9166666666666664E-2</v>
      </c>
      <c r="L49" s="21">
        <f t="shared" si="8"/>
        <v>3.1249999999999997E-2</v>
      </c>
      <c r="M49" s="21">
        <f t="shared" si="8"/>
        <v>3.3333333333333333E-2</v>
      </c>
      <c r="N49" s="21">
        <f t="shared" si="8"/>
        <v>3.5416666666666666E-2</v>
      </c>
    </row>
    <row r="50" spans="1:14" x14ac:dyDescent="0.35">
      <c r="A50" s="3" t="str">
        <f t="shared" si="1"/>
        <v>Red</v>
      </c>
      <c r="B50" s="3" t="s">
        <v>18</v>
      </c>
      <c r="C50" s="3">
        <v>49</v>
      </c>
      <c r="E50" s="3"/>
      <c r="F50" s="3"/>
      <c r="G50" s="3"/>
      <c r="H50" s="3"/>
      <c r="I50" s="3"/>
    </row>
    <row r="51" spans="1:14" x14ac:dyDescent="0.35">
      <c r="A51" s="3" t="str">
        <f t="shared" si="1"/>
        <v>Red</v>
      </c>
      <c r="B51" s="3" t="s">
        <v>18</v>
      </c>
      <c r="C51" s="5">
        <v>50</v>
      </c>
      <c r="E51" s="3"/>
      <c r="F51" s="3"/>
      <c r="G51" s="3"/>
      <c r="H51" s="3"/>
      <c r="I51" s="3"/>
    </row>
    <row r="52" spans="1:14" x14ac:dyDescent="0.35">
      <c r="A52" s="3" t="str">
        <f t="shared" si="1"/>
        <v>Red</v>
      </c>
      <c r="B52" s="3" t="s">
        <v>18</v>
      </c>
      <c r="C52" s="3">
        <v>51</v>
      </c>
      <c r="E52" s="3"/>
      <c r="F52" s="3"/>
      <c r="G52" s="3"/>
      <c r="H52" s="3"/>
      <c r="I52" s="3"/>
    </row>
    <row r="53" spans="1:14" x14ac:dyDescent="0.35">
      <c r="A53" s="3" t="str">
        <f t="shared" si="1"/>
        <v>Red</v>
      </c>
      <c r="B53" s="3" t="s">
        <v>18</v>
      </c>
      <c r="C53" s="3">
        <v>52</v>
      </c>
      <c r="D53" s="3" t="s">
        <v>96</v>
      </c>
      <c r="E53" s="3"/>
      <c r="F53" s="3"/>
      <c r="G53" s="3"/>
      <c r="H53" s="3"/>
      <c r="I53" s="3"/>
    </row>
    <row r="54" spans="1:14" x14ac:dyDescent="0.35">
      <c r="A54" s="3" t="str">
        <f t="shared" si="1"/>
        <v>Red</v>
      </c>
      <c r="B54" s="3" t="s">
        <v>18</v>
      </c>
      <c r="C54" s="5">
        <v>53</v>
      </c>
      <c r="E54" s="3"/>
      <c r="F54" s="3"/>
      <c r="G54" s="3"/>
      <c r="H54" s="3"/>
      <c r="I54" s="3"/>
    </row>
    <row r="55" spans="1:14" x14ac:dyDescent="0.35">
      <c r="A55" s="3" t="str">
        <f t="shared" si="1"/>
        <v>Red</v>
      </c>
      <c r="B55" s="3" t="s">
        <v>18</v>
      </c>
      <c r="C55" s="3">
        <v>54</v>
      </c>
      <c r="E55" s="3"/>
      <c r="F55" s="3"/>
      <c r="G55" s="3"/>
      <c r="H55" s="3"/>
      <c r="I55" s="3"/>
    </row>
    <row r="56" spans="1:14" x14ac:dyDescent="0.35">
      <c r="A56" s="3" t="str">
        <f t="shared" si="1"/>
        <v>Red</v>
      </c>
      <c r="B56" s="3" t="s">
        <v>19</v>
      </c>
      <c r="C56" s="3">
        <v>55</v>
      </c>
      <c r="E56" s="3"/>
      <c r="F56" s="3"/>
      <c r="G56" s="3"/>
      <c r="H56" s="3"/>
      <c r="I56" s="3"/>
    </row>
    <row r="57" spans="1:14" x14ac:dyDescent="0.35">
      <c r="A57" s="3" t="str">
        <f t="shared" si="1"/>
        <v>Red</v>
      </c>
      <c r="B57" s="3" t="s">
        <v>19</v>
      </c>
      <c r="C57" s="5">
        <v>56</v>
      </c>
      <c r="E57" s="3"/>
      <c r="F57" s="3"/>
      <c r="G57" s="3"/>
      <c r="H57" s="3"/>
      <c r="I57" s="3"/>
    </row>
    <row r="58" spans="1:14" x14ac:dyDescent="0.35">
      <c r="A58" s="3" t="str">
        <f t="shared" si="1"/>
        <v>Red</v>
      </c>
      <c r="B58" s="3" t="s">
        <v>19</v>
      </c>
      <c r="C58" s="3">
        <v>57</v>
      </c>
    </row>
    <row r="59" spans="1:14" x14ac:dyDescent="0.35">
      <c r="A59" s="3" t="str">
        <f t="shared" si="1"/>
        <v>Red</v>
      </c>
      <c r="B59" s="3" t="s">
        <v>20</v>
      </c>
      <c r="C59" s="3">
        <v>58</v>
      </c>
      <c r="E59" s="3"/>
      <c r="F59" s="3"/>
      <c r="G59" s="3"/>
      <c r="H59" s="3"/>
      <c r="I59" s="3"/>
    </row>
    <row r="60" spans="1:14" x14ac:dyDescent="0.35">
      <c r="A60" s="3" t="str">
        <f t="shared" si="1"/>
        <v>Red</v>
      </c>
      <c r="B60" s="3" t="s">
        <v>20</v>
      </c>
      <c r="C60" s="5">
        <v>59</v>
      </c>
      <c r="E60" s="3"/>
      <c r="F60" s="3"/>
      <c r="G60" s="3"/>
      <c r="H60" s="3"/>
      <c r="I60" s="3"/>
    </row>
    <row r="61" spans="1:14" x14ac:dyDescent="0.35">
      <c r="A61" s="3" t="str">
        <f t="shared" si="1"/>
        <v>Red</v>
      </c>
      <c r="B61" s="3" t="s">
        <v>20</v>
      </c>
      <c r="C61" s="3">
        <v>60</v>
      </c>
      <c r="D61" s="8" t="s">
        <v>97</v>
      </c>
      <c r="E61" s="21">
        <v>1.8749999999999999E-2</v>
      </c>
      <c r="F61" s="21">
        <f>E61+$P$1</f>
        <v>2.0833333333333332E-2</v>
      </c>
      <c r="G61" s="21">
        <f t="shared" ref="G61:N61" si="9">F61+$P$1</f>
        <v>2.2916666666666665E-2</v>
      </c>
      <c r="H61" s="21">
        <f t="shared" si="9"/>
        <v>2.4999999999999998E-2</v>
      </c>
      <c r="I61" s="21">
        <f t="shared" si="9"/>
        <v>2.7083333333333331E-2</v>
      </c>
      <c r="J61" s="21">
        <f t="shared" si="9"/>
        <v>2.9166666666666664E-2</v>
      </c>
      <c r="K61" s="21">
        <f t="shared" si="9"/>
        <v>3.1249999999999997E-2</v>
      </c>
      <c r="L61" s="21">
        <f t="shared" si="9"/>
        <v>3.3333333333333333E-2</v>
      </c>
      <c r="M61" s="21">
        <f t="shared" si="9"/>
        <v>3.5416666666666666E-2</v>
      </c>
      <c r="N61" s="21">
        <f t="shared" si="9"/>
        <v>3.7499999999999999E-2</v>
      </c>
    </row>
    <row r="62" spans="1:14" x14ac:dyDescent="0.35">
      <c r="A62" s="3" t="str">
        <f t="shared" si="1"/>
        <v>Red</v>
      </c>
      <c r="B62" s="3" t="s">
        <v>21</v>
      </c>
      <c r="C62" s="3">
        <v>61</v>
      </c>
      <c r="E62" s="3"/>
      <c r="F62" s="3"/>
      <c r="G62" s="3"/>
      <c r="H62" s="3"/>
      <c r="I62" s="3"/>
    </row>
    <row r="63" spans="1:14" x14ac:dyDescent="0.35">
      <c r="A63" s="3" t="str">
        <f t="shared" si="1"/>
        <v>Red</v>
      </c>
      <c r="B63" s="3" t="s">
        <v>21</v>
      </c>
      <c r="C63" s="5">
        <v>62</v>
      </c>
      <c r="E63" s="3"/>
      <c r="F63" s="3"/>
      <c r="G63" s="3"/>
      <c r="H63" s="3"/>
      <c r="I63" s="3"/>
    </row>
    <row r="64" spans="1:14" x14ac:dyDescent="0.35">
      <c r="A64" s="3" t="str">
        <f t="shared" si="1"/>
        <v>Red</v>
      </c>
      <c r="B64" s="3" t="s">
        <v>21</v>
      </c>
      <c r="C64" s="3">
        <v>63</v>
      </c>
      <c r="E64" s="3"/>
      <c r="F64" s="3"/>
      <c r="G64" s="3"/>
      <c r="H64" s="3"/>
      <c r="I64" s="3"/>
    </row>
    <row r="65" spans="1:9" x14ac:dyDescent="0.35">
      <c r="A65" s="3" t="str">
        <f t="shared" si="1"/>
        <v>Red</v>
      </c>
      <c r="B65" s="3" t="s">
        <v>22</v>
      </c>
      <c r="C65" s="3">
        <v>64</v>
      </c>
      <c r="E65" s="3"/>
      <c r="F65" s="3"/>
      <c r="G65" s="3"/>
      <c r="H65" s="3"/>
      <c r="I65" s="3"/>
    </row>
    <row r="66" spans="1:9" x14ac:dyDescent="0.35">
      <c r="A66" s="3" t="str">
        <f t="shared" si="1"/>
        <v>Red</v>
      </c>
      <c r="B66" s="3" t="s">
        <v>22</v>
      </c>
      <c r="C66" s="5">
        <v>65</v>
      </c>
    </row>
    <row r="67" spans="1:9" x14ac:dyDescent="0.35">
      <c r="A67" s="3" t="str">
        <f t="shared" si="1"/>
        <v>Red</v>
      </c>
      <c r="B67" s="3" t="s">
        <v>22</v>
      </c>
      <c r="C67" s="3">
        <v>66</v>
      </c>
      <c r="E67" s="3"/>
      <c r="F67" s="3"/>
      <c r="G67" s="3"/>
      <c r="H67" s="3"/>
      <c r="I67" s="3"/>
    </row>
    <row r="68" spans="1:9" x14ac:dyDescent="0.35">
      <c r="A68" s="3" t="str">
        <f t="shared" ref="A68:A131" si="10">A67</f>
        <v>Red</v>
      </c>
      <c r="B68" s="3" t="s">
        <v>23</v>
      </c>
      <c r="C68" s="3">
        <v>67</v>
      </c>
      <c r="D68" s="3" t="s">
        <v>29</v>
      </c>
      <c r="E68" s="3"/>
      <c r="F68" s="3"/>
      <c r="G68" s="3"/>
      <c r="H68" s="3"/>
      <c r="I68" s="3"/>
    </row>
    <row r="69" spans="1:9" x14ac:dyDescent="0.35">
      <c r="A69" s="3" t="str">
        <f t="shared" si="10"/>
        <v>Red</v>
      </c>
      <c r="B69" s="3" t="s">
        <v>24</v>
      </c>
      <c r="C69" s="5">
        <v>68</v>
      </c>
      <c r="D69" s="3" t="s">
        <v>29</v>
      </c>
      <c r="E69" s="3"/>
      <c r="F69" s="3"/>
      <c r="G69" s="3"/>
      <c r="H69" s="3"/>
      <c r="I69" s="3"/>
    </row>
    <row r="70" spans="1:9" x14ac:dyDescent="0.35">
      <c r="A70" s="3" t="str">
        <f t="shared" si="10"/>
        <v>Red</v>
      </c>
      <c r="B70" s="3" t="s">
        <v>24</v>
      </c>
      <c r="C70" s="3">
        <v>69</v>
      </c>
      <c r="D70" s="3" t="s">
        <v>29</v>
      </c>
      <c r="E70" s="3"/>
      <c r="F70" s="3"/>
      <c r="G70" s="3"/>
      <c r="H70" s="3"/>
      <c r="I70" s="3"/>
    </row>
    <row r="71" spans="1:9" x14ac:dyDescent="0.35">
      <c r="A71" s="3" t="str">
        <f t="shared" si="10"/>
        <v>Red</v>
      </c>
      <c r="B71" s="3" t="s">
        <v>24</v>
      </c>
      <c r="C71" s="3">
        <v>70</v>
      </c>
      <c r="D71" s="3" t="s">
        <v>29</v>
      </c>
      <c r="E71" s="3"/>
      <c r="F71" s="3"/>
      <c r="G71" s="3"/>
      <c r="H71" s="3"/>
      <c r="I71" s="3"/>
    </row>
    <row r="72" spans="1:9" x14ac:dyDescent="0.35">
      <c r="A72" s="3" t="str">
        <f t="shared" si="10"/>
        <v>Red</v>
      </c>
      <c r="B72" s="3" t="s">
        <v>25</v>
      </c>
      <c r="C72" s="5">
        <v>71</v>
      </c>
      <c r="D72" s="3" t="s">
        <v>29</v>
      </c>
      <c r="E72" s="3"/>
      <c r="F72" s="3"/>
      <c r="G72" s="3"/>
      <c r="H72" s="3"/>
      <c r="I72" s="3"/>
    </row>
    <row r="73" spans="1:9" x14ac:dyDescent="0.35">
      <c r="A73" s="3" t="str">
        <f t="shared" si="10"/>
        <v>Red</v>
      </c>
      <c r="B73" s="3" t="s">
        <v>26</v>
      </c>
      <c r="C73" s="3">
        <v>72</v>
      </c>
      <c r="D73" s="3" t="s">
        <v>29</v>
      </c>
      <c r="E73" s="3"/>
      <c r="F73" s="3"/>
      <c r="G73" s="3"/>
      <c r="H73" s="3"/>
      <c r="I73" s="3"/>
    </row>
    <row r="74" spans="1:9" x14ac:dyDescent="0.35">
      <c r="A74" s="3" t="str">
        <f t="shared" si="10"/>
        <v>Red</v>
      </c>
      <c r="B74" s="3" t="s">
        <v>27</v>
      </c>
      <c r="C74" s="3">
        <v>73</v>
      </c>
      <c r="D74" s="3" t="s">
        <v>29</v>
      </c>
      <c r="E74" s="3"/>
      <c r="F74" s="3"/>
      <c r="G74" s="3"/>
      <c r="H74" s="3"/>
      <c r="I74" s="3"/>
    </row>
    <row r="75" spans="1:9" x14ac:dyDescent="0.35">
      <c r="A75" s="3" t="str">
        <f t="shared" si="10"/>
        <v>Red</v>
      </c>
      <c r="B75" s="3" t="s">
        <v>27</v>
      </c>
      <c r="C75" s="5">
        <v>74</v>
      </c>
      <c r="D75" s="3" t="s">
        <v>29</v>
      </c>
      <c r="E75" s="3"/>
      <c r="F75" s="3"/>
      <c r="G75" s="3"/>
      <c r="H75" s="3"/>
      <c r="I75" s="3"/>
    </row>
    <row r="76" spans="1:9" x14ac:dyDescent="0.35">
      <c r="A76" s="3" t="str">
        <f t="shared" si="10"/>
        <v>Red</v>
      </c>
      <c r="B76" s="3" t="s">
        <v>27</v>
      </c>
      <c r="C76" s="3">
        <v>75</v>
      </c>
      <c r="D76" s="3" t="s">
        <v>29</v>
      </c>
      <c r="E76" s="3"/>
      <c r="F76" s="3"/>
      <c r="G76" s="3"/>
      <c r="H76" s="3"/>
      <c r="I76" s="3"/>
    </row>
    <row r="77" spans="1:9" x14ac:dyDescent="0.35">
      <c r="A77" s="3" t="str">
        <f t="shared" si="10"/>
        <v>Red</v>
      </c>
      <c r="B77" s="3" t="s">
        <v>28</v>
      </c>
      <c r="C77" s="3">
        <v>76</v>
      </c>
      <c r="D77" s="3" t="s">
        <v>29</v>
      </c>
      <c r="E77" s="3"/>
      <c r="F77" s="3"/>
      <c r="G77" s="3"/>
      <c r="H77" s="3"/>
      <c r="I77" s="3"/>
    </row>
    <row r="78" spans="1:9" x14ac:dyDescent="0.35">
      <c r="A78" s="3" t="s">
        <v>98</v>
      </c>
      <c r="C78" s="5"/>
      <c r="E78" s="3"/>
      <c r="F78" s="3"/>
      <c r="G78" s="3"/>
      <c r="H78" s="3"/>
      <c r="I78" s="3"/>
    </row>
    <row r="79" spans="1:9" x14ac:dyDescent="0.35">
      <c r="A79" s="3" t="str">
        <f t="shared" si="10"/>
        <v xml:space="preserve"> </v>
      </c>
      <c r="C79" s="5"/>
      <c r="E79" s="3"/>
      <c r="F79" s="3"/>
      <c r="G79" s="3"/>
      <c r="H79" s="3"/>
      <c r="I79" s="3"/>
    </row>
    <row r="80" spans="1:9" x14ac:dyDescent="0.35">
      <c r="A80" s="3" t="str">
        <f t="shared" si="10"/>
        <v xml:space="preserve"> </v>
      </c>
      <c r="C80" s="5"/>
      <c r="E80" s="3"/>
      <c r="F80" s="3"/>
      <c r="G80" s="3"/>
      <c r="H80" s="3"/>
      <c r="I80" s="3"/>
    </row>
    <row r="81" spans="1:9" x14ac:dyDescent="0.35">
      <c r="A81" s="3" t="str">
        <f t="shared" si="10"/>
        <v xml:space="preserve"> </v>
      </c>
      <c r="C81" s="5"/>
      <c r="E81" s="3"/>
      <c r="F81" s="3"/>
      <c r="G81" s="3"/>
      <c r="H81" s="3"/>
      <c r="I81" s="3"/>
    </row>
    <row r="82" spans="1:9" x14ac:dyDescent="0.35">
      <c r="A82" s="3" t="str">
        <f t="shared" si="10"/>
        <v xml:space="preserve"> </v>
      </c>
      <c r="C82" s="5"/>
      <c r="E82" s="3"/>
      <c r="F82" s="3"/>
      <c r="G82" s="3"/>
      <c r="H82" s="3"/>
      <c r="I82" s="3"/>
    </row>
    <row r="83" spans="1:9" x14ac:dyDescent="0.35">
      <c r="A83" s="3" t="str">
        <f t="shared" si="10"/>
        <v xml:space="preserve"> </v>
      </c>
      <c r="C83" s="5"/>
      <c r="E83" s="3"/>
      <c r="F83" s="3"/>
      <c r="G83" s="3"/>
      <c r="H83" s="3"/>
      <c r="I83" s="3"/>
    </row>
    <row r="84" spans="1:9" x14ac:dyDescent="0.35">
      <c r="A84" s="3" t="str">
        <f t="shared" si="10"/>
        <v xml:space="preserve"> </v>
      </c>
      <c r="C84" s="5"/>
      <c r="E84" s="3"/>
      <c r="F84" s="3"/>
      <c r="G84" s="3"/>
      <c r="H84" s="3"/>
      <c r="I84" s="3"/>
    </row>
    <row r="85" spans="1:9" x14ac:dyDescent="0.35">
      <c r="A85" s="3" t="str">
        <f t="shared" si="10"/>
        <v xml:space="preserve"> </v>
      </c>
      <c r="C85" s="5"/>
      <c r="E85" s="3"/>
      <c r="F85" s="3"/>
      <c r="G85" s="3"/>
      <c r="H85" s="3"/>
      <c r="I85" s="3"/>
    </row>
    <row r="86" spans="1:9" x14ac:dyDescent="0.35">
      <c r="A86" s="3" t="str">
        <f t="shared" si="10"/>
        <v xml:space="preserve"> </v>
      </c>
      <c r="C86" s="5"/>
      <c r="E86" s="3"/>
      <c r="F86" s="3"/>
      <c r="G86" s="3"/>
      <c r="H86" s="3"/>
      <c r="I86" s="3"/>
    </row>
    <row r="87" spans="1:9" x14ac:dyDescent="0.35">
      <c r="A87" s="3" t="str">
        <f t="shared" si="10"/>
        <v xml:space="preserve"> </v>
      </c>
      <c r="C87" s="5"/>
      <c r="E87" s="3"/>
      <c r="F87" s="3"/>
      <c r="G87" s="3"/>
      <c r="H87" s="3"/>
      <c r="I87" s="3"/>
    </row>
    <row r="88" spans="1:9" x14ac:dyDescent="0.35">
      <c r="A88" s="3" t="str">
        <f t="shared" si="10"/>
        <v xml:space="preserve"> </v>
      </c>
      <c r="C88" s="5"/>
      <c r="E88" s="3"/>
      <c r="F88" s="3"/>
      <c r="G88" s="3"/>
      <c r="H88" s="3"/>
      <c r="I88" s="3"/>
    </row>
    <row r="89" spans="1:9" x14ac:dyDescent="0.35">
      <c r="A89" s="3" t="str">
        <f t="shared" si="10"/>
        <v xml:space="preserve"> </v>
      </c>
      <c r="C89" s="5"/>
      <c r="E89" s="3"/>
      <c r="F89" s="3"/>
      <c r="G89" s="3"/>
      <c r="H89" s="3"/>
      <c r="I89" s="3"/>
    </row>
    <row r="90" spans="1:9" x14ac:dyDescent="0.35">
      <c r="A90" s="3" t="str">
        <f t="shared" si="10"/>
        <v xml:space="preserve"> </v>
      </c>
      <c r="C90" s="5"/>
      <c r="E90" s="3"/>
      <c r="F90" s="3"/>
      <c r="G90" s="3"/>
      <c r="H90" s="3"/>
      <c r="I90" s="3"/>
    </row>
    <row r="91" spans="1:9" x14ac:dyDescent="0.35">
      <c r="A91" s="3" t="str">
        <f t="shared" si="10"/>
        <v xml:space="preserve"> </v>
      </c>
      <c r="C91" s="5"/>
      <c r="E91" s="3"/>
      <c r="F91" s="3"/>
      <c r="G91" s="3"/>
      <c r="H91" s="3"/>
      <c r="I91" s="3"/>
    </row>
    <row r="92" spans="1:9" x14ac:dyDescent="0.35">
      <c r="A92" s="3" t="str">
        <f t="shared" si="10"/>
        <v xml:space="preserve"> </v>
      </c>
      <c r="C92" s="5"/>
      <c r="E92" s="3"/>
      <c r="F92" s="3"/>
      <c r="G92" s="3"/>
      <c r="H92" s="3"/>
      <c r="I92" s="3"/>
    </row>
    <row r="93" spans="1:9" x14ac:dyDescent="0.35">
      <c r="A93" s="3" t="str">
        <f t="shared" si="10"/>
        <v xml:space="preserve"> </v>
      </c>
      <c r="C93" s="5"/>
      <c r="E93" s="3"/>
      <c r="F93" s="3"/>
      <c r="G93" s="3"/>
      <c r="H93" s="3"/>
      <c r="I93" s="3"/>
    </row>
    <row r="94" spans="1:9" x14ac:dyDescent="0.35">
      <c r="A94" s="3" t="str">
        <f t="shared" si="10"/>
        <v xml:space="preserve"> </v>
      </c>
      <c r="C94" s="5"/>
      <c r="E94" s="3"/>
      <c r="F94" s="3"/>
      <c r="G94" s="3"/>
      <c r="H94" s="3"/>
      <c r="I94" s="3"/>
    </row>
    <row r="95" spans="1:9" x14ac:dyDescent="0.35">
      <c r="A95" s="3" t="str">
        <f t="shared" si="10"/>
        <v xml:space="preserve"> </v>
      </c>
      <c r="C95" s="5"/>
      <c r="E95" s="3"/>
      <c r="F95" s="3"/>
      <c r="G95" s="3"/>
      <c r="H95" s="3"/>
      <c r="I95" s="3"/>
    </row>
    <row r="96" spans="1:9" x14ac:dyDescent="0.35">
      <c r="A96" s="3" t="str">
        <f t="shared" si="10"/>
        <v xml:space="preserve"> </v>
      </c>
      <c r="C96" s="5"/>
      <c r="E96" s="3"/>
      <c r="F96" s="3"/>
      <c r="G96" s="3"/>
      <c r="H96" s="3"/>
      <c r="I96" s="3"/>
    </row>
    <row r="97" spans="1:9" x14ac:dyDescent="0.35">
      <c r="A97" s="3" t="str">
        <f t="shared" si="10"/>
        <v xml:space="preserve"> </v>
      </c>
      <c r="C97" s="5"/>
      <c r="E97" s="3"/>
      <c r="F97" s="3"/>
      <c r="G97" s="3"/>
      <c r="H97" s="3"/>
      <c r="I97" s="3"/>
    </row>
    <row r="98" spans="1:9" x14ac:dyDescent="0.35">
      <c r="A98" s="3" t="str">
        <f t="shared" si="10"/>
        <v xml:space="preserve"> </v>
      </c>
      <c r="C98" s="5"/>
      <c r="E98" s="3"/>
      <c r="F98" s="3"/>
      <c r="G98" s="3"/>
      <c r="H98" s="3"/>
      <c r="I98" s="3"/>
    </row>
    <row r="99" spans="1:9" x14ac:dyDescent="0.35">
      <c r="A99" s="3" t="str">
        <f t="shared" si="10"/>
        <v xml:space="preserve"> </v>
      </c>
      <c r="C99" s="5"/>
      <c r="E99" s="3"/>
      <c r="F99" s="3"/>
      <c r="G99" s="3"/>
      <c r="H99" s="3"/>
      <c r="I99" s="3"/>
    </row>
    <row r="100" spans="1:9" x14ac:dyDescent="0.35">
      <c r="A100" s="3" t="str">
        <f t="shared" si="10"/>
        <v xml:space="preserve"> </v>
      </c>
      <c r="C100" s="5"/>
      <c r="E100" s="3"/>
      <c r="F100" s="3"/>
      <c r="G100" s="3"/>
      <c r="H100" s="3"/>
      <c r="I100" s="3"/>
    </row>
    <row r="101" spans="1:9" x14ac:dyDescent="0.35">
      <c r="A101" s="3" t="str">
        <f t="shared" si="10"/>
        <v xml:space="preserve"> </v>
      </c>
      <c r="C101" s="5"/>
      <c r="E101" s="3"/>
      <c r="F101" s="3"/>
      <c r="G101" s="3"/>
      <c r="H101" s="3"/>
      <c r="I101" s="3"/>
    </row>
    <row r="102" spans="1:9" x14ac:dyDescent="0.35">
      <c r="A102" s="3" t="str">
        <f t="shared" si="10"/>
        <v xml:space="preserve"> </v>
      </c>
      <c r="C102" s="5"/>
      <c r="E102" s="3"/>
      <c r="F102" s="3"/>
      <c r="G102" s="3"/>
      <c r="H102" s="3"/>
      <c r="I102" s="3"/>
    </row>
    <row r="103" spans="1:9" x14ac:dyDescent="0.35">
      <c r="A103" s="3" t="str">
        <f t="shared" si="10"/>
        <v xml:space="preserve"> </v>
      </c>
      <c r="C103" s="5"/>
      <c r="E103" s="3"/>
      <c r="F103" s="3"/>
      <c r="G103" s="3"/>
      <c r="H103" s="3"/>
      <c r="I103" s="3"/>
    </row>
    <row r="104" spans="1:9" x14ac:dyDescent="0.35">
      <c r="A104" s="3" t="str">
        <f t="shared" si="10"/>
        <v xml:space="preserve"> </v>
      </c>
      <c r="C104" s="5"/>
      <c r="E104" s="3"/>
      <c r="F104" s="3"/>
      <c r="G104" s="3"/>
      <c r="H104" s="3"/>
      <c r="I104" s="3"/>
    </row>
    <row r="105" spans="1:9" x14ac:dyDescent="0.35">
      <c r="A105" s="3" t="str">
        <f t="shared" si="10"/>
        <v xml:space="preserve"> </v>
      </c>
      <c r="C105" s="5"/>
      <c r="E105" s="3"/>
      <c r="F105" s="3"/>
      <c r="G105" s="3"/>
      <c r="H105" s="3"/>
      <c r="I105" s="3"/>
    </row>
    <row r="106" spans="1:9" x14ac:dyDescent="0.35">
      <c r="A106" s="3" t="str">
        <f t="shared" si="10"/>
        <v xml:space="preserve"> </v>
      </c>
      <c r="C106" s="5"/>
      <c r="E106" s="3"/>
      <c r="F106" s="3"/>
      <c r="G106" s="3"/>
      <c r="H106" s="3"/>
      <c r="I106" s="3"/>
    </row>
    <row r="107" spans="1:9" x14ac:dyDescent="0.35">
      <c r="A107" s="3" t="str">
        <f t="shared" si="10"/>
        <v xml:space="preserve"> </v>
      </c>
      <c r="C107" s="5"/>
      <c r="E107" s="3"/>
      <c r="F107" s="3"/>
      <c r="G107" s="3"/>
      <c r="H107" s="3"/>
      <c r="I107" s="3"/>
    </row>
    <row r="108" spans="1:9" x14ac:dyDescent="0.35">
      <c r="A108" s="3" t="str">
        <f t="shared" si="10"/>
        <v xml:space="preserve"> </v>
      </c>
      <c r="C108" s="5"/>
      <c r="E108" s="3"/>
      <c r="F108" s="3"/>
      <c r="G108" s="3"/>
      <c r="H108" s="3"/>
      <c r="I108" s="3"/>
    </row>
    <row r="109" spans="1:9" x14ac:dyDescent="0.35">
      <c r="A109" s="3" t="str">
        <f t="shared" si="10"/>
        <v xml:space="preserve"> </v>
      </c>
      <c r="C109" s="5"/>
      <c r="E109" s="3"/>
      <c r="F109" s="3"/>
      <c r="G109" s="3"/>
      <c r="H109" s="3"/>
      <c r="I109" s="3"/>
    </row>
    <row r="110" spans="1:9" x14ac:dyDescent="0.35">
      <c r="A110" s="3" t="str">
        <f t="shared" si="10"/>
        <v xml:space="preserve"> </v>
      </c>
      <c r="C110" s="5"/>
      <c r="E110" s="3"/>
      <c r="F110" s="3"/>
      <c r="G110" s="3"/>
      <c r="H110" s="3"/>
      <c r="I110" s="3"/>
    </row>
    <row r="111" spans="1:9" x14ac:dyDescent="0.35">
      <c r="A111" s="3" t="str">
        <f t="shared" si="10"/>
        <v xml:space="preserve"> </v>
      </c>
      <c r="C111" s="5"/>
      <c r="E111" s="3"/>
      <c r="F111" s="3"/>
      <c r="G111" s="3"/>
      <c r="H111" s="3"/>
      <c r="I111" s="3"/>
    </row>
    <row r="112" spans="1:9" x14ac:dyDescent="0.35">
      <c r="A112" s="3" t="str">
        <f t="shared" si="10"/>
        <v xml:space="preserve"> </v>
      </c>
      <c r="C112" s="5"/>
      <c r="E112" s="3"/>
      <c r="F112" s="3"/>
      <c r="G112" s="3"/>
      <c r="H112" s="3"/>
      <c r="I112" s="3"/>
    </row>
    <row r="113" spans="1:9" x14ac:dyDescent="0.35">
      <c r="A113" s="3" t="str">
        <f t="shared" si="10"/>
        <v xml:space="preserve"> </v>
      </c>
      <c r="C113" s="5"/>
      <c r="E113" s="3"/>
      <c r="F113" s="3"/>
      <c r="G113" s="3"/>
      <c r="H113" s="3"/>
      <c r="I113" s="3"/>
    </row>
    <row r="114" spans="1:9" x14ac:dyDescent="0.35">
      <c r="A114" s="3" t="str">
        <f t="shared" si="10"/>
        <v xml:space="preserve"> </v>
      </c>
      <c r="C114" s="5"/>
      <c r="E114" s="3"/>
      <c r="F114" s="3"/>
      <c r="G114" s="3"/>
      <c r="H114" s="3"/>
      <c r="I114" s="3"/>
    </row>
    <row r="115" spans="1:9" x14ac:dyDescent="0.35">
      <c r="A115" s="3" t="str">
        <f t="shared" si="10"/>
        <v xml:space="preserve"> </v>
      </c>
      <c r="C115" s="5"/>
      <c r="E115" s="3"/>
      <c r="F115" s="3"/>
      <c r="G115" s="3"/>
      <c r="H115" s="3"/>
      <c r="I115" s="3"/>
    </row>
    <row r="116" spans="1:9" x14ac:dyDescent="0.35">
      <c r="A116" s="3" t="str">
        <f t="shared" si="10"/>
        <v xml:space="preserve"> </v>
      </c>
      <c r="C116" s="5"/>
      <c r="E116" s="3"/>
      <c r="F116" s="3"/>
      <c r="G116" s="3"/>
      <c r="H116" s="3"/>
      <c r="I116" s="3"/>
    </row>
    <row r="117" spans="1:9" x14ac:dyDescent="0.35">
      <c r="A117" s="3" t="str">
        <f t="shared" si="10"/>
        <v xml:space="preserve"> </v>
      </c>
      <c r="C117" s="5"/>
      <c r="E117" s="3"/>
      <c r="F117" s="3"/>
      <c r="G117" s="3"/>
      <c r="H117" s="3"/>
      <c r="I117" s="3"/>
    </row>
    <row r="118" spans="1:9" x14ac:dyDescent="0.35">
      <c r="A118" s="3" t="str">
        <f t="shared" si="10"/>
        <v xml:space="preserve"> </v>
      </c>
      <c r="C118" s="5"/>
      <c r="E118" s="3"/>
      <c r="F118" s="3"/>
      <c r="G118" s="3"/>
      <c r="H118" s="3"/>
      <c r="I118" s="3"/>
    </row>
    <row r="119" spans="1:9" x14ac:dyDescent="0.35">
      <c r="A119" s="3" t="str">
        <f t="shared" si="10"/>
        <v xml:space="preserve"> </v>
      </c>
      <c r="C119" s="5"/>
      <c r="E119" s="3"/>
      <c r="F119" s="3"/>
      <c r="G119" s="3"/>
      <c r="H119" s="3"/>
      <c r="I119" s="3"/>
    </row>
    <row r="120" spans="1:9" x14ac:dyDescent="0.35">
      <c r="A120" s="3" t="str">
        <f t="shared" si="10"/>
        <v xml:space="preserve"> </v>
      </c>
      <c r="C120" s="5"/>
      <c r="E120" s="3"/>
      <c r="F120" s="3"/>
      <c r="G120" s="3"/>
      <c r="H120" s="3"/>
      <c r="I120" s="3"/>
    </row>
    <row r="121" spans="1:9" x14ac:dyDescent="0.35">
      <c r="A121" s="3" t="str">
        <f t="shared" si="10"/>
        <v xml:space="preserve"> </v>
      </c>
      <c r="C121" s="5"/>
      <c r="E121" s="3"/>
      <c r="F121" s="3"/>
      <c r="G121" s="3"/>
      <c r="H121" s="3"/>
      <c r="I121" s="3"/>
    </row>
    <row r="122" spans="1:9" x14ac:dyDescent="0.35">
      <c r="A122" s="3" t="str">
        <f t="shared" si="10"/>
        <v xml:space="preserve"> </v>
      </c>
      <c r="C122" s="5"/>
      <c r="E122" s="3"/>
      <c r="F122" s="3"/>
      <c r="G122" s="3"/>
      <c r="H122" s="3"/>
      <c r="I122" s="3"/>
    </row>
    <row r="123" spans="1:9" x14ac:dyDescent="0.35">
      <c r="A123" s="3" t="str">
        <f t="shared" si="10"/>
        <v xml:space="preserve"> </v>
      </c>
      <c r="C123" s="5"/>
      <c r="E123" s="3"/>
      <c r="F123" s="3"/>
      <c r="G123" s="3"/>
      <c r="H123" s="3"/>
      <c r="I123" s="3"/>
    </row>
    <row r="124" spans="1:9" x14ac:dyDescent="0.35">
      <c r="A124" s="3" t="str">
        <f t="shared" si="10"/>
        <v xml:space="preserve"> </v>
      </c>
      <c r="C124" s="5"/>
      <c r="E124" s="3"/>
      <c r="F124" s="3"/>
      <c r="G124" s="3"/>
      <c r="H124" s="3"/>
      <c r="I124" s="3"/>
    </row>
    <row r="125" spans="1:9" x14ac:dyDescent="0.35">
      <c r="A125" s="3" t="str">
        <f t="shared" si="10"/>
        <v xml:space="preserve"> </v>
      </c>
      <c r="C125" s="5"/>
      <c r="E125" s="3"/>
      <c r="F125" s="3"/>
      <c r="G125" s="3"/>
      <c r="H125" s="3"/>
      <c r="I125" s="3"/>
    </row>
    <row r="126" spans="1:9" x14ac:dyDescent="0.35">
      <c r="A126" s="3" t="str">
        <f t="shared" si="10"/>
        <v xml:space="preserve"> </v>
      </c>
      <c r="C126" s="5"/>
      <c r="E126" s="3"/>
      <c r="F126" s="3"/>
      <c r="G126" s="3"/>
      <c r="H126" s="3"/>
      <c r="I126" s="3"/>
    </row>
    <row r="127" spans="1:9" x14ac:dyDescent="0.35">
      <c r="A127" s="3" t="str">
        <f t="shared" si="10"/>
        <v xml:space="preserve"> </v>
      </c>
      <c r="C127" s="5"/>
      <c r="E127" s="3"/>
      <c r="F127" s="3"/>
      <c r="G127" s="3"/>
      <c r="H127" s="3"/>
      <c r="I127" s="3"/>
    </row>
    <row r="128" spans="1:9" x14ac:dyDescent="0.35">
      <c r="A128" s="3" t="str">
        <f t="shared" si="10"/>
        <v xml:space="preserve"> </v>
      </c>
      <c r="C128" s="5"/>
      <c r="E128" s="3"/>
      <c r="F128" s="3"/>
      <c r="G128" s="3"/>
      <c r="H128" s="3"/>
      <c r="I128" s="3"/>
    </row>
    <row r="129" spans="1:9" x14ac:dyDescent="0.35">
      <c r="A129" s="3" t="str">
        <f t="shared" si="10"/>
        <v xml:space="preserve"> </v>
      </c>
      <c r="C129" s="5"/>
      <c r="E129" s="3"/>
      <c r="F129" s="3"/>
      <c r="G129" s="3"/>
      <c r="H129" s="3"/>
      <c r="I129" s="3"/>
    </row>
    <row r="130" spans="1:9" x14ac:dyDescent="0.35">
      <c r="A130" s="3" t="str">
        <f t="shared" si="10"/>
        <v xml:space="preserve"> </v>
      </c>
      <c r="C130" s="5"/>
      <c r="E130" s="3"/>
      <c r="F130" s="3"/>
      <c r="G130" s="3"/>
      <c r="H130" s="3"/>
      <c r="I130" s="3"/>
    </row>
    <row r="131" spans="1:9" x14ac:dyDescent="0.35">
      <c r="A131" s="3" t="str">
        <f t="shared" si="10"/>
        <v xml:space="preserve"> </v>
      </c>
      <c r="C131" s="5"/>
      <c r="E131" s="3"/>
      <c r="F131" s="3"/>
      <c r="G131" s="3"/>
      <c r="H131" s="3"/>
      <c r="I131" s="3"/>
    </row>
    <row r="132" spans="1:9" x14ac:dyDescent="0.35">
      <c r="A132" s="3" t="str">
        <f t="shared" ref="A132:A154" si="11">A131</f>
        <v xml:space="preserve"> </v>
      </c>
      <c r="C132" s="5"/>
      <c r="E132" s="3"/>
      <c r="F132" s="3"/>
      <c r="G132" s="3"/>
      <c r="H132" s="3"/>
      <c r="I132" s="3"/>
    </row>
    <row r="133" spans="1:9" x14ac:dyDescent="0.35">
      <c r="A133" s="3" t="str">
        <f t="shared" si="11"/>
        <v xml:space="preserve"> </v>
      </c>
      <c r="C133" s="5"/>
      <c r="E133" s="3"/>
      <c r="F133" s="3"/>
      <c r="G133" s="3"/>
      <c r="H133" s="3"/>
      <c r="I133" s="3"/>
    </row>
    <row r="134" spans="1:9" x14ac:dyDescent="0.35">
      <c r="A134" s="3" t="str">
        <f t="shared" si="11"/>
        <v xml:space="preserve"> </v>
      </c>
      <c r="C134" s="5"/>
      <c r="E134" s="3"/>
      <c r="F134" s="3"/>
      <c r="G134" s="3"/>
      <c r="H134" s="3"/>
      <c r="I134" s="3"/>
    </row>
    <row r="135" spans="1:9" x14ac:dyDescent="0.35">
      <c r="A135" s="3" t="str">
        <f t="shared" si="11"/>
        <v xml:space="preserve"> </v>
      </c>
      <c r="C135" s="5"/>
      <c r="E135" s="3"/>
      <c r="F135" s="3"/>
      <c r="G135" s="3"/>
      <c r="H135" s="3"/>
      <c r="I135" s="3"/>
    </row>
    <row r="136" spans="1:9" x14ac:dyDescent="0.35">
      <c r="A136" s="3" t="str">
        <f t="shared" si="11"/>
        <v xml:space="preserve"> </v>
      </c>
      <c r="C136" s="5"/>
      <c r="E136" s="3"/>
      <c r="F136" s="3"/>
      <c r="G136" s="3"/>
      <c r="H136" s="3"/>
      <c r="I136" s="3"/>
    </row>
    <row r="137" spans="1:9" x14ac:dyDescent="0.35">
      <c r="A137" s="3" t="str">
        <f t="shared" si="11"/>
        <v xml:space="preserve"> </v>
      </c>
      <c r="C137" s="5"/>
      <c r="E137" s="3"/>
      <c r="F137" s="3"/>
      <c r="G137" s="3"/>
      <c r="H137" s="3"/>
      <c r="I137" s="3"/>
    </row>
    <row r="138" spans="1:9" x14ac:dyDescent="0.35">
      <c r="A138" s="3" t="str">
        <f t="shared" si="11"/>
        <v xml:space="preserve"> </v>
      </c>
      <c r="C138" s="5"/>
      <c r="E138" s="3"/>
      <c r="F138" s="3"/>
      <c r="G138" s="3"/>
      <c r="H138" s="3"/>
      <c r="I138" s="3"/>
    </row>
    <row r="139" spans="1:9" x14ac:dyDescent="0.35">
      <c r="A139" s="3" t="str">
        <f t="shared" si="11"/>
        <v xml:space="preserve"> </v>
      </c>
      <c r="C139" s="5"/>
      <c r="E139" s="3"/>
      <c r="F139" s="3"/>
      <c r="G139" s="3"/>
      <c r="H139" s="3"/>
      <c r="I139" s="3"/>
    </row>
    <row r="140" spans="1:9" x14ac:dyDescent="0.35">
      <c r="A140" s="3" t="str">
        <f t="shared" si="11"/>
        <v xml:space="preserve"> </v>
      </c>
      <c r="C140" s="5"/>
      <c r="E140" s="3"/>
      <c r="F140" s="3"/>
      <c r="G140" s="3"/>
      <c r="H140" s="3"/>
      <c r="I140" s="3"/>
    </row>
    <row r="141" spans="1:9" x14ac:dyDescent="0.35">
      <c r="A141" s="3" t="str">
        <f t="shared" si="11"/>
        <v xml:space="preserve"> </v>
      </c>
      <c r="C141" s="5"/>
      <c r="E141" s="3"/>
      <c r="F141" s="3"/>
      <c r="G141" s="3"/>
      <c r="H141" s="3"/>
      <c r="I141" s="3"/>
    </row>
    <row r="142" spans="1:9" x14ac:dyDescent="0.35">
      <c r="A142" s="3" t="str">
        <f t="shared" si="11"/>
        <v xml:space="preserve"> </v>
      </c>
      <c r="C142" s="5"/>
      <c r="E142" s="3"/>
      <c r="F142" s="3"/>
      <c r="G142" s="3"/>
      <c r="H142" s="3"/>
      <c r="I142" s="3"/>
    </row>
    <row r="143" spans="1:9" x14ac:dyDescent="0.35">
      <c r="A143" s="3" t="str">
        <f t="shared" si="11"/>
        <v xml:space="preserve"> </v>
      </c>
      <c r="C143" s="5"/>
      <c r="E143" s="3"/>
      <c r="F143" s="3"/>
      <c r="G143" s="3"/>
      <c r="H143" s="3"/>
      <c r="I143" s="3"/>
    </row>
    <row r="144" spans="1:9" x14ac:dyDescent="0.35">
      <c r="A144" s="3" t="str">
        <f t="shared" si="11"/>
        <v xml:space="preserve"> </v>
      </c>
      <c r="C144" s="5"/>
      <c r="E144" s="3"/>
      <c r="F144" s="3"/>
      <c r="G144" s="3"/>
      <c r="H144" s="3"/>
      <c r="I144" s="3"/>
    </row>
    <row r="145" spans="1:9" x14ac:dyDescent="0.35">
      <c r="A145" s="3" t="str">
        <f t="shared" si="11"/>
        <v xml:space="preserve"> </v>
      </c>
      <c r="C145" s="5"/>
      <c r="E145" s="3"/>
      <c r="F145" s="3"/>
      <c r="G145" s="3"/>
      <c r="H145" s="3"/>
      <c r="I145" s="3"/>
    </row>
    <row r="146" spans="1:9" x14ac:dyDescent="0.35">
      <c r="A146" s="3" t="str">
        <f t="shared" si="11"/>
        <v xml:space="preserve"> </v>
      </c>
      <c r="C146" s="5"/>
      <c r="E146" s="3"/>
      <c r="F146" s="3"/>
      <c r="G146" s="3"/>
      <c r="H146" s="3"/>
      <c r="I146" s="3"/>
    </row>
    <row r="147" spans="1:9" x14ac:dyDescent="0.35">
      <c r="A147" s="3" t="str">
        <f t="shared" si="11"/>
        <v xml:space="preserve"> </v>
      </c>
      <c r="C147" s="5"/>
      <c r="E147" s="3"/>
      <c r="F147" s="3"/>
      <c r="G147" s="3"/>
      <c r="H147" s="3"/>
    </row>
    <row r="148" spans="1:9" x14ac:dyDescent="0.35">
      <c r="A148" s="3" t="str">
        <f t="shared" si="11"/>
        <v xml:space="preserve"> </v>
      </c>
      <c r="C148" s="5"/>
      <c r="E148" s="3"/>
      <c r="F148" s="3"/>
      <c r="G148" s="3"/>
      <c r="H148" s="3"/>
    </row>
    <row r="149" spans="1:9" x14ac:dyDescent="0.35">
      <c r="A149" s="3" t="str">
        <f t="shared" si="11"/>
        <v xml:space="preserve"> </v>
      </c>
      <c r="C149" s="5"/>
      <c r="E149" s="3"/>
      <c r="F149" s="3"/>
      <c r="G149" s="3"/>
      <c r="H149" s="3"/>
    </row>
    <row r="150" spans="1:9" x14ac:dyDescent="0.35">
      <c r="A150" s="3" t="str">
        <f t="shared" si="11"/>
        <v xml:space="preserve"> </v>
      </c>
      <c r="C150" s="5"/>
      <c r="E150" s="3"/>
      <c r="F150" s="3"/>
      <c r="G150" s="3"/>
      <c r="H150" s="3"/>
    </row>
    <row r="151" spans="1:9" x14ac:dyDescent="0.35">
      <c r="A151" s="3" t="str">
        <f t="shared" si="11"/>
        <v xml:space="preserve"> </v>
      </c>
      <c r="C151" s="5"/>
      <c r="E151" s="3"/>
      <c r="F151" s="3"/>
      <c r="G151" s="3"/>
      <c r="H151" s="3"/>
    </row>
    <row r="152" spans="1:9" x14ac:dyDescent="0.35">
      <c r="A152" s="3" t="str">
        <f t="shared" si="11"/>
        <v xml:space="preserve"> </v>
      </c>
      <c r="C152" s="5"/>
      <c r="E152" s="3"/>
      <c r="F152" s="3"/>
      <c r="G152" s="3"/>
      <c r="H152" s="3"/>
    </row>
    <row r="153" spans="1:9" x14ac:dyDescent="0.35">
      <c r="A153" s="3" t="str">
        <f t="shared" si="11"/>
        <v xml:space="preserve"> </v>
      </c>
      <c r="C153" s="5"/>
      <c r="E153" s="3"/>
      <c r="F153" s="3"/>
      <c r="G153" s="3"/>
      <c r="H153" s="3"/>
    </row>
    <row r="154" spans="1:9" x14ac:dyDescent="0.35">
      <c r="A154" s="3" t="str">
        <f t="shared" si="11"/>
        <v xml:space="preserve"> </v>
      </c>
      <c r="C154" s="5"/>
      <c r="E154" s="3"/>
      <c r="F154" s="3"/>
      <c r="G154" s="3"/>
      <c r="H154" s="3"/>
    </row>
    <row r="155" spans="1:9" x14ac:dyDescent="0.35">
      <c r="E155" s="3"/>
      <c r="F155" s="3"/>
      <c r="G155" s="3"/>
      <c r="H155" s="3"/>
    </row>
    <row r="156" spans="1:9" x14ac:dyDescent="0.35">
      <c r="E156" s="3"/>
      <c r="F156" s="3"/>
      <c r="G156" s="3"/>
      <c r="H156" s="3"/>
    </row>
    <row r="157" spans="1:9" x14ac:dyDescent="0.35">
      <c r="E157" s="3"/>
      <c r="F157" s="3"/>
      <c r="G157" s="3"/>
      <c r="H157" s="3"/>
    </row>
    <row r="158" spans="1:9" x14ac:dyDescent="0.35">
      <c r="E158" s="3"/>
      <c r="F158" s="3"/>
      <c r="G158" s="3"/>
      <c r="H158" s="3"/>
    </row>
    <row r="159" spans="1:9" x14ac:dyDescent="0.35">
      <c r="E159" s="3"/>
      <c r="F159" s="3"/>
      <c r="G159" s="3"/>
      <c r="H159" s="3"/>
    </row>
    <row r="160" spans="1:9" x14ac:dyDescent="0.35">
      <c r="E160" s="3"/>
      <c r="F160" s="3"/>
      <c r="G160" s="3"/>
      <c r="H160" s="3"/>
    </row>
    <row r="161" spans="5:8" x14ac:dyDescent="0.35">
      <c r="E161" s="3"/>
      <c r="F161" s="3"/>
      <c r="G161" s="3"/>
      <c r="H161" s="3"/>
    </row>
    <row r="162" spans="5:8" x14ac:dyDescent="0.35">
      <c r="E162" s="3"/>
      <c r="F162" s="3"/>
      <c r="G162" s="3"/>
      <c r="H162" s="3"/>
    </row>
    <row r="163" spans="5:8" x14ac:dyDescent="0.35">
      <c r="E163" s="3"/>
      <c r="F163" s="3"/>
      <c r="G163" s="3"/>
      <c r="H16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Green Line Schedule</vt:lpstr>
      <vt:lpstr>Red Line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Nowak, Lucas R</cp:lastModifiedBy>
  <cp:lastPrinted>2012-03-18T18:16:10Z</cp:lastPrinted>
  <dcterms:created xsi:type="dcterms:W3CDTF">2012-03-17T20:34:01Z</dcterms:created>
  <dcterms:modified xsi:type="dcterms:W3CDTF">2025-04-21T22:48:45Z</dcterms:modified>
</cp:coreProperties>
</file>