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rnold\Local\repos\risk-informed-scenarios\data\"/>
    </mc:Choice>
  </mc:AlternateContent>
  <xr:revisionPtr revIDLastSave="0" documentId="13_ncr:1_{9C30B104-540C-4C0F-910E-43F22534C455}" xr6:coauthVersionLast="47" xr6:coauthVersionMax="47" xr10:uidLastSave="{00000000-0000-0000-0000-000000000000}"/>
  <bookViews>
    <workbookView xWindow="-120" yWindow="-120" windowWidth="38640" windowHeight="21120" activeTab="1" xr2:uid="{63348718-682A-49EE-8A48-6ABF089ECD21}"/>
  </bookViews>
  <sheets>
    <sheet name="metrics_rs" sheetId="1" r:id="rId1"/>
    <sheet name="extrapolation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3" l="1"/>
  <c r="C3" i="1" s="1"/>
  <c r="I5" i="3"/>
  <c r="C4" i="1" s="1"/>
  <c r="J5" i="3"/>
  <c r="C5" i="1" s="1"/>
  <c r="G6" i="3"/>
  <c r="C6" i="1" s="1"/>
  <c r="H6" i="3"/>
  <c r="C7" i="1" s="1"/>
  <c r="I6" i="3"/>
  <c r="C8" i="1" s="1"/>
  <c r="J6" i="3"/>
  <c r="C9" i="1" s="1"/>
  <c r="K6" i="3"/>
  <c r="C10" i="1" s="1"/>
  <c r="G7" i="3"/>
  <c r="C11" i="1" s="1"/>
  <c r="H7" i="3"/>
  <c r="C12" i="1" s="1"/>
  <c r="I7" i="3"/>
  <c r="C13" i="1" s="1"/>
  <c r="J7" i="3"/>
  <c r="C14" i="1" s="1"/>
  <c r="K7" i="3"/>
  <c r="C15" i="1" s="1"/>
  <c r="G8" i="3"/>
  <c r="C16" i="1" s="1"/>
  <c r="H8" i="3"/>
  <c r="C17" i="1" s="1"/>
  <c r="I8" i="3"/>
  <c r="C18" i="1" s="1"/>
  <c r="J8" i="3"/>
  <c r="C19" i="1" s="1"/>
  <c r="K8" i="3"/>
  <c r="C20" i="1" s="1"/>
  <c r="G9" i="3"/>
  <c r="C21" i="1" s="1"/>
  <c r="H9" i="3"/>
  <c r="C22" i="1" s="1"/>
  <c r="I9" i="3"/>
  <c r="C23" i="1" s="1"/>
  <c r="J9" i="3"/>
  <c r="C24" i="1" s="1"/>
  <c r="K9" i="3"/>
  <c r="C25" i="1" s="1"/>
  <c r="I4" i="3"/>
  <c r="C2" i="1" s="1"/>
  <c r="N6" i="3" l="1" a="1"/>
  <c r="N6" i="3" s="1"/>
  <c r="J10" i="3" s="1"/>
  <c r="C29" i="1" s="1"/>
  <c r="N5" i="3" a="1"/>
  <c r="N5" i="3" s="1"/>
  <c r="I10" i="3" s="1"/>
  <c r="C28" i="1" s="1"/>
  <c r="N4" i="3" a="1"/>
  <c r="N4" i="3" s="1"/>
  <c r="H10" i="3" s="1"/>
  <c r="C27" i="1" s="1"/>
  <c r="N3" i="3" a="1"/>
  <c r="N3" i="3" s="1"/>
  <c r="G10" i="3" s="1"/>
  <c r="C26" i="1" s="1"/>
  <c r="N7" i="3" a="1"/>
  <c r="N7" i="3" s="1"/>
  <c r="K10" i="3" l="1"/>
  <c r="C3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<sst xmlns="http://schemas.openxmlformats.org/spreadsheetml/2006/main" count="9" uniqueCount="4">
  <si>
    <t>dt</t>
  </si>
  <si>
    <t>dp</t>
  </si>
  <si>
    <t>I_8RI_AJ</t>
  </si>
  <si>
    <t>DT High Linear Estimators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</si>
</sst>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33" borderId="0" xfId="0" applyNumberFormat="1" applyFill="1"/>
    <xf numFmtId="164" fontId="0" fillId="0" borderId="0" xfId="0" applyNumberFormat="1"/>
    <xf numFmtId="0" fontId="16" fillId="0" borderId="0" xfId="0" applyFont="1"/>
    <xf numFmtId="164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extrapolation!$G$3</c:f>
              <c:strCache>
                <c:ptCount val="1"/>
                <c:pt idx="0">
                  <c:v>0.75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extrapolation!$F$6:$F$9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xVal>
          <c:yVal>
            <c:numRef>
              <c:f>extrapolation!$G$6:$G$9</c:f>
              <c:numCache>
                <c:formatCode>0.0</c:formatCode>
                <c:ptCount val="4"/>
                <c:pt idx="0">
                  <c:v>4.1055479423506398</c:v>
                </c:pt>
                <c:pt idx="1">
                  <c:v>3.6128043581336202</c:v>
                </c:pt>
                <c:pt idx="2">
                  <c:v>3.2182962177126999</c:v>
                </c:pt>
                <c:pt idx="3">
                  <c:v>2.9136812395987102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FAD-4DD6-8CD7-84028B9E2A47}"/>
            </c:ext>
          </c:extLst>
        </c:ser>
        <c:ser>
          <c:idx val="1"/>
          <c:order val="1"/>
          <c:tx>
            <c:strRef>
              <c:f>extrapolation!$H$3</c:f>
              <c:strCache>
                <c:ptCount val="1"/>
                <c:pt idx="0">
                  <c:v>0.875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extrapolation!$F$5:$F$9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extrapolation!$H$5:$H$9</c:f>
              <c:numCache>
                <c:formatCode>0.0</c:formatCode>
                <c:ptCount val="5"/>
                <c:pt idx="0">
                  <c:v>6.3268962082502496</c:v>
                </c:pt>
                <c:pt idx="1">
                  <c:v>5.5449356911343104</c:v>
                </c:pt>
                <c:pt idx="2">
                  <c:v>4.9032707150206303</c:v>
                </c:pt>
                <c:pt idx="3">
                  <c:v>4.3823735359037297</c:v>
                </c:pt>
                <c:pt idx="4">
                  <c:v>3.9757802660366099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FAD-4DD6-8CD7-84028B9E2A47}"/>
            </c:ext>
          </c:extLst>
        </c:ser>
        <c:ser>
          <c:idx val="2"/>
          <c:order val="2"/>
          <c:tx>
            <c:strRef>
              <c:f>extrapolation!$I$3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extrapolation!$F$4:$F$9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extrapolation!$I$4:$I$9</c:f>
              <c:numCache>
                <c:formatCode>0.0</c:formatCode>
                <c:ptCount val="6"/>
                <c:pt idx="0">
                  <c:v>9.2138427198677402</c:v>
                </c:pt>
                <c:pt idx="1">
                  <c:v>8.0303623008041303</c:v>
                </c:pt>
                <c:pt idx="2">
                  <c:v>7.0732599018970896</c:v>
                </c:pt>
                <c:pt idx="3">
                  <c:v>6.2890234974898496</c:v>
                </c:pt>
                <c:pt idx="4">
                  <c:v>5.6507759606972003</c:v>
                </c:pt>
                <c:pt idx="5">
                  <c:v>5.1454895231390001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FAD-4DD6-8CD7-84028B9E2A47}"/>
            </c:ext>
          </c:extLst>
        </c:ser>
        <c:ser>
          <c:idx val="3"/>
          <c:order val="3"/>
          <c:tx>
            <c:strRef>
              <c:f>extrapolation!$J$3</c:f>
              <c:strCache>
                <c:ptCount val="1"/>
                <c:pt idx="0">
                  <c:v>1.125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extrapolation!$F$5:$F$9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extrapolation!$J$5:$J$9</c:f>
              <c:numCache>
                <c:formatCode>0.0</c:formatCode>
                <c:ptCount val="5"/>
                <c:pt idx="0">
                  <c:v>9.7960839244063997</c:v>
                </c:pt>
                <c:pt idx="1">
                  <c:v>8.6656795305297205</c:v>
                </c:pt>
                <c:pt idx="2">
                  <c:v>7.7393113957369701</c:v>
                </c:pt>
                <c:pt idx="3">
                  <c:v>6.9839963122365898</c:v>
                </c:pt>
                <c:pt idx="4">
                  <c:v>6.3850017555424596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FAD-4DD6-8CD7-84028B9E2A47}"/>
            </c:ext>
          </c:extLst>
        </c:ser>
        <c:ser>
          <c:idx val="4"/>
          <c:order val="4"/>
          <c:tx>
            <c:strRef>
              <c:f>extrapolation!$K$3</c:f>
              <c:strCache>
                <c:ptCount val="1"/>
                <c:pt idx="0">
                  <c:v>1.25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extrapolation!$F$6:$F$9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xVal>
          <c:yVal>
            <c:numRef>
              <c:f>extrapolation!$K$6:$K$9</c:f>
              <c:numCache>
                <c:formatCode>0.0</c:formatCode>
                <c:ptCount val="4"/>
                <c:pt idx="0">
                  <c:v>10.302156694525401</c:v>
                </c:pt>
                <c:pt idx="1">
                  <c:v>9.2373670677343007</c:v>
                </c:pt>
                <c:pt idx="2">
                  <c:v>8.3687344453002801</c:v>
                </c:pt>
                <c:pt idx="3">
                  <c:v>7.6785113511193801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FAD-4DD6-8CD7-84028B9E2A47}"/>
            </c:ext>
          </c:extLst>
        </c:ser>
        <c:ser>
          <c:idx val="5"/>
          <c:order val="5"/>
          <c:spPr>
            <a:ln w="19050" cap="flat" cmpd="sng" algn="ctr">
              <a:solidFill>
                <a:schemeClr val="accent1"/>
              </a:solidFill>
              <a:prstDash val="solid"/>
              <a:miter lim="800000"/>
            </a:ln>
            <a:effectLst/>
          </c:spPr>
          <c:marker>
            <c:symbol val="circle"/>
            <c:size val="5"/>
            <c:spPr>
              <a:solidFill>
                <a:schemeClr val="lt1"/>
              </a:solidFill>
              <a:ln w="19050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</c:marker>
          <c:xVal>
            <c:numRef>
              <c:f>extrapolation!$F$10</c:f>
              <c:numCache>
                <c:formatCode>General</c:formatCode>
                <c:ptCount val="1"/>
                <c:pt idx="0">
                  <c:v>6</c:v>
                </c:pt>
              </c:numCache>
            </c:numRef>
          </c:xVal>
          <c:yVal>
            <c:numRef>
              <c:f>extrapolation!$G$10</c:f>
              <c:numCache>
                <c:formatCode>0.0</c:formatCode>
                <c:ptCount val="1"/>
                <c:pt idx="0">
                  <c:v>2.6090662614847195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7FAD-4DD6-8CD7-84028B9E2A47}"/>
            </c:ext>
          </c:extLst>
        </c:ser>
        <c:ser>
          <c:idx val="6"/>
          <c:order val="6"/>
          <c:spPr>
            <a:ln w="19050" cap="flat" cmpd="sng" algn="ctr">
              <a:solidFill>
                <a:schemeClr val="accent2"/>
              </a:solidFill>
              <a:prstDash val="solid"/>
              <a:miter lim="800000"/>
            </a:ln>
            <a:effectLst/>
          </c:spPr>
          <c:marker>
            <c:symbol val="circle"/>
            <c:size val="5"/>
            <c:spPr>
              <a:solidFill>
                <a:schemeClr val="lt1"/>
              </a:solidFill>
              <a:ln w="19050" cap="flat" cmpd="sng" algn="ctr">
                <a:solidFill>
                  <a:schemeClr val="accent2"/>
                </a:solidFill>
                <a:prstDash val="solid"/>
                <a:miter lim="800000"/>
              </a:ln>
              <a:effectLst/>
            </c:spPr>
          </c:marker>
          <c:xVal>
            <c:numRef>
              <c:f>extrapolation!$F$10</c:f>
              <c:numCache>
                <c:formatCode>General</c:formatCode>
                <c:ptCount val="1"/>
                <c:pt idx="0">
                  <c:v>6</c:v>
                </c:pt>
              </c:numCache>
            </c:numRef>
          </c:xVal>
          <c:yVal>
            <c:numRef>
              <c:f>extrapolation!$H$10</c:f>
              <c:numCache>
                <c:formatCode>0.0</c:formatCode>
                <c:ptCount val="1"/>
                <c:pt idx="0">
                  <c:v>3.5691869961694898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7FAD-4DD6-8CD7-84028B9E2A47}"/>
            </c:ext>
          </c:extLst>
        </c:ser>
        <c:ser>
          <c:idx val="7"/>
          <c:order val="7"/>
          <c:spPr>
            <a:ln w="19050" cap="flat" cmpd="sng" algn="ctr">
              <a:solidFill>
                <a:schemeClr val="accent5"/>
              </a:solidFill>
              <a:prstDash val="solid"/>
              <a:miter lim="800000"/>
            </a:ln>
            <a:effectLst/>
          </c:spPr>
          <c:marker>
            <c:symbol val="circle"/>
            <c:size val="5"/>
            <c:spPr>
              <a:solidFill>
                <a:schemeClr val="lt1"/>
              </a:solidFill>
              <a:ln w="19050" cap="flat" cmpd="sng" algn="ctr">
                <a:solidFill>
                  <a:schemeClr val="accent5"/>
                </a:solidFill>
                <a:prstDash val="solid"/>
                <a:miter lim="800000"/>
              </a:ln>
              <a:effectLst/>
            </c:spPr>
          </c:marker>
          <c:xVal>
            <c:numRef>
              <c:f>extrapolation!$F$10</c:f>
              <c:numCache>
                <c:formatCode>General</c:formatCode>
                <c:ptCount val="1"/>
                <c:pt idx="0">
                  <c:v>6</c:v>
                </c:pt>
              </c:numCache>
            </c:numRef>
          </c:xVal>
          <c:yVal>
            <c:numRef>
              <c:f>extrapolation!$K$10</c:f>
              <c:numCache>
                <c:formatCode>0.0</c:formatCode>
                <c:ptCount val="1"/>
                <c:pt idx="0">
                  <c:v>6.988288256938481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7FAD-4DD6-8CD7-84028B9E2A47}"/>
            </c:ext>
          </c:extLst>
        </c:ser>
        <c:ser>
          <c:idx val="8"/>
          <c:order val="8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extrapolation!$F$4:$F$5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extrapolation!$K$4:$K$5</c:f>
              <c:numCache>
                <c:formatCode>0.0</c:formatCode>
                <c:ptCount val="2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7FAD-4DD6-8CD7-84028B9E2A47}"/>
            </c:ext>
          </c:extLst>
        </c:ser>
        <c:ser>
          <c:idx val="9"/>
          <c:order val="9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extrapolation!$F$4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extrapolation!$J$4</c:f>
              <c:numCache>
                <c:formatCode>0.0</c:formatCode>
                <c:ptCount val="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7FAD-4DD6-8CD7-84028B9E2A47}"/>
            </c:ext>
          </c:extLst>
        </c:ser>
        <c:ser>
          <c:idx val="10"/>
          <c:order val="10"/>
          <c:spPr>
            <a:ln w="19050" cap="flat" cmpd="sng" algn="ctr">
              <a:solidFill>
                <a:schemeClr val="accent3"/>
              </a:solidFill>
              <a:prstDash val="solid"/>
              <a:miter lim="800000"/>
            </a:ln>
            <a:effectLst/>
          </c:spPr>
          <c:marker>
            <c:symbol val="circle"/>
            <c:size val="5"/>
            <c:spPr>
              <a:solidFill>
                <a:schemeClr val="lt1"/>
              </a:solidFill>
              <a:ln w="19050" cap="flat" cmpd="sng" algn="ctr">
                <a:solidFill>
                  <a:schemeClr val="accent3"/>
                </a:solidFill>
                <a:prstDash val="solid"/>
                <a:miter lim="800000"/>
              </a:ln>
              <a:effectLst/>
            </c:spPr>
          </c:marker>
          <c:xVal>
            <c:numRef>
              <c:f>extrapolation!$F$10</c:f>
              <c:numCache>
                <c:formatCode>General</c:formatCode>
                <c:ptCount val="1"/>
                <c:pt idx="0">
                  <c:v>6</c:v>
                </c:pt>
              </c:numCache>
            </c:numRef>
          </c:xVal>
          <c:yVal>
            <c:numRef>
              <c:f>extrapolation!$I$10</c:f>
              <c:numCache>
                <c:formatCode>0.0</c:formatCode>
                <c:ptCount val="1"/>
                <c:pt idx="0">
                  <c:v>4.6402030855808007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7FAD-4DD6-8CD7-84028B9E2A47}"/>
            </c:ext>
          </c:extLst>
        </c:ser>
        <c:ser>
          <c:idx val="11"/>
          <c:order val="11"/>
          <c:spPr>
            <a:ln w="19050" cap="flat" cmpd="sng" algn="ctr">
              <a:solidFill>
                <a:schemeClr val="accent4"/>
              </a:solidFill>
              <a:prstDash val="solid"/>
              <a:miter lim="800000"/>
            </a:ln>
            <a:effectLst/>
          </c:spPr>
          <c:marker>
            <c:symbol val="circle"/>
            <c:size val="5"/>
            <c:spPr>
              <a:solidFill>
                <a:schemeClr val="lt1"/>
              </a:solidFill>
              <a:ln w="19050" cap="flat" cmpd="sng" algn="ctr">
                <a:solidFill>
                  <a:schemeClr val="accent4"/>
                </a:solidFill>
                <a:prstDash val="solid"/>
                <a:miter lim="800000"/>
              </a:ln>
              <a:effectLst/>
            </c:spPr>
          </c:marker>
          <c:xVal>
            <c:numRef>
              <c:f>extrapolation!$F$10</c:f>
              <c:numCache>
                <c:formatCode>General</c:formatCode>
                <c:ptCount val="1"/>
                <c:pt idx="0">
                  <c:v>6</c:v>
                </c:pt>
              </c:numCache>
            </c:numRef>
          </c:xVal>
          <c:yVal>
            <c:numRef>
              <c:f>extrapolation!$J$10</c:f>
              <c:numCache>
                <c:formatCode>0.0</c:formatCode>
                <c:ptCount val="1"/>
                <c:pt idx="0">
                  <c:v>5.7860071988483295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7FAD-4DD6-8CD7-84028B9E2A47}"/>
            </c:ext>
          </c:extLst>
        </c:ser>
        <c:ser>
          <c:idx val="12"/>
          <c:order val="12"/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extrapolation!$F$4:$F$5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extrapolation!$G$4:$G$5</c:f>
              <c:numCache>
                <c:formatCode>0.0</c:formatCode>
                <c:ptCount val="2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7FAD-4DD6-8CD7-84028B9E2A47}"/>
            </c:ext>
          </c:extLst>
        </c:ser>
        <c:ser>
          <c:idx val="13"/>
          <c:order val="13"/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extrapolation!$F$4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extrapolation!$H$4</c:f>
              <c:numCache>
                <c:formatCode>0.0</c:formatCode>
                <c:ptCount val="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7FAD-4DD6-8CD7-84028B9E2A47}"/>
            </c:ext>
          </c:extLst>
        </c:ser>
        <c:ser>
          <c:idx val="14"/>
          <c:order val="14"/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extrapolation!$F$4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extrapolation!$J$4</c:f>
              <c:numCache>
                <c:formatCode>0.0</c:formatCode>
                <c:ptCount val="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7FAD-4DD6-8CD7-84028B9E2A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3261088"/>
        <c:axId val="513261568"/>
      </c:scatterChart>
      <c:valAx>
        <c:axId val="513261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DT (C)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261568"/>
        <c:crosses val="autoZero"/>
        <c:crossBetween val="midCat"/>
      </c:valAx>
      <c:valAx>
        <c:axId val="51326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8 RI AJ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2610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523875</xdr:colOff>
      <xdr:row>1</xdr:row>
      <xdr:rowOff>61912</xdr:rowOff>
    </xdr:from>
    <xdr:to>
      <xdr:col>23</xdr:col>
      <xdr:colOff>161925</xdr:colOff>
      <xdr:row>22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B073AE7-CE30-637E-57E1-0C871A4729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E28B6-C8E4-49BA-971B-68CF93ADEA13}">
  <dimension ref="A1:C30"/>
  <sheetViews>
    <sheetView workbookViewId="0">
      <selection activeCell="F22" sqref="F2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1</v>
      </c>
      <c r="C2" s="2">
        <f>INDEX(extrapolation!$G$4:$K$10,MATCH(A2,extrapolation!$F$4:$F$10,0),MATCH(metrics_rs!B2,extrapolation!$G$3:$K$3,0))</f>
        <v>9.2138427198677402</v>
      </c>
    </row>
    <row r="3" spans="1:3" x14ac:dyDescent="0.25">
      <c r="A3">
        <v>1</v>
      </c>
      <c r="B3">
        <v>0.875</v>
      </c>
      <c r="C3" s="2">
        <f>INDEX(extrapolation!$G$4:$K$10,MATCH(A3,extrapolation!$F$4:$F$10,0),MATCH(metrics_rs!B3,extrapolation!$G$3:$K$3,0))</f>
        <v>6.3268962082502496</v>
      </c>
    </row>
    <row r="4" spans="1:3" x14ac:dyDescent="0.25">
      <c r="A4">
        <v>1</v>
      </c>
      <c r="B4">
        <v>1</v>
      </c>
      <c r="C4" s="2">
        <f>INDEX(extrapolation!$G$4:$K$10,MATCH(A4,extrapolation!$F$4:$F$10,0),MATCH(metrics_rs!B4,extrapolation!$G$3:$K$3,0))</f>
        <v>8.0303623008041303</v>
      </c>
    </row>
    <row r="5" spans="1:3" x14ac:dyDescent="0.25">
      <c r="A5">
        <v>1</v>
      </c>
      <c r="B5">
        <v>1.125</v>
      </c>
      <c r="C5" s="2">
        <f>INDEX(extrapolation!$G$4:$K$10,MATCH(A5,extrapolation!$F$4:$F$10,0),MATCH(metrics_rs!B5,extrapolation!$G$3:$K$3,0))</f>
        <v>9.7960839244063997</v>
      </c>
    </row>
    <row r="6" spans="1:3" x14ac:dyDescent="0.25">
      <c r="A6">
        <v>2</v>
      </c>
      <c r="B6">
        <v>0.75</v>
      </c>
      <c r="C6" s="2">
        <f>INDEX(extrapolation!$G$4:$K$10,MATCH(A6,extrapolation!$F$4:$F$10,0),MATCH(metrics_rs!B6,extrapolation!$G$3:$K$3,0))</f>
        <v>4.1055479423506398</v>
      </c>
    </row>
    <row r="7" spans="1:3" x14ac:dyDescent="0.25">
      <c r="A7">
        <v>2</v>
      </c>
      <c r="B7">
        <v>0.875</v>
      </c>
      <c r="C7" s="2">
        <f>INDEX(extrapolation!$G$4:$K$10,MATCH(A7,extrapolation!$F$4:$F$10,0),MATCH(metrics_rs!B7,extrapolation!$G$3:$K$3,0))</f>
        <v>5.5449356911343104</v>
      </c>
    </row>
    <row r="8" spans="1:3" x14ac:dyDescent="0.25">
      <c r="A8">
        <v>2</v>
      </c>
      <c r="B8">
        <v>1</v>
      </c>
      <c r="C8" s="2">
        <f>INDEX(extrapolation!$G$4:$K$10,MATCH(A8,extrapolation!$F$4:$F$10,0),MATCH(metrics_rs!B8,extrapolation!$G$3:$K$3,0))</f>
        <v>7.0732599018970896</v>
      </c>
    </row>
    <row r="9" spans="1:3" x14ac:dyDescent="0.25">
      <c r="A9">
        <v>2</v>
      </c>
      <c r="B9">
        <v>1.125</v>
      </c>
      <c r="C9" s="2">
        <f>INDEX(extrapolation!$G$4:$K$10,MATCH(A9,extrapolation!$F$4:$F$10,0),MATCH(metrics_rs!B9,extrapolation!$G$3:$K$3,0))</f>
        <v>8.6656795305297205</v>
      </c>
    </row>
    <row r="10" spans="1:3" x14ac:dyDescent="0.25">
      <c r="A10">
        <v>2</v>
      </c>
      <c r="B10">
        <v>1.25</v>
      </c>
      <c r="C10" s="2">
        <f>INDEX(extrapolation!$G$4:$K$10,MATCH(A10,extrapolation!$F$4:$F$10,0),MATCH(metrics_rs!B10,extrapolation!$G$3:$K$3,0))</f>
        <v>10.302156694525401</v>
      </c>
    </row>
    <row r="11" spans="1:3" x14ac:dyDescent="0.25">
      <c r="A11">
        <v>3</v>
      </c>
      <c r="B11">
        <v>0.75</v>
      </c>
      <c r="C11" s="2">
        <f>INDEX(extrapolation!$G$4:$K$10,MATCH(A11,extrapolation!$F$4:$F$10,0),MATCH(metrics_rs!B11,extrapolation!$G$3:$K$3,0))</f>
        <v>3.6128043581336202</v>
      </c>
    </row>
    <row r="12" spans="1:3" x14ac:dyDescent="0.25">
      <c r="A12">
        <v>3</v>
      </c>
      <c r="B12">
        <v>0.875</v>
      </c>
      <c r="C12" s="2">
        <f>INDEX(extrapolation!$G$4:$K$10,MATCH(A12,extrapolation!$F$4:$F$10,0),MATCH(metrics_rs!B12,extrapolation!$G$3:$K$3,0))</f>
        <v>4.9032707150206303</v>
      </c>
    </row>
    <row r="13" spans="1:3" x14ac:dyDescent="0.25">
      <c r="A13">
        <v>3</v>
      </c>
      <c r="B13">
        <v>1</v>
      </c>
      <c r="C13" s="2">
        <f>INDEX(extrapolation!$G$4:$K$10,MATCH(A13,extrapolation!$F$4:$F$10,0),MATCH(metrics_rs!B13,extrapolation!$G$3:$K$3,0))</f>
        <v>6.2890234974898496</v>
      </c>
    </row>
    <row r="14" spans="1:3" x14ac:dyDescent="0.25">
      <c r="A14">
        <v>3</v>
      </c>
      <c r="B14">
        <v>1.125</v>
      </c>
      <c r="C14" s="2">
        <f>INDEX(extrapolation!$G$4:$K$10,MATCH(A14,extrapolation!$F$4:$F$10,0),MATCH(metrics_rs!B14,extrapolation!$G$3:$K$3,0))</f>
        <v>7.7393113957369701</v>
      </c>
    </row>
    <row r="15" spans="1:3" x14ac:dyDescent="0.25">
      <c r="A15">
        <v>3</v>
      </c>
      <c r="B15">
        <v>1.25</v>
      </c>
      <c r="C15" s="2">
        <f>INDEX(extrapolation!$G$4:$K$10,MATCH(A15,extrapolation!$F$4:$F$10,0),MATCH(metrics_rs!B15,extrapolation!$G$3:$K$3,0))</f>
        <v>9.2373670677343007</v>
      </c>
    </row>
    <row r="16" spans="1:3" x14ac:dyDescent="0.25">
      <c r="A16">
        <v>4</v>
      </c>
      <c r="B16">
        <v>0.75</v>
      </c>
      <c r="C16" s="2">
        <f>INDEX(extrapolation!$G$4:$K$10,MATCH(A16,extrapolation!$F$4:$F$10,0),MATCH(metrics_rs!B16,extrapolation!$G$3:$K$3,0))</f>
        <v>3.2182962177126999</v>
      </c>
    </row>
    <row r="17" spans="1:3" x14ac:dyDescent="0.25">
      <c r="A17">
        <v>4</v>
      </c>
      <c r="B17">
        <v>0.875</v>
      </c>
      <c r="C17" s="2">
        <f>INDEX(extrapolation!$G$4:$K$10,MATCH(A17,extrapolation!$F$4:$F$10,0),MATCH(metrics_rs!B17,extrapolation!$G$3:$K$3,0))</f>
        <v>4.3823735359037297</v>
      </c>
    </row>
    <row r="18" spans="1:3" x14ac:dyDescent="0.25">
      <c r="A18">
        <v>4</v>
      </c>
      <c r="B18">
        <v>1</v>
      </c>
      <c r="C18" s="2">
        <f>INDEX(extrapolation!$G$4:$K$10,MATCH(A18,extrapolation!$F$4:$F$10,0),MATCH(metrics_rs!B18,extrapolation!$G$3:$K$3,0))</f>
        <v>5.6507759606972003</v>
      </c>
    </row>
    <row r="19" spans="1:3" x14ac:dyDescent="0.25">
      <c r="A19">
        <v>4</v>
      </c>
      <c r="B19">
        <v>1.125</v>
      </c>
      <c r="C19" s="2">
        <f>INDEX(extrapolation!$G$4:$K$10,MATCH(A19,extrapolation!$F$4:$F$10,0),MATCH(metrics_rs!B19,extrapolation!$G$3:$K$3,0))</f>
        <v>6.9839963122365898</v>
      </c>
    </row>
    <row r="20" spans="1:3" x14ac:dyDescent="0.25">
      <c r="A20">
        <v>4</v>
      </c>
      <c r="B20">
        <v>1.25</v>
      </c>
      <c r="C20" s="2">
        <f>INDEX(extrapolation!$G$4:$K$10,MATCH(A20,extrapolation!$F$4:$F$10,0),MATCH(metrics_rs!B20,extrapolation!$G$3:$K$3,0))</f>
        <v>8.3687344453002801</v>
      </c>
    </row>
    <row r="21" spans="1:3" x14ac:dyDescent="0.25">
      <c r="A21">
        <v>5</v>
      </c>
      <c r="B21">
        <v>0.75</v>
      </c>
      <c r="C21" s="2">
        <f>INDEX(extrapolation!$G$4:$K$10,MATCH(A21,extrapolation!$F$4:$F$10,0),MATCH(metrics_rs!B21,extrapolation!$G$3:$K$3,0))</f>
        <v>2.9136812395987102</v>
      </c>
    </row>
    <row r="22" spans="1:3" x14ac:dyDescent="0.25">
      <c r="A22">
        <v>5</v>
      </c>
      <c r="B22">
        <v>0.875</v>
      </c>
      <c r="C22" s="2">
        <f>INDEX(extrapolation!$G$4:$K$10,MATCH(A22,extrapolation!$F$4:$F$10,0),MATCH(metrics_rs!B22,extrapolation!$G$3:$K$3,0))</f>
        <v>3.9757802660366099</v>
      </c>
    </row>
    <row r="23" spans="1:3" x14ac:dyDescent="0.25">
      <c r="A23">
        <v>5</v>
      </c>
      <c r="B23">
        <v>1</v>
      </c>
      <c r="C23" s="2">
        <f>INDEX(extrapolation!$G$4:$K$10,MATCH(A23,extrapolation!$F$4:$F$10,0),MATCH(metrics_rs!B23,extrapolation!$G$3:$K$3,0))</f>
        <v>5.1454895231390001</v>
      </c>
    </row>
    <row r="24" spans="1:3" x14ac:dyDescent="0.25">
      <c r="A24">
        <v>5</v>
      </c>
      <c r="B24">
        <v>1.125</v>
      </c>
      <c r="C24" s="2">
        <f>INDEX(extrapolation!$G$4:$K$10,MATCH(A24,extrapolation!$F$4:$F$10,0),MATCH(metrics_rs!B24,extrapolation!$G$3:$K$3,0))</f>
        <v>6.3850017555424596</v>
      </c>
    </row>
    <row r="25" spans="1:3" x14ac:dyDescent="0.25">
      <c r="A25">
        <v>5</v>
      </c>
      <c r="B25">
        <v>1.25</v>
      </c>
      <c r="C25" s="2">
        <f>INDEX(extrapolation!$G$4:$K$10,MATCH(A25,extrapolation!$F$4:$F$10,0),MATCH(metrics_rs!B25,extrapolation!$G$3:$K$3,0))</f>
        <v>7.6785113511193801</v>
      </c>
    </row>
    <row r="26" spans="1:3" x14ac:dyDescent="0.25">
      <c r="A26">
        <v>6</v>
      </c>
      <c r="B26">
        <v>0.75</v>
      </c>
      <c r="C26" s="2">
        <f>INDEX(extrapolation!$G$4:$K$10,MATCH(A26,extrapolation!$F$4:$F$10,0),MATCH(metrics_rs!B26,extrapolation!$G$3:$K$3,0))</f>
        <v>2.6090662614847195</v>
      </c>
    </row>
    <row r="27" spans="1:3" x14ac:dyDescent="0.25">
      <c r="A27">
        <v>6</v>
      </c>
      <c r="B27">
        <v>0.875</v>
      </c>
      <c r="C27" s="2">
        <f>INDEX(extrapolation!$G$4:$K$10,MATCH(A27,extrapolation!$F$4:$F$10,0),MATCH(metrics_rs!B27,extrapolation!$G$3:$K$3,0))</f>
        <v>3.5691869961694898</v>
      </c>
    </row>
    <row r="28" spans="1:3" x14ac:dyDescent="0.25">
      <c r="A28">
        <v>6</v>
      </c>
      <c r="B28">
        <v>1</v>
      </c>
      <c r="C28" s="2">
        <f>INDEX(extrapolation!$G$4:$K$10,MATCH(A28,extrapolation!$F$4:$F$10,0),MATCH(metrics_rs!B28,extrapolation!$G$3:$K$3,0))</f>
        <v>4.6402030855808007</v>
      </c>
    </row>
    <row r="29" spans="1:3" x14ac:dyDescent="0.25">
      <c r="A29">
        <v>6</v>
      </c>
      <c r="B29">
        <v>1.125</v>
      </c>
      <c r="C29" s="2">
        <f>INDEX(extrapolation!$G$4:$K$10,MATCH(A29,extrapolation!$F$4:$F$10,0),MATCH(metrics_rs!B29,extrapolation!$G$3:$K$3,0))</f>
        <v>5.7860071988483295</v>
      </c>
    </row>
    <row r="30" spans="1:3" x14ac:dyDescent="0.25">
      <c r="A30">
        <v>6</v>
      </c>
      <c r="B30">
        <v>1.25</v>
      </c>
      <c r="C30" s="2">
        <f>INDEX(extrapolation!$G$4:$K$10,MATCH(A30,extrapolation!$F$4:$F$10,0),MATCH(metrics_rs!B30,extrapolation!$G$3:$K$3,0))</f>
        <v>6.988288256938481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C73C9-E6E9-4C3C-9858-37E391FAC494}">
  <dimension ref="B2:O26"/>
  <sheetViews>
    <sheetView tabSelected="1" workbookViewId="0">
      <selection activeCell="F19" sqref="F19"/>
    </sheetView>
  </sheetViews>
  <sheetFormatPr defaultRowHeight="15" x14ac:dyDescent="0.25"/>
  <sheetData>
    <row r="2" spans="2:15" x14ac:dyDescent="0.25">
      <c r="B2" s="3" t="s">
        <v>0</v>
      </c>
      <c r="C2" s="3" t="s">
        <v>1</v>
      </c>
      <c r="D2" s="3" t="s">
        <v>2</v>
      </c>
      <c r="G2" s="3" t="s">
        <v>1</v>
      </c>
      <c r="M2" s="3" t="s">
        <v>3</v>
      </c>
    </row>
    <row r="3" spans="2:15" x14ac:dyDescent="0.25">
      <c r="B3" s="3">
        <v>0</v>
      </c>
      <c r="C3" s="3">
        <v>1</v>
      </c>
      <c r="D3" s="2">
        <v>9.2138427198677402</v>
      </c>
      <c r="F3" s="3" t="s">
        <v>0</v>
      </c>
      <c r="G3" s="3">
        <v>0.75</v>
      </c>
      <c r="H3" s="3">
        <v>0.875</v>
      </c>
      <c r="I3" s="3">
        <v>1</v>
      </c>
      <c r="J3" s="3">
        <v>1.125</v>
      </c>
      <c r="K3" s="3">
        <v>1.25</v>
      </c>
      <c r="M3" s="3">
        <v>0.75</v>
      </c>
      <c r="N3" s="2" cm="1">
        <f t="array" ref="N3:O3">LINEST(G8:G9,F8:F9)</f>
        <v>-0.30461497811398985</v>
      </c>
      <c r="O3" s="2">
        <v>4.4367561301686589</v>
      </c>
    </row>
    <row r="4" spans="2:15" x14ac:dyDescent="0.25">
      <c r="B4" s="3">
        <v>1</v>
      </c>
      <c r="C4" s="3">
        <v>0.875</v>
      </c>
      <c r="D4" s="2">
        <v>6.3268962082502496</v>
      </c>
      <c r="F4" s="3">
        <v>0</v>
      </c>
      <c r="G4" s="4"/>
      <c r="H4" s="4"/>
      <c r="I4" s="2">
        <f>_xlfn.MAXIFS(extrapolation!$D$3:$D$26,extrapolation!$B$3:$B$26,"="&amp;extrapolation!$F4,extrapolation!$C$3:$C$26,"="&amp;extrapolation!I$3)</f>
        <v>9.2138427198677402</v>
      </c>
      <c r="J4" s="4"/>
      <c r="K4" s="4"/>
      <c r="M4" s="3">
        <v>0.875</v>
      </c>
      <c r="N4" s="2" cm="1">
        <f t="array" ref="N4:O4">LINEST(H8:H9,F8:F9)</f>
        <v>-0.40659326986711997</v>
      </c>
      <c r="O4" s="2">
        <v>6.0087466153722096</v>
      </c>
    </row>
    <row r="5" spans="2:15" x14ac:dyDescent="0.25">
      <c r="B5" s="3">
        <v>1</v>
      </c>
      <c r="C5" s="3">
        <v>1</v>
      </c>
      <c r="D5" s="2">
        <v>8.0303623008041303</v>
      </c>
      <c r="F5" s="3">
        <v>1</v>
      </c>
      <c r="G5" s="4"/>
      <c r="H5" s="2">
        <f>_xlfn.MAXIFS(extrapolation!$D$3:$D$26,extrapolation!$B$3:$B$26,"="&amp;extrapolation!$F5,extrapolation!$C$3:$C$26,"="&amp;extrapolation!H$3)</f>
        <v>6.3268962082502496</v>
      </c>
      <c r="I5" s="2">
        <f>_xlfn.MAXIFS(extrapolation!$D$3:$D$26,extrapolation!$B$3:$B$26,"="&amp;extrapolation!$F5,extrapolation!$C$3:$C$26,"="&amp;extrapolation!I$3)</f>
        <v>8.0303623008041303</v>
      </c>
      <c r="J5" s="2">
        <f>_xlfn.MAXIFS(extrapolation!$D$3:$D$26,extrapolation!$B$3:$B$26,"="&amp;extrapolation!$F5,extrapolation!$C$3:$C$26,"="&amp;extrapolation!J$3)</f>
        <v>9.7960839244063997</v>
      </c>
      <c r="K5" s="4"/>
      <c r="M5" s="3">
        <v>1</v>
      </c>
      <c r="N5" s="2" cm="1">
        <f t="array" ref="N5:O5">LINEST(I8:I9,F8:F9)</f>
        <v>-0.50528643755820024</v>
      </c>
      <c r="O5" s="2">
        <v>7.6719217109300022</v>
      </c>
    </row>
    <row r="6" spans="2:15" x14ac:dyDescent="0.25">
      <c r="B6" s="3">
        <v>1</v>
      </c>
      <c r="C6" s="3">
        <v>1.125</v>
      </c>
      <c r="D6" s="2">
        <v>9.7960839244063997</v>
      </c>
      <c r="F6" s="3">
        <v>2</v>
      </c>
      <c r="G6" s="2">
        <f>_xlfn.MAXIFS(extrapolation!$D$3:$D$26,extrapolation!$B$3:$B$26,"="&amp;extrapolation!$F6,extrapolation!$C$3:$C$26,"="&amp;extrapolation!G$3)</f>
        <v>4.1055479423506398</v>
      </c>
      <c r="H6" s="2">
        <f>_xlfn.MAXIFS(extrapolation!$D$3:$D$26,extrapolation!$B$3:$B$26,"="&amp;extrapolation!$F6,extrapolation!$C$3:$C$26,"="&amp;extrapolation!H$3)</f>
        <v>5.5449356911343104</v>
      </c>
      <c r="I6" s="2">
        <f>_xlfn.MAXIFS(extrapolation!$D$3:$D$26,extrapolation!$B$3:$B$26,"="&amp;extrapolation!$F6,extrapolation!$C$3:$C$26,"="&amp;extrapolation!I$3)</f>
        <v>7.0732599018970896</v>
      </c>
      <c r="J6" s="2">
        <f>_xlfn.MAXIFS(extrapolation!$D$3:$D$26,extrapolation!$B$3:$B$26,"="&amp;extrapolation!$F6,extrapolation!$C$3:$C$26,"="&amp;extrapolation!J$3)</f>
        <v>8.6656795305297205</v>
      </c>
      <c r="K6" s="2">
        <f>_xlfn.MAXIFS(extrapolation!$D$3:$D$26,extrapolation!$B$3:$B$26,"="&amp;extrapolation!$F6,extrapolation!$C$3:$C$26,"="&amp;extrapolation!K$3)</f>
        <v>10.302156694525401</v>
      </c>
      <c r="M6" s="3">
        <v>1.125</v>
      </c>
      <c r="N6" s="2" cm="1">
        <f t="array" ref="N6:O6">LINEST(J8:J9,F8:F9)</f>
        <v>-0.59899455669413015</v>
      </c>
      <c r="O6" s="2">
        <v>9.3799745390131104</v>
      </c>
    </row>
    <row r="7" spans="2:15" x14ac:dyDescent="0.25">
      <c r="B7" s="3">
        <v>2</v>
      </c>
      <c r="C7" s="3">
        <v>0.75</v>
      </c>
      <c r="D7" s="2">
        <v>4.1055479423506398</v>
      </c>
      <c r="F7" s="3">
        <v>3</v>
      </c>
      <c r="G7" s="2">
        <f>_xlfn.MAXIFS(extrapolation!$D$3:$D$26,extrapolation!$B$3:$B$26,"="&amp;extrapolation!$F7,extrapolation!$C$3:$C$26,"="&amp;extrapolation!G$3)</f>
        <v>3.6128043581336202</v>
      </c>
      <c r="H7" s="2">
        <f>_xlfn.MAXIFS(extrapolation!$D$3:$D$26,extrapolation!$B$3:$B$26,"="&amp;extrapolation!$F7,extrapolation!$C$3:$C$26,"="&amp;extrapolation!H$3)</f>
        <v>4.9032707150206303</v>
      </c>
      <c r="I7" s="2">
        <f>_xlfn.MAXIFS(extrapolation!$D$3:$D$26,extrapolation!$B$3:$B$26,"="&amp;extrapolation!$F7,extrapolation!$C$3:$C$26,"="&amp;extrapolation!I$3)</f>
        <v>6.2890234974898496</v>
      </c>
      <c r="J7" s="2">
        <f>_xlfn.MAXIFS(extrapolation!$D$3:$D$26,extrapolation!$B$3:$B$26,"="&amp;extrapolation!$F7,extrapolation!$C$3:$C$26,"="&amp;extrapolation!J$3)</f>
        <v>7.7393113957369701</v>
      </c>
      <c r="K7" s="2">
        <f>_xlfn.MAXIFS(extrapolation!$D$3:$D$26,extrapolation!$B$3:$B$26,"="&amp;extrapolation!$F7,extrapolation!$C$3:$C$26,"="&amp;extrapolation!K$3)</f>
        <v>9.2373670677343007</v>
      </c>
      <c r="M7" s="3">
        <v>1.25</v>
      </c>
      <c r="N7" s="2" cm="1">
        <f t="array" ref="N7:O7">LINEST(K8:K9,F8:F9)</f>
        <v>-0.69022309418089989</v>
      </c>
      <c r="O7" s="2">
        <v>11.12962682202388</v>
      </c>
    </row>
    <row r="8" spans="2:15" x14ac:dyDescent="0.25">
      <c r="B8" s="3">
        <v>2</v>
      </c>
      <c r="C8" s="3">
        <v>0.875</v>
      </c>
      <c r="D8" s="2">
        <v>5.5449356911343104</v>
      </c>
      <c r="F8" s="3">
        <v>4</v>
      </c>
      <c r="G8" s="2">
        <f>_xlfn.MAXIFS(extrapolation!$D$3:$D$26,extrapolation!$B$3:$B$26,"="&amp;extrapolation!$F8,extrapolation!$C$3:$C$26,"="&amp;extrapolation!G$3)</f>
        <v>3.2182962177126999</v>
      </c>
      <c r="H8" s="2">
        <f>_xlfn.MAXIFS(extrapolation!$D$3:$D$26,extrapolation!$B$3:$B$26,"="&amp;extrapolation!$F8,extrapolation!$C$3:$C$26,"="&amp;extrapolation!H$3)</f>
        <v>4.3823735359037297</v>
      </c>
      <c r="I8" s="2">
        <f>_xlfn.MAXIFS(extrapolation!$D$3:$D$26,extrapolation!$B$3:$B$26,"="&amp;extrapolation!$F8,extrapolation!$C$3:$C$26,"="&amp;extrapolation!I$3)</f>
        <v>5.6507759606972003</v>
      </c>
      <c r="J8" s="2">
        <f>_xlfn.MAXIFS(extrapolation!$D$3:$D$26,extrapolation!$B$3:$B$26,"="&amp;extrapolation!$F8,extrapolation!$C$3:$C$26,"="&amp;extrapolation!J$3)</f>
        <v>6.9839963122365898</v>
      </c>
      <c r="K8" s="2">
        <f>_xlfn.MAXIFS(extrapolation!$D$3:$D$26,extrapolation!$B$3:$B$26,"="&amp;extrapolation!$F8,extrapolation!$C$3:$C$26,"="&amp;extrapolation!K$3)</f>
        <v>8.3687344453002801</v>
      </c>
    </row>
    <row r="9" spans="2:15" x14ac:dyDescent="0.25">
      <c r="B9" s="3">
        <v>2</v>
      </c>
      <c r="C9" s="3">
        <v>1</v>
      </c>
      <c r="D9" s="2">
        <v>7.0732599018970896</v>
      </c>
      <c r="F9" s="3">
        <v>5</v>
      </c>
      <c r="G9" s="2">
        <f>_xlfn.MAXIFS(extrapolation!$D$3:$D$26,extrapolation!$B$3:$B$26,"="&amp;extrapolation!$F9,extrapolation!$C$3:$C$26,"="&amp;extrapolation!G$3)</f>
        <v>2.9136812395987102</v>
      </c>
      <c r="H9" s="2">
        <f>_xlfn.MAXIFS(extrapolation!$D$3:$D$26,extrapolation!$B$3:$B$26,"="&amp;extrapolation!$F9,extrapolation!$C$3:$C$26,"="&amp;extrapolation!H$3)</f>
        <v>3.9757802660366099</v>
      </c>
      <c r="I9" s="2">
        <f>_xlfn.MAXIFS(extrapolation!$D$3:$D$26,extrapolation!$B$3:$B$26,"="&amp;extrapolation!$F9,extrapolation!$C$3:$C$26,"="&amp;extrapolation!I$3)</f>
        <v>5.1454895231390001</v>
      </c>
      <c r="J9" s="2">
        <f>_xlfn.MAXIFS(extrapolation!$D$3:$D$26,extrapolation!$B$3:$B$26,"="&amp;extrapolation!$F9,extrapolation!$C$3:$C$26,"="&amp;extrapolation!J$3)</f>
        <v>6.3850017555424596</v>
      </c>
      <c r="K9" s="2">
        <f>_xlfn.MAXIFS(extrapolation!$D$3:$D$26,extrapolation!$B$3:$B$26,"="&amp;extrapolation!$F9,extrapolation!$C$3:$C$26,"="&amp;extrapolation!K$3)</f>
        <v>7.6785113511193801</v>
      </c>
      <c r="M9" s="3"/>
    </row>
    <row r="10" spans="2:15" x14ac:dyDescent="0.25">
      <c r="B10" s="3">
        <v>2</v>
      </c>
      <c r="C10" s="3">
        <v>1.125</v>
      </c>
      <c r="D10" s="2">
        <v>8.6656795305297205</v>
      </c>
      <c r="F10" s="3">
        <v>6</v>
      </c>
      <c r="G10" s="1">
        <f>F10*N3+O3</f>
        <v>2.6090662614847195</v>
      </c>
      <c r="H10" s="1">
        <f>F10*N4+O4</f>
        <v>3.5691869961694898</v>
      </c>
      <c r="I10" s="1">
        <f>F10*N5+O5</f>
        <v>4.6402030855808007</v>
      </c>
      <c r="J10" s="1">
        <f>F10*N6+O6</f>
        <v>5.7860071988483295</v>
      </c>
      <c r="K10" s="1">
        <f>F10*N7+O7</f>
        <v>6.988288256938481</v>
      </c>
      <c r="N10" s="2"/>
      <c r="O10" s="2"/>
    </row>
    <row r="11" spans="2:15" x14ac:dyDescent="0.25">
      <c r="B11" s="3">
        <v>2</v>
      </c>
      <c r="C11" s="3">
        <v>1.25</v>
      </c>
      <c r="D11" s="2">
        <v>10.302156694525401</v>
      </c>
      <c r="N11" s="2"/>
      <c r="O11" s="2"/>
    </row>
    <row r="12" spans="2:15" x14ac:dyDescent="0.25">
      <c r="B12" s="3">
        <v>3</v>
      </c>
      <c r="C12" s="3">
        <v>0.75</v>
      </c>
      <c r="D12" s="2">
        <v>3.6128043581336202</v>
      </c>
      <c r="N12" s="2"/>
      <c r="O12" s="2"/>
    </row>
    <row r="13" spans="2:15" x14ac:dyDescent="0.25">
      <c r="B13" s="3">
        <v>3</v>
      </c>
      <c r="C13" s="3">
        <v>0.875</v>
      </c>
      <c r="D13" s="2">
        <v>4.9032707150206303</v>
      </c>
      <c r="N13" s="2"/>
      <c r="O13" s="2"/>
    </row>
    <row r="14" spans="2:15" x14ac:dyDescent="0.25">
      <c r="B14" s="3">
        <v>3</v>
      </c>
      <c r="C14" s="3">
        <v>1</v>
      </c>
      <c r="D14" s="2">
        <v>6.2890234974898496</v>
      </c>
      <c r="N14" s="2"/>
      <c r="O14" s="2"/>
    </row>
    <row r="15" spans="2:15" x14ac:dyDescent="0.25">
      <c r="B15" s="3">
        <v>3</v>
      </c>
      <c r="C15" s="3">
        <v>1.125</v>
      </c>
      <c r="D15" s="2">
        <v>7.7393113957369701</v>
      </c>
    </row>
    <row r="16" spans="2:15" x14ac:dyDescent="0.25">
      <c r="B16" s="3">
        <v>3</v>
      </c>
      <c r="C16" s="3">
        <v>1.25</v>
      </c>
      <c r="D16" s="2">
        <v>9.2373670677343007</v>
      </c>
    </row>
    <row r="17" spans="2:4" x14ac:dyDescent="0.25">
      <c r="B17" s="3">
        <v>4</v>
      </c>
      <c r="C17" s="3">
        <v>0.75</v>
      </c>
      <c r="D17" s="2">
        <v>3.2182962177126999</v>
      </c>
    </row>
    <row r="18" spans="2:4" x14ac:dyDescent="0.25">
      <c r="B18" s="3">
        <v>4</v>
      </c>
      <c r="C18" s="3">
        <v>0.875</v>
      </c>
      <c r="D18" s="2">
        <v>4.3823735359037297</v>
      </c>
    </row>
    <row r="19" spans="2:4" x14ac:dyDescent="0.25">
      <c r="B19" s="3">
        <v>4</v>
      </c>
      <c r="C19" s="3">
        <v>1</v>
      </c>
      <c r="D19" s="2">
        <v>5.6507759606972003</v>
      </c>
    </row>
    <row r="20" spans="2:4" x14ac:dyDescent="0.25">
      <c r="B20" s="3">
        <v>4</v>
      </c>
      <c r="C20" s="3">
        <v>1.125</v>
      </c>
      <c r="D20" s="2">
        <v>6.9839963122365898</v>
      </c>
    </row>
    <row r="21" spans="2:4" x14ac:dyDescent="0.25">
      <c r="B21" s="3">
        <v>4</v>
      </c>
      <c r="C21" s="3">
        <v>1.25</v>
      </c>
      <c r="D21" s="2">
        <v>8.3687344453002801</v>
      </c>
    </row>
    <row r="22" spans="2:4" x14ac:dyDescent="0.25">
      <c r="B22" s="3">
        <v>5</v>
      </c>
      <c r="C22" s="3">
        <v>0.75</v>
      </c>
      <c r="D22" s="2">
        <v>2.9136812395987102</v>
      </c>
    </row>
    <row r="23" spans="2:4" x14ac:dyDescent="0.25">
      <c r="B23" s="3">
        <v>5</v>
      </c>
      <c r="C23" s="3">
        <v>0.875</v>
      </c>
      <c r="D23" s="2">
        <v>3.9757802660366099</v>
      </c>
    </row>
    <row r="24" spans="2:4" x14ac:dyDescent="0.25">
      <c r="B24" s="3">
        <v>5</v>
      </c>
      <c r="C24" s="3">
        <v>1</v>
      </c>
      <c r="D24" s="2">
        <v>5.1454895231390001</v>
      </c>
    </row>
    <row r="25" spans="2:4" x14ac:dyDescent="0.25">
      <c r="B25" s="3">
        <v>5</v>
      </c>
      <c r="C25" s="3">
        <v>1.125</v>
      </c>
      <c r="D25" s="2">
        <v>6.3850017555424596</v>
      </c>
    </row>
    <row r="26" spans="2:4" x14ac:dyDescent="0.25">
      <c r="B26" s="3">
        <v>5</v>
      </c>
      <c r="C26" s="3">
        <v>1.25</v>
      </c>
      <c r="D26" s="2">
        <v>7.6785113511193801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metrics_rs</vt:lpstr>
      <vt:lpstr>extrapolation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Arnold, Wyatt@DWR</cp:lastModifiedBy>
  <dcterms:created xsi:type="dcterms:W3CDTF">2025-05-11T17:51:15Z</dcterms:created>
  <dcterms:modified xsi:type="dcterms:W3CDTF">2025-05-12T18:14:37Z</dcterms:modified>
</cp:coreProperties>
</file>