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k9354\Desktop\PV Loop Supplemental Material Folder\Controls - PV Loop\Data Collection\"/>
    </mc:Choice>
  </mc:AlternateContent>
  <bookViews>
    <workbookView xWindow="0" yWindow="0" windowWidth="19200" windowHeight="12180"/>
  </bookViews>
  <sheets>
    <sheet name="Input Variables" sheetId="4" r:id="rId1"/>
    <sheet name="Results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7" i="3" l="1"/>
  <c r="E37" i="3"/>
  <c r="F37" i="3"/>
  <c r="G37" i="3"/>
  <c r="H37" i="3"/>
  <c r="C37" i="3"/>
  <c r="D35" i="3"/>
  <c r="E35" i="3"/>
  <c r="F35" i="3"/>
  <c r="G35" i="3"/>
  <c r="H35" i="3"/>
  <c r="C35" i="3"/>
  <c r="D33" i="3"/>
  <c r="E33" i="3"/>
  <c r="F33" i="3"/>
  <c r="G33" i="3"/>
  <c r="H33" i="3"/>
  <c r="C33" i="3"/>
  <c r="D31" i="3"/>
  <c r="E31" i="3"/>
  <c r="F31" i="3"/>
  <c r="G31" i="3"/>
  <c r="H31" i="3"/>
  <c r="C31" i="3"/>
  <c r="D19" i="3"/>
  <c r="E19" i="3"/>
  <c r="F19" i="3"/>
  <c r="G19" i="3"/>
  <c r="H19" i="3"/>
  <c r="D17" i="3"/>
  <c r="E17" i="3"/>
  <c r="F17" i="3"/>
  <c r="G17" i="3"/>
  <c r="H17" i="3"/>
  <c r="D15" i="3"/>
  <c r="E15" i="3"/>
  <c r="F15" i="3"/>
  <c r="G15" i="3"/>
  <c r="H15" i="3"/>
  <c r="C19" i="3"/>
  <c r="C17" i="3"/>
  <c r="C15" i="3"/>
  <c r="D13" i="3"/>
  <c r="E13" i="3"/>
  <c r="F13" i="3"/>
  <c r="G13" i="3"/>
  <c r="H13" i="3"/>
  <c r="C13" i="3"/>
  <c r="H9" i="3"/>
  <c r="H11" i="3" s="1"/>
  <c r="C27" i="3"/>
  <c r="D27" i="3"/>
  <c r="E27" i="3"/>
  <c r="F27" i="3"/>
  <c r="H27" i="3"/>
  <c r="H29" i="3" s="1"/>
  <c r="C9" i="3"/>
  <c r="C11" i="3" s="1"/>
  <c r="D9" i="3"/>
  <c r="D11" i="3" s="1"/>
  <c r="E9" i="3"/>
  <c r="E10" i="3" s="1"/>
  <c r="F9" i="3"/>
  <c r="F11" i="3" s="1"/>
  <c r="G27" i="3"/>
  <c r="G29" i="3" s="1"/>
  <c r="G9" i="3"/>
  <c r="G11" i="3" s="1"/>
  <c r="G10" i="3" l="1"/>
  <c r="F39" i="3"/>
  <c r="E39" i="3"/>
  <c r="G28" i="3"/>
  <c r="H41" i="3"/>
  <c r="C39" i="3"/>
  <c r="G39" i="3"/>
  <c r="G41" i="3"/>
  <c r="D39" i="3"/>
  <c r="H10" i="3"/>
  <c r="E11" i="3"/>
  <c r="D28" i="3"/>
  <c r="D29" i="3"/>
  <c r="D41" i="3" s="1"/>
  <c r="D10" i="3"/>
  <c r="C28" i="3"/>
  <c r="C29" i="3"/>
  <c r="C41" i="3" s="1"/>
  <c r="C10" i="3"/>
  <c r="F28" i="3"/>
  <c r="F29" i="3"/>
  <c r="F41" i="3" s="1"/>
  <c r="F10" i="3"/>
  <c r="E28" i="3"/>
  <c r="E40" i="3" s="1"/>
  <c r="E29" i="3"/>
  <c r="H39" i="3"/>
  <c r="H28" i="3"/>
  <c r="G40" i="3" l="1"/>
  <c r="F40" i="3"/>
  <c r="E41" i="3"/>
  <c r="H40" i="3"/>
  <c r="D40" i="3"/>
  <c r="C40" i="3"/>
</calcChain>
</file>

<file path=xl/sharedStrings.xml><?xml version="1.0" encoding="utf-8"?>
<sst xmlns="http://schemas.openxmlformats.org/spreadsheetml/2006/main" count="78" uniqueCount="72">
  <si>
    <t>Preload Only</t>
  </si>
  <si>
    <t>Afterload Only</t>
  </si>
  <si>
    <t>Contractility Only</t>
  </si>
  <si>
    <t>Control</t>
  </si>
  <si>
    <t>HFNEF</t>
  </si>
  <si>
    <r>
      <t>LV</t>
    </r>
    <r>
      <rPr>
        <b/>
        <sz val="8"/>
        <color theme="1"/>
        <rFont val="Arial"/>
        <family val="2"/>
      </rPr>
      <t>EF,f</t>
    </r>
  </si>
  <si>
    <r>
      <t>LV</t>
    </r>
    <r>
      <rPr>
        <b/>
        <sz val="8"/>
        <color theme="1"/>
        <rFont val="Arial"/>
        <family val="2"/>
      </rPr>
      <t>EF,i</t>
    </r>
  </si>
  <si>
    <t>A1</t>
  </si>
  <si>
    <t>A0</t>
  </si>
  <si>
    <t>B3</t>
  </si>
  <si>
    <t>B2</t>
  </si>
  <si>
    <t>B1</t>
  </si>
  <si>
    <t>B0</t>
  </si>
  <si>
    <t>C1</t>
  </si>
  <si>
    <t>C0</t>
  </si>
  <si>
    <t>Resistance</t>
  </si>
  <si>
    <t>Preload Pressure [psi]</t>
  </si>
  <si>
    <t>Pressure Full Capacity [psi]</t>
  </si>
  <si>
    <t>Initial Volume of Fluid [mL]</t>
  </si>
  <si>
    <t>Simulation Time [sec]</t>
  </si>
  <si>
    <t>[185.02 185.02 190.02 195.02 200.02 205.02 210.02 215.02]</t>
  </si>
  <si>
    <t>[2.9745 2.9745 2.7245 2.4745 2.2245 1.9745 1.7245 1.4745 1.2245]</t>
  </si>
  <si>
    <t>[211.17 211.17 211.17 200.96 190.75 180.53 170.32 160.11]</t>
  </si>
  <si>
    <r>
      <t>LV</t>
    </r>
    <r>
      <rPr>
        <b/>
        <sz val="8"/>
        <color theme="1"/>
        <rFont val="Arial"/>
        <family val="2"/>
      </rPr>
      <t xml:space="preserve">ESP,i </t>
    </r>
    <r>
      <rPr>
        <b/>
        <sz val="11"/>
        <color theme="1"/>
        <rFont val="Arial"/>
        <family val="2"/>
      </rPr>
      <t>[mmHg]</t>
    </r>
  </si>
  <si>
    <r>
      <t>LV</t>
    </r>
    <r>
      <rPr>
        <b/>
        <sz val="8"/>
        <color theme="1"/>
        <rFont val="Arial"/>
        <family val="2"/>
      </rPr>
      <t>EDP,i</t>
    </r>
    <r>
      <rPr>
        <b/>
        <sz val="11"/>
        <color theme="1"/>
        <rFont val="Arial"/>
        <family val="2"/>
      </rPr>
      <t xml:space="preserve"> [mmHg]</t>
    </r>
  </si>
  <si>
    <r>
      <t>LV</t>
    </r>
    <r>
      <rPr>
        <b/>
        <sz val="8"/>
        <color theme="1"/>
        <rFont val="Arial"/>
        <family val="2"/>
      </rPr>
      <t>EIRP,i</t>
    </r>
    <r>
      <rPr>
        <b/>
        <sz val="11"/>
        <color theme="1"/>
        <rFont val="Arial"/>
        <family val="2"/>
      </rPr>
      <t xml:space="preserve"> [mmHg]</t>
    </r>
  </si>
  <si>
    <r>
      <t>LV</t>
    </r>
    <r>
      <rPr>
        <b/>
        <sz val="8"/>
        <color theme="1"/>
        <rFont val="Arial"/>
        <family val="2"/>
      </rPr>
      <t>ESP,f</t>
    </r>
    <r>
      <rPr>
        <b/>
        <sz val="11"/>
        <color theme="1"/>
        <rFont val="Arial"/>
        <family val="2"/>
      </rPr>
      <t xml:space="preserve"> [mmHg]</t>
    </r>
  </si>
  <si>
    <r>
      <t>LV</t>
    </r>
    <r>
      <rPr>
        <b/>
        <sz val="8"/>
        <color theme="1"/>
        <rFont val="Arial"/>
        <family val="2"/>
      </rPr>
      <t>EDP,f</t>
    </r>
    <r>
      <rPr>
        <b/>
        <sz val="11"/>
        <color theme="1"/>
        <rFont val="Arial"/>
        <family val="2"/>
      </rPr>
      <t xml:space="preserve"> [mmHg]</t>
    </r>
  </si>
  <si>
    <r>
      <t>LV</t>
    </r>
    <r>
      <rPr>
        <b/>
        <sz val="8"/>
        <color theme="1"/>
        <rFont val="Arial"/>
        <family val="2"/>
      </rPr>
      <t>EIRP,f</t>
    </r>
    <r>
      <rPr>
        <b/>
        <sz val="11"/>
        <color theme="1"/>
        <rFont val="Arial"/>
        <family val="2"/>
      </rPr>
      <t xml:space="preserve"> [mmHg]</t>
    </r>
  </si>
  <si>
    <r>
      <t>LV</t>
    </r>
    <r>
      <rPr>
        <b/>
        <sz val="8"/>
        <color theme="1"/>
        <rFont val="Arial"/>
        <family val="2"/>
      </rPr>
      <t>ESV,i</t>
    </r>
    <r>
      <rPr>
        <b/>
        <sz val="11"/>
        <color theme="1"/>
        <rFont val="Arial"/>
        <family val="2"/>
      </rPr>
      <t xml:space="preserve"> [mL]</t>
    </r>
  </si>
  <si>
    <r>
      <t>LV</t>
    </r>
    <r>
      <rPr>
        <b/>
        <sz val="8"/>
        <color theme="1"/>
        <rFont val="Arial"/>
        <family val="2"/>
      </rPr>
      <t>EDV,i</t>
    </r>
    <r>
      <rPr>
        <b/>
        <sz val="11"/>
        <color theme="1"/>
        <rFont val="Arial"/>
        <family val="2"/>
      </rPr>
      <t xml:space="preserve"> [mL]</t>
    </r>
  </si>
  <si>
    <r>
      <t>LV</t>
    </r>
    <r>
      <rPr>
        <b/>
        <sz val="8"/>
        <color theme="1"/>
        <rFont val="Arial"/>
        <family val="2"/>
      </rPr>
      <t>EIRV,i</t>
    </r>
    <r>
      <rPr>
        <b/>
        <sz val="11"/>
        <color theme="1"/>
        <rFont val="Arial"/>
        <family val="2"/>
      </rPr>
      <t xml:space="preserve"> [mL]</t>
    </r>
  </si>
  <si>
    <r>
      <t>LV</t>
    </r>
    <r>
      <rPr>
        <b/>
        <sz val="8"/>
        <color theme="1"/>
        <rFont val="Arial"/>
        <family val="2"/>
      </rPr>
      <t>SV,i</t>
    </r>
    <r>
      <rPr>
        <b/>
        <sz val="11"/>
        <color theme="1"/>
        <rFont val="Arial"/>
        <family val="2"/>
      </rPr>
      <t xml:space="preserve"> [mL]</t>
    </r>
  </si>
  <si>
    <r>
      <t>LV</t>
    </r>
    <r>
      <rPr>
        <b/>
        <sz val="8"/>
        <color theme="1"/>
        <rFont val="Arial"/>
        <family val="2"/>
      </rPr>
      <t>ESV,f</t>
    </r>
    <r>
      <rPr>
        <b/>
        <sz val="11"/>
        <color theme="1"/>
        <rFont val="Arial"/>
        <family val="2"/>
      </rPr>
      <t xml:space="preserve"> [mL]</t>
    </r>
  </si>
  <si>
    <r>
      <t>LV</t>
    </r>
    <r>
      <rPr>
        <b/>
        <sz val="8"/>
        <color theme="1"/>
        <rFont val="Arial"/>
        <family val="2"/>
      </rPr>
      <t>EDV,f</t>
    </r>
    <r>
      <rPr>
        <b/>
        <sz val="11"/>
        <color theme="1"/>
        <rFont val="Arial"/>
        <family val="2"/>
      </rPr>
      <t xml:space="preserve"> [mL]</t>
    </r>
  </si>
  <si>
    <r>
      <t>LV</t>
    </r>
    <r>
      <rPr>
        <b/>
        <sz val="8"/>
        <color theme="1"/>
        <rFont val="Arial"/>
        <family val="2"/>
      </rPr>
      <t>EIRV,f</t>
    </r>
    <r>
      <rPr>
        <b/>
        <sz val="11"/>
        <color theme="1"/>
        <rFont val="Arial"/>
        <family val="2"/>
      </rPr>
      <t xml:space="preserve"> [mL]</t>
    </r>
  </si>
  <si>
    <r>
      <t>LV</t>
    </r>
    <r>
      <rPr>
        <b/>
        <sz val="8"/>
        <color theme="1"/>
        <rFont val="Arial"/>
        <family val="2"/>
      </rPr>
      <t>SV,f</t>
    </r>
    <r>
      <rPr>
        <b/>
        <sz val="11"/>
        <color theme="1"/>
        <rFont val="Arial"/>
        <family val="2"/>
      </rPr>
      <t xml:space="preserve"> [mL]</t>
    </r>
  </si>
  <si>
    <t>Original</t>
  </si>
  <si>
    <t>Isovolumetric Contraction Offset [mL]</t>
  </si>
  <si>
    <t>Systolic Ejection Offset [mmHg]</t>
  </si>
  <si>
    <t>Fluid Chamber Capacity [mL]</t>
  </si>
  <si>
    <r>
      <t>Δ LV</t>
    </r>
    <r>
      <rPr>
        <b/>
        <sz val="8"/>
        <color theme="1"/>
        <rFont val="Arial"/>
        <family val="2"/>
      </rPr>
      <t>EF</t>
    </r>
  </si>
  <si>
    <r>
      <t>Error LV</t>
    </r>
    <r>
      <rPr>
        <b/>
        <sz val="8"/>
        <color theme="1"/>
        <rFont val="Arial"/>
        <family val="2"/>
      </rPr>
      <t>ESV,i</t>
    </r>
    <r>
      <rPr>
        <b/>
        <sz val="11"/>
        <color theme="1"/>
        <rFont val="Arial"/>
        <family val="2"/>
      </rPr>
      <t xml:space="preserve"> [mL]</t>
    </r>
  </si>
  <si>
    <r>
      <t>Error LV</t>
    </r>
    <r>
      <rPr>
        <b/>
        <sz val="8"/>
        <color theme="1"/>
        <rFont val="Arial"/>
        <family val="2"/>
      </rPr>
      <t xml:space="preserve">EDP,i </t>
    </r>
    <r>
      <rPr>
        <b/>
        <sz val="11"/>
        <color theme="1"/>
        <rFont val="Arial"/>
        <family val="2"/>
      </rPr>
      <t>[mmHg]</t>
    </r>
  </si>
  <si>
    <r>
      <t>Error LV</t>
    </r>
    <r>
      <rPr>
        <b/>
        <sz val="8"/>
        <color theme="1"/>
        <rFont val="Arial"/>
        <family val="2"/>
      </rPr>
      <t xml:space="preserve">EDV,i </t>
    </r>
    <r>
      <rPr>
        <b/>
        <sz val="11"/>
        <color theme="1"/>
        <rFont val="Arial"/>
        <family val="2"/>
      </rPr>
      <t>[mL]</t>
    </r>
  </si>
  <si>
    <r>
      <t>Error LV</t>
    </r>
    <r>
      <rPr>
        <b/>
        <sz val="8"/>
        <color theme="1"/>
        <rFont val="Arial"/>
        <family val="2"/>
      </rPr>
      <t>ESP,i</t>
    </r>
    <r>
      <rPr>
        <b/>
        <sz val="11"/>
        <color theme="1"/>
        <rFont val="Arial"/>
        <family val="2"/>
      </rPr>
      <t xml:space="preserve"> [mmHg]</t>
    </r>
  </si>
  <si>
    <r>
      <t>Error LV</t>
    </r>
    <r>
      <rPr>
        <b/>
        <sz val="8"/>
        <color theme="1"/>
        <rFont val="Arial"/>
        <family val="2"/>
      </rPr>
      <t>ESP,f</t>
    </r>
    <r>
      <rPr>
        <b/>
        <sz val="11"/>
        <color theme="1"/>
        <rFont val="Arial"/>
        <family val="2"/>
      </rPr>
      <t xml:space="preserve"> [mmHg]</t>
    </r>
  </si>
  <si>
    <r>
      <t>Error LV</t>
    </r>
    <r>
      <rPr>
        <b/>
        <sz val="8"/>
        <color theme="1"/>
        <rFont val="Arial"/>
        <family val="2"/>
      </rPr>
      <t xml:space="preserve">ESV,f </t>
    </r>
    <r>
      <rPr>
        <b/>
        <sz val="11"/>
        <color theme="1"/>
        <rFont val="Arial"/>
        <family val="2"/>
      </rPr>
      <t>[mL]</t>
    </r>
  </si>
  <si>
    <r>
      <t>Error LV</t>
    </r>
    <r>
      <rPr>
        <b/>
        <sz val="8"/>
        <color theme="1"/>
        <rFont val="Arial"/>
        <family val="2"/>
      </rPr>
      <t xml:space="preserve">EDP,f </t>
    </r>
    <r>
      <rPr>
        <b/>
        <sz val="11"/>
        <color theme="1"/>
        <rFont val="Arial"/>
        <family val="2"/>
      </rPr>
      <t>[mmHg]</t>
    </r>
  </si>
  <si>
    <r>
      <t>Error LV</t>
    </r>
    <r>
      <rPr>
        <b/>
        <sz val="8"/>
        <color theme="1"/>
        <rFont val="Arial"/>
        <family val="2"/>
      </rPr>
      <t xml:space="preserve">EDV,f </t>
    </r>
    <r>
      <rPr>
        <b/>
        <sz val="11"/>
        <color theme="1"/>
        <rFont val="Arial"/>
        <family val="2"/>
      </rPr>
      <t>[mL]</t>
    </r>
  </si>
  <si>
    <r>
      <rPr>
        <b/>
        <sz val="11"/>
        <color theme="1"/>
        <rFont val="Calibri"/>
        <family val="2"/>
      </rPr>
      <t xml:space="preserve">Δ </t>
    </r>
    <r>
      <rPr>
        <b/>
        <sz val="11"/>
        <color theme="1"/>
        <rFont val="Arial"/>
        <family val="2"/>
      </rPr>
      <t>LV</t>
    </r>
    <r>
      <rPr>
        <b/>
        <sz val="8"/>
        <color theme="1"/>
        <rFont val="Arial"/>
        <family val="2"/>
      </rPr>
      <t>SV</t>
    </r>
    <r>
      <rPr>
        <b/>
        <sz val="11"/>
        <color theme="1"/>
        <rFont val="Arial"/>
        <family val="2"/>
      </rPr>
      <t xml:space="preserve"> [mL]</t>
    </r>
  </si>
  <si>
    <r>
      <t>LV</t>
    </r>
    <r>
      <rPr>
        <b/>
        <sz val="8"/>
        <color theme="1"/>
        <rFont val="Arial"/>
        <family val="2"/>
      </rPr>
      <t>SW,i</t>
    </r>
    <r>
      <rPr>
        <b/>
        <sz val="11"/>
        <color theme="1"/>
        <rFont val="Arial"/>
        <family val="2"/>
      </rPr>
      <t xml:space="preserve"> [mmHg*mL]</t>
    </r>
  </si>
  <si>
    <r>
      <t>LV</t>
    </r>
    <r>
      <rPr>
        <b/>
        <sz val="8"/>
        <color theme="1"/>
        <rFont val="Arial"/>
        <family val="2"/>
      </rPr>
      <t>SW,f</t>
    </r>
    <r>
      <rPr>
        <b/>
        <sz val="11"/>
        <color theme="1"/>
        <rFont val="Arial"/>
        <family val="2"/>
      </rPr>
      <t xml:space="preserve"> [mmHg*mL]</t>
    </r>
  </si>
  <si>
    <r>
      <t>Δ LV</t>
    </r>
    <r>
      <rPr>
        <b/>
        <sz val="8"/>
        <color theme="1"/>
        <rFont val="Arial"/>
        <family val="2"/>
      </rPr>
      <t>SW</t>
    </r>
    <r>
      <rPr>
        <b/>
        <sz val="11"/>
        <color theme="1"/>
        <rFont val="Arial"/>
        <family val="2"/>
      </rPr>
      <t xml:space="preserve"> [mmHg*mL]</t>
    </r>
  </si>
  <si>
    <t>[-1.1365          -1.1365           -1.1365                 -1.1992               -1.2619             -1.3247              -1.3874              -1.4501]</t>
  </si>
  <si>
    <t>[-1.4054             -1.4054           -1.4054           -1.3994           -1.3934           -1.3874              -1.3814           -1.3754]</t>
  </si>
  <si>
    <t>[-1.7504          -1.7504                  -1.60848                 -1.46656                 -1.32464                 -1.18272                 -1.0408]</t>
  </si>
  <si>
    <t>[185.02 185.02 170.02 155.02 140.02      125.0    110.02]</t>
  </si>
  <si>
    <t>[235.76 235.76            235.76             220.7          205.63        190.56          175.5          160.43]</t>
  </si>
  <si>
    <t>Initial Heart Rate [bpm]</t>
  </si>
  <si>
    <t>Final Heart Rate [bpm]</t>
  </si>
  <si>
    <t>Mean Heart Rate [bpm]</t>
  </si>
  <si>
    <t>Isovolumetric Rate      [N*Sample/s]</t>
  </si>
  <si>
    <t>Systolic Ejection Rate [N*Sample/s]</t>
  </si>
  <si>
    <r>
      <t>Measured LV</t>
    </r>
    <r>
      <rPr>
        <b/>
        <sz val="8"/>
        <color theme="1"/>
        <rFont val="Arial"/>
        <family val="2"/>
      </rPr>
      <t>ESP,i</t>
    </r>
    <r>
      <rPr>
        <b/>
        <sz val="11"/>
        <color theme="1"/>
        <rFont val="Arial"/>
        <family val="2"/>
      </rPr>
      <t xml:space="preserve"> [mmHg]</t>
    </r>
  </si>
  <si>
    <r>
      <t>Measured LV</t>
    </r>
    <r>
      <rPr>
        <b/>
        <sz val="8"/>
        <color theme="1"/>
        <rFont val="Arial"/>
        <family val="2"/>
      </rPr>
      <t>ESV,i</t>
    </r>
    <r>
      <rPr>
        <b/>
        <sz val="11"/>
        <color theme="1"/>
        <rFont val="Arial"/>
        <family val="2"/>
      </rPr>
      <t xml:space="preserve"> [mL]</t>
    </r>
  </si>
  <si>
    <r>
      <t>Measured LV</t>
    </r>
    <r>
      <rPr>
        <b/>
        <sz val="8"/>
        <color theme="1"/>
        <rFont val="Arial"/>
        <family val="2"/>
      </rPr>
      <t>EDP,i</t>
    </r>
    <r>
      <rPr>
        <b/>
        <sz val="11"/>
        <color theme="1"/>
        <rFont val="Arial"/>
        <family val="2"/>
      </rPr>
      <t xml:space="preserve"> [mmHg]</t>
    </r>
  </si>
  <si>
    <r>
      <t>Measured LV</t>
    </r>
    <r>
      <rPr>
        <b/>
        <sz val="8"/>
        <color theme="1"/>
        <rFont val="Arial"/>
        <family val="2"/>
      </rPr>
      <t>EDV,i</t>
    </r>
    <r>
      <rPr>
        <b/>
        <sz val="11"/>
        <color theme="1"/>
        <rFont val="Arial"/>
        <family val="2"/>
      </rPr>
      <t xml:space="preserve"> [mL]</t>
    </r>
  </si>
  <si>
    <r>
      <t>Measured LV</t>
    </r>
    <r>
      <rPr>
        <b/>
        <sz val="8"/>
        <color theme="1"/>
        <rFont val="Arial"/>
        <family val="2"/>
      </rPr>
      <t>ESP,f</t>
    </r>
    <r>
      <rPr>
        <b/>
        <sz val="11"/>
        <color theme="1"/>
        <rFont val="Arial"/>
        <family val="2"/>
      </rPr>
      <t xml:space="preserve"> [mmHg]</t>
    </r>
  </si>
  <si>
    <r>
      <t>Measured LV</t>
    </r>
    <r>
      <rPr>
        <b/>
        <sz val="8"/>
        <color theme="1"/>
        <rFont val="Arial"/>
        <family val="2"/>
      </rPr>
      <t xml:space="preserve">ESV,f </t>
    </r>
    <r>
      <rPr>
        <b/>
        <sz val="11"/>
        <color theme="1"/>
        <rFont val="Arial"/>
        <family val="2"/>
      </rPr>
      <t>[mL]</t>
    </r>
  </si>
  <si>
    <r>
      <t>Measured LV</t>
    </r>
    <r>
      <rPr>
        <b/>
        <sz val="8"/>
        <color theme="1"/>
        <rFont val="Arial"/>
        <family val="2"/>
      </rPr>
      <t xml:space="preserve">EDP,f </t>
    </r>
    <r>
      <rPr>
        <b/>
        <sz val="11"/>
        <color theme="1"/>
        <rFont val="Arial"/>
        <family val="2"/>
      </rPr>
      <t>[mmHg]</t>
    </r>
  </si>
  <si>
    <r>
      <t>Measured LV</t>
    </r>
    <r>
      <rPr>
        <b/>
        <sz val="8"/>
        <color theme="1"/>
        <rFont val="Arial"/>
        <family val="2"/>
      </rPr>
      <t>EDV,f</t>
    </r>
    <r>
      <rPr>
        <b/>
        <sz val="11"/>
        <color theme="1"/>
        <rFont val="Arial"/>
        <family val="2"/>
      </rPr>
      <t xml:space="preserve"> [mL]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</si>
</sst>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E+00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166" fontId="5" fillId="3" borderId="3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tabSelected="1" workbookViewId="0">
      <selection activeCell="M16" sqref="M16"/>
    </sheetView>
  </sheetViews>
  <sheetFormatPr defaultColWidth="9.140625" defaultRowHeight="15" x14ac:dyDescent="0.25"/>
  <cols>
    <col min="1" max="1" width="1.28515625" style="3" customWidth="1"/>
    <col min="2" max="2" width="18.5703125" style="1" bestFit="1" customWidth="1"/>
    <col min="3" max="8" width="10.5703125" style="1" bestFit="1" customWidth="1"/>
    <col min="9" max="9" width="1.28515625" style="1" customWidth="1"/>
    <col min="10" max="10" width="10.28515625" style="1" bestFit="1" customWidth="1"/>
    <col min="11" max="12" width="10.28515625" style="1" customWidth="1"/>
    <col min="13" max="13" width="6.140625" style="3" customWidth="1"/>
    <col min="14" max="14" width="7.28515625" style="3" customWidth="1"/>
    <col min="15" max="15" width="7.28515625" style="3" bestFit="1" customWidth="1"/>
    <col min="16" max="16" width="7.42578125" style="3" bestFit="1" customWidth="1"/>
    <col min="17" max="17" width="7.7109375" style="3" bestFit="1" customWidth="1"/>
    <col min="18" max="18" width="7.85546875" style="3" bestFit="1" customWidth="1"/>
    <col min="19" max="19" width="6.5703125" style="3" bestFit="1" customWidth="1"/>
    <col min="20" max="20" width="6.28515625" style="3" bestFit="1" customWidth="1"/>
    <col min="21" max="21" width="1.140625" style="3" customWidth="1"/>
    <col min="22" max="22" width="7.42578125" style="3" bestFit="1" customWidth="1"/>
    <col min="23" max="23" width="7.42578125" style="3" customWidth="1"/>
    <col min="24" max="24" width="7.42578125" style="3" bestFit="1" customWidth="1"/>
    <col min="25" max="25" width="7.5703125" style="3" bestFit="1" customWidth="1"/>
    <col min="26" max="26" width="7.85546875" style="3" bestFit="1" customWidth="1"/>
    <col min="27" max="27" width="8" style="3" bestFit="1" customWidth="1"/>
    <col min="28" max="28" width="6.7109375" style="3" bestFit="1" customWidth="1"/>
    <col min="29" max="29" width="6.28515625" style="3" bestFit="1" customWidth="1"/>
    <col min="30" max="30" width="7" style="3" bestFit="1" customWidth="1"/>
    <col min="31" max="31" width="1.140625" style="3" customWidth="1"/>
    <col min="32" max="32" width="7" style="3" bestFit="1" customWidth="1"/>
    <col min="33" max="33" width="6.85546875" style="3" bestFit="1" customWidth="1"/>
    <col min="34" max="34" width="7.5703125" style="3" bestFit="1" customWidth="1"/>
    <col min="35" max="16384" width="9.140625" style="3"/>
  </cols>
  <sheetData>
    <row r="1" spans="2:22" ht="5.45" customHeight="1" thickBot="1" x14ac:dyDescent="0.3"/>
    <row r="2" spans="2:22" ht="98.25" thickBot="1" x14ac:dyDescent="0.3">
      <c r="B2" s="3"/>
      <c r="C2" s="11" t="s">
        <v>37</v>
      </c>
      <c r="D2" s="11" t="s">
        <v>0</v>
      </c>
      <c r="E2" s="11" t="s">
        <v>1</v>
      </c>
      <c r="F2" s="11" t="s">
        <v>2</v>
      </c>
      <c r="G2" s="11" t="s">
        <v>3</v>
      </c>
      <c r="H2" s="11" t="s">
        <v>4</v>
      </c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</row>
    <row r="3" spans="2:22" ht="30" x14ac:dyDescent="0.25">
      <c r="B3" s="29" t="s">
        <v>19</v>
      </c>
      <c r="C3" s="20">
        <v>10</v>
      </c>
      <c r="D3" s="20">
        <v>10</v>
      </c>
      <c r="E3" s="20">
        <v>10</v>
      </c>
      <c r="F3" s="20">
        <v>10</v>
      </c>
      <c r="G3" s="20">
        <v>10</v>
      </c>
      <c r="H3" s="20">
        <v>10</v>
      </c>
    </row>
    <row r="4" spans="2:22" ht="48.75" customHeight="1" x14ac:dyDescent="0.25">
      <c r="B4" s="27" t="s">
        <v>62</v>
      </c>
      <c r="C4" s="7">
        <v>225</v>
      </c>
      <c r="D4" s="7">
        <v>225</v>
      </c>
      <c r="E4" s="7">
        <v>225</v>
      </c>
      <c r="F4" s="7">
        <v>225</v>
      </c>
      <c r="G4" s="7">
        <v>500</v>
      </c>
      <c r="H4" s="7">
        <v>500</v>
      </c>
    </row>
    <row r="5" spans="2:22" ht="45" x14ac:dyDescent="0.25">
      <c r="B5" s="30" t="s">
        <v>38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</row>
    <row r="6" spans="2:22" ht="45" x14ac:dyDescent="0.25">
      <c r="B6" s="27" t="s">
        <v>63</v>
      </c>
      <c r="C6" s="7">
        <v>2</v>
      </c>
      <c r="D6" s="7">
        <v>2</v>
      </c>
      <c r="E6" s="7">
        <v>2</v>
      </c>
      <c r="F6" s="7">
        <v>2</v>
      </c>
      <c r="G6" s="7">
        <v>9</v>
      </c>
      <c r="H6" s="7">
        <v>9</v>
      </c>
    </row>
    <row r="7" spans="2:22" ht="30" x14ac:dyDescent="0.25">
      <c r="B7" s="30" t="s">
        <v>39</v>
      </c>
      <c r="C7" s="9">
        <v>7</v>
      </c>
      <c r="D7" s="9">
        <v>7</v>
      </c>
      <c r="E7" s="9">
        <v>7</v>
      </c>
      <c r="F7" s="9">
        <v>7</v>
      </c>
      <c r="G7" s="9">
        <v>20</v>
      </c>
      <c r="H7" s="9">
        <v>20</v>
      </c>
    </row>
    <row r="8" spans="2:22" x14ac:dyDescent="0.25">
      <c r="B8" s="27" t="s">
        <v>15</v>
      </c>
      <c r="C8" s="7">
        <v>0.03</v>
      </c>
      <c r="D8" s="7">
        <v>0.03</v>
      </c>
      <c r="E8" s="7">
        <v>0.03</v>
      </c>
      <c r="F8" s="7">
        <v>0.03</v>
      </c>
      <c r="G8" s="7">
        <v>0.05</v>
      </c>
      <c r="H8" s="7">
        <v>4.4999999999999998E-2</v>
      </c>
    </row>
    <row r="9" spans="2:22" ht="30" x14ac:dyDescent="0.25">
      <c r="B9" s="30" t="s">
        <v>40</v>
      </c>
      <c r="C9" s="9">
        <v>517.15</v>
      </c>
      <c r="D9" s="9">
        <v>517.15</v>
      </c>
      <c r="E9" s="9">
        <v>517.15</v>
      </c>
      <c r="F9" s="9">
        <v>517.15</v>
      </c>
      <c r="G9" s="9">
        <v>517.15</v>
      </c>
      <c r="H9" s="9">
        <v>517.15</v>
      </c>
    </row>
    <row r="10" spans="2:22" ht="30" x14ac:dyDescent="0.25">
      <c r="B10" s="27" t="s">
        <v>16</v>
      </c>
      <c r="C10" s="7">
        <v>0.01</v>
      </c>
      <c r="D10" s="7">
        <v>0.01</v>
      </c>
      <c r="E10" s="7">
        <v>0.01</v>
      </c>
      <c r="F10" s="7">
        <v>0.01</v>
      </c>
      <c r="G10" s="7">
        <v>0.01</v>
      </c>
      <c r="H10" s="7">
        <v>0.01</v>
      </c>
    </row>
    <row r="11" spans="2:22" ht="30" x14ac:dyDescent="0.25">
      <c r="B11" s="30" t="s">
        <v>17</v>
      </c>
      <c r="C11" s="9">
        <v>10</v>
      </c>
      <c r="D11" s="9">
        <v>10</v>
      </c>
      <c r="E11" s="9">
        <v>10</v>
      </c>
      <c r="F11" s="9">
        <v>10</v>
      </c>
      <c r="G11" s="9">
        <v>6</v>
      </c>
      <c r="H11" s="9">
        <v>6.6666999999999996</v>
      </c>
    </row>
    <row r="12" spans="2:22" ht="30" x14ac:dyDescent="0.25">
      <c r="B12" s="27" t="s">
        <v>18</v>
      </c>
      <c r="C12" s="7">
        <v>110.13</v>
      </c>
      <c r="D12" s="7">
        <v>110.13</v>
      </c>
      <c r="E12" s="7">
        <v>110.13</v>
      </c>
      <c r="F12" s="7">
        <v>110.13</v>
      </c>
      <c r="G12" s="7">
        <v>210.667</v>
      </c>
      <c r="H12" s="7">
        <v>210.48</v>
      </c>
    </row>
    <row r="13" spans="2:22" ht="108" x14ac:dyDescent="0.25">
      <c r="B13" s="16" t="s">
        <v>7</v>
      </c>
      <c r="C13" s="9">
        <v>2.9744999999999999</v>
      </c>
      <c r="D13" s="9">
        <v>2.9744999999999999</v>
      </c>
      <c r="E13" s="9">
        <v>2.9744999999999999</v>
      </c>
      <c r="F13" s="31" t="s">
        <v>21</v>
      </c>
      <c r="G13" s="9">
        <v>1.2406999999999999</v>
      </c>
      <c r="H13" s="9">
        <v>0.99741000000000002</v>
      </c>
    </row>
    <row r="14" spans="2:22" x14ac:dyDescent="0.25">
      <c r="B14" s="15" t="s">
        <v>8</v>
      </c>
      <c r="C14" s="7">
        <v>-17.132999999999999</v>
      </c>
      <c r="D14" s="7">
        <v>-17.132999999999999</v>
      </c>
      <c r="E14" s="7">
        <v>-17.132999999999999</v>
      </c>
      <c r="F14" s="7">
        <v>-17.132999999999999</v>
      </c>
      <c r="G14" s="7">
        <v>33.856999999999999</v>
      </c>
      <c r="H14" s="7">
        <v>72.585999999999999</v>
      </c>
    </row>
    <row r="15" spans="2:22" s="6" customFormat="1" x14ac:dyDescent="0.25">
      <c r="B15" s="32" t="s">
        <v>9</v>
      </c>
      <c r="C15" s="33">
        <v>2.6435E-5</v>
      </c>
      <c r="D15" s="33">
        <v>2.6435E-5</v>
      </c>
      <c r="E15" s="33">
        <v>2.6435E-5</v>
      </c>
      <c r="F15" s="33">
        <v>2.6435E-5</v>
      </c>
      <c r="G15" s="33">
        <v>2.6927999999999999E-7</v>
      </c>
      <c r="H15" s="33">
        <v>1.4046000000000001E-5</v>
      </c>
      <c r="I15" s="5"/>
      <c r="J15" s="5"/>
      <c r="K15" s="5"/>
      <c r="L15" s="5"/>
    </row>
    <row r="16" spans="2:22" s="6" customFormat="1" x14ac:dyDescent="0.25">
      <c r="B16" s="28" t="s">
        <v>10</v>
      </c>
      <c r="C16" s="25">
        <v>-4.0597999999999997E-3</v>
      </c>
      <c r="D16" s="25">
        <v>-4.0597999999999997E-3</v>
      </c>
      <c r="E16" s="25">
        <v>-4.0597999999999997E-3</v>
      </c>
      <c r="F16" s="25">
        <v>-4.0597999999999997E-3</v>
      </c>
      <c r="G16" s="25">
        <v>-9.3013000000000002E-6</v>
      </c>
      <c r="H16" s="25">
        <v>-2.5351000000000002E-3</v>
      </c>
      <c r="I16" s="5"/>
      <c r="J16" s="5"/>
      <c r="K16" s="5"/>
      <c r="L16" s="5"/>
    </row>
    <row r="17" spans="2:8" x14ac:dyDescent="0.25">
      <c r="B17" s="16" t="s">
        <v>11</v>
      </c>
      <c r="C17" s="9">
        <v>0.16686999999999999</v>
      </c>
      <c r="D17" s="9">
        <v>0.16686999999999999</v>
      </c>
      <c r="E17" s="9">
        <v>0.16686999999999999</v>
      </c>
      <c r="F17" s="9">
        <v>0.16686999999999999</v>
      </c>
      <c r="G17" s="9">
        <v>2.6967999999999999E-2</v>
      </c>
      <c r="H17" s="9">
        <v>0.15836</v>
      </c>
    </row>
    <row r="18" spans="2:8" x14ac:dyDescent="0.25">
      <c r="B18" s="15" t="s">
        <v>12</v>
      </c>
      <c r="C18" s="7">
        <v>8.5448000000000004</v>
      </c>
      <c r="D18" s="7">
        <v>8.5448000000000004</v>
      </c>
      <c r="E18" s="7">
        <v>8.5448000000000004</v>
      </c>
      <c r="F18" s="7">
        <v>8.5448000000000004</v>
      </c>
      <c r="G18" s="7">
        <v>2.9514999999999998</v>
      </c>
      <c r="H18" s="7">
        <v>-1.0234E-2</v>
      </c>
    </row>
    <row r="19" spans="2:8" ht="96" x14ac:dyDescent="0.25">
      <c r="B19" s="16" t="s">
        <v>13</v>
      </c>
      <c r="C19" s="9">
        <v>-1.7504</v>
      </c>
      <c r="D19" s="9">
        <v>-1.7504</v>
      </c>
      <c r="E19" s="31" t="s">
        <v>56</v>
      </c>
      <c r="F19" s="9">
        <v>-1.7504</v>
      </c>
      <c r="G19" s="31" t="s">
        <v>54</v>
      </c>
      <c r="H19" s="31" t="s">
        <v>55</v>
      </c>
    </row>
    <row r="20" spans="2:8" ht="96.75" thickBot="1" x14ac:dyDescent="0.3">
      <c r="B20" s="19" t="s">
        <v>14</v>
      </c>
      <c r="C20" s="10">
        <v>185.02</v>
      </c>
      <c r="D20" s="26" t="s">
        <v>20</v>
      </c>
      <c r="E20" s="26" t="s">
        <v>57</v>
      </c>
      <c r="F20" s="10">
        <v>185.02</v>
      </c>
      <c r="G20" s="26" t="s">
        <v>22</v>
      </c>
      <c r="H20" s="26" t="s">
        <v>58</v>
      </c>
    </row>
    <row r="21" spans="2:8" ht="11.45" customHeight="1" x14ac:dyDescent="0.25"/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workbookViewId="0">
      <selection activeCell="R27" sqref="R27"/>
    </sheetView>
  </sheetViews>
  <sheetFormatPr defaultColWidth="9.140625" defaultRowHeight="15" x14ac:dyDescent="0.25"/>
  <cols>
    <col min="1" max="1" width="1.140625" style="3" customWidth="1"/>
    <col min="2" max="2" width="31.140625" style="1" customWidth="1"/>
    <col min="3" max="8" width="7.7109375" style="3" customWidth="1"/>
    <col min="9" max="9" width="1" style="3" customWidth="1"/>
    <col min="10" max="10" width="6.28515625" style="3" bestFit="1" customWidth="1"/>
    <col min="11" max="11" width="7.28515625" style="3" bestFit="1" customWidth="1"/>
    <col min="12" max="12" width="1.140625" style="3" customWidth="1"/>
    <col min="13" max="13" width="7.42578125" style="3" bestFit="1" customWidth="1"/>
    <col min="14" max="14" width="7.42578125" style="3" customWidth="1"/>
    <col min="15" max="15" width="7.42578125" style="3" bestFit="1" customWidth="1"/>
    <col min="16" max="16" width="7.5703125" style="3" bestFit="1" customWidth="1"/>
    <col min="17" max="17" width="7.85546875" style="3" bestFit="1" customWidth="1"/>
    <col min="18" max="18" width="8" style="3" bestFit="1" customWidth="1"/>
    <col min="19" max="19" width="6.7109375" style="3" bestFit="1" customWidth="1"/>
    <col min="20" max="20" width="6.28515625" style="3" bestFit="1" customWidth="1"/>
    <col min="21" max="21" width="7" style="3" bestFit="1" customWidth="1"/>
    <col min="22" max="22" width="1.140625" style="3" customWidth="1"/>
    <col min="23" max="23" width="7" style="3" bestFit="1" customWidth="1"/>
    <col min="24" max="24" width="6.85546875" style="3" bestFit="1" customWidth="1"/>
    <col min="25" max="25" width="7.5703125" style="3" bestFit="1" customWidth="1"/>
    <col min="26" max="16384" width="9.140625" style="3"/>
  </cols>
  <sheetData>
    <row r="1" spans="2:8" ht="6" customHeight="1" thickBot="1" x14ac:dyDescent="0.3"/>
    <row r="2" spans="2:8" ht="97.5" customHeight="1" thickBot="1" x14ac:dyDescent="0.3">
      <c r="B2" s="3"/>
      <c r="C2" s="11" t="s">
        <v>37</v>
      </c>
      <c r="D2" s="12" t="s">
        <v>0</v>
      </c>
      <c r="E2" s="12" t="s">
        <v>1</v>
      </c>
      <c r="F2" s="12" t="s">
        <v>2</v>
      </c>
      <c r="G2" s="11" t="s">
        <v>3</v>
      </c>
      <c r="H2" s="11" t="s">
        <v>4</v>
      </c>
    </row>
    <row r="3" spans="2:8" x14ac:dyDescent="0.25">
      <c r="B3" s="23" t="s">
        <v>23</v>
      </c>
      <c r="C3" s="20">
        <v>110.13</v>
      </c>
      <c r="D3" s="20">
        <v>110.13</v>
      </c>
      <c r="E3" s="20">
        <v>110.13</v>
      </c>
      <c r="F3" s="20">
        <v>110.13</v>
      </c>
      <c r="G3" s="20">
        <v>126.4</v>
      </c>
      <c r="H3" s="20">
        <v>140.32</v>
      </c>
    </row>
    <row r="4" spans="2:8" x14ac:dyDescent="0.25">
      <c r="B4" s="15" t="s">
        <v>29</v>
      </c>
      <c r="C4" s="7">
        <v>42.784999999999997</v>
      </c>
      <c r="D4" s="7">
        <v>42.784999999999997</v>
      </c>
      <c r="E4" s="7">
        <v>42.784999999999997</v>
      </c>
      <c r="F4" s="7">
        <v>42.784999999999997</v>
      </c>
      <c r="G4" s="7">
        <v>74.588999999999999</v>
      </c>
      <c r="H4" s="7">
        <v>67.91</v>
      </c>
    </row>
    <row r="5" spans="2:8" x14ac:dyDescent="0.25">
      <c r="B5" s="16" t="s">
        <v>24</v>
      </c>
      <c r="C5" s="9">
        <v>12.042999999999999</v>
      </c>
      <c r="D5" s="9">
        <v>12.042999999999999</v>
      </c>
      <c r="E5" s="9">
        <v>12.042999999999999</v>
      </c>
      <c r="F5" s="9">
        <v>12.042999999999999</v>
      </c>
      <c r="G5" s="9">
        <v>9.3686000000000007</v>
      </c>
      <c r="H5" s="9">
        <v>21.521999999999998</v>
      </c>
    </row>
    <row r="6" spans="2:8" x14ac:dyDescent="0.25">
      <c r="B6" s="15" t="s">
        <v>30</v>
      </c>
      <c r="C6" s="7">
        <v>105.71</v>
      </c>
      <c r="D6" s="7">
        <v>105.71</v>
      </c>
      <c r="E6" s="7">
        <v>105.71</v>
      </c>
      <c r="F6" s="7">
        <v>105.71</v>
      </c>
      <c r="G6" s="7">
        <v>185.81</v>
      </c>
      <c r="H6" s="7">
        <v>167.75</v>
      </c>
    </row>
    <row r="7" spans="2:8" x14ac:dyDescent="0.25">
      <c r="B7" s="16" t="s">
        <v>25</v>
      </c>
      <c r="C7" s="9">
        <v>10.323</v>
      </c>
      <c r="D7" s="9">
        <v>10.323</v>
      </c>
      <c r="E7" s="9">
        <v>10.323</v>
      </c>
      <c r="F7" s="9">
        <v>10.323</v>
      </c>
      <c r="G7" s="9">
        <v>5.0229999999999997</v>
      </c>
      <c r="H7" s="9">
        <v>3.4517000000000002</v>
      </c>
    </row>
    <row r="8" spans="2:8" x14ac:dyDescent="0.25">
      <c r="B8" s="15" t="s">
        <v>31</v>
      </c>
      <c r="C8" s="7">
        <v>42.784999999999997</v>
      </c>
      <c r="D8" s="7">
        <v>42.784999999999997</v>
      </c>
      <c r="E8" s="7">
        <v>42.784999999999997</v>
      </c>
      <c r="F8" s="7">
        <v>42.784999999999997</v>
      </c>
      <c r="G8" s="7">
        <v>74.588999999999999</v>
      </c>
      <c r="H8" s="7">
        <v>67.91</v>
      </c>
    </row>
    <row r="9" spans="2:8" x14ac:dyDescent="0.25">
      <c r="B9" s="16" t="s">
        <v>32</v>
      </c>
      <c r="C9" s="21">
        <f t="shared" ref="C9:F9" si="0">(C6-C4)</f>
        <v>62.924999999999997</v>
      </c>
      <c r="D9" s="21">
        <f t="shared" si="0"/>
        <v>62.924999999999997</v>
      </c>
      <c r="E9" s="21">
        <f t="shared" si="0"/>
        <v>62.924999999999997</v>
      </c>
      <c r="F9" s="21">
        <f t="shared" si="0"/>
        <v>62.924999999999997</v>
      </c>
      <c r="G9" s="21">
        <f>(G6-G4)</f>
        <v>111.221</v>
      </c>
      <c r="H9" s="21">
        <f>(H6-H4)</f>
        <v>99.84</v>
      </c>
    </row>
    <row r="10" spans="2:8" x14ac:dyDescent="0.25">
      <c r="B10" s="15" t="s">
        <v>6</v>
      </c>
      <c r="C10" s="8">
        <f t="shared" ref="C10:F10" si="1">C9/C6</f>
        <v>0.59526061867373004</v>
      </c>
      <c r="D10" s="8">
        <f t="shared" si="1"/>
        <v>0.59526061867373004</v>
      </c>
      <c r="E10" s="8">
        <f t="shared" si="1"/>
        <v>0.59526061867373004</v>
      </c>
      <c r="F10" s="8">
        <f t="shared" si="1"/>
        <v>0.59526061867373004</v>
      </c>
      <c r="G10" s="8">
        <f>G9/G6</f>
        <v>0.59857381195845216</v>
      </c>
      <c r="H10" s="8">
        <f>H9/H6</f>
        <v>0.59517138599105812</v>
      </c>
    </row>
    <row r="11" spans="2:8" ht="15.75" thickBot="1" x14ac:dyDescent="0.3">
      <c r="B11" s="17" t="s">
        <v>51</v>
      </c>
      <c r="C11" s="22">
        <f>C3*C9</f>
        <v>6929.9302499999994</v>
      </c>
      <c r="D11" s="22">
        <f t="shared" ref="D11:F11" si="2">D3*D9</f>
        <v>6929.9302499999994</v>
      </c>
      <c r="E11" s="22">
        <f t="shared" si="2"/>
        <v>6929.9302499999994</v>
      </c>
      <c r="F11" s="22">
        <f t="shared" si="2"/>
        <v>6929.9302499999994</v>
      </c>
      <c r="G11" s="22">
        <f>G3*G9</f>
        <v>14058.334400000002</v>
      </c>
      <c r="H11" s="22">
        <f>H3*H9</f>
        <v>14009.5488</v>
      </c>
    </row>
    <row r="12" spans="2:8" ht="15" customHeight="1" x14ac:dyDescent="0.25">
      <c r="B12" s="13" t="s">
        <v>64</v>
      </c>
      <c r="C12" s="14">
        <v>110.05</v>
      </c>
      <c r="D12" s="14">
        <v>110.05</v>
      </c>
      <c r="E12" s="14">
        <v>110.05</v>
      </c>
      <c r="F12" s="14">
        <v>110.05</v>
      </c>
      <c r="G12" s="14">
        <v>125.8</v>
      </c>
      <c r="H12" s="14">
        <v>140.1</v>
      </c>
    </row>
    <row r="13" spans="2:8" x14ac:dyDescent="0.25">
      <c r="B13" s="16" t="s">
        <v>45</v>
      </c>
      <c r="C13" s="9">
        <f t="shared" ref="C13:H13" si="3" xml:space="preserve"> ABS(C3-C12)</f>
        <v>7.9999999999998295E-2</v>
      </c>
      <c r="D13" s="9">
        <f t="shared" si="3"/>
        <v>7.9999999999998295E-2</v>
      </c>
      <c r="E13" s="9">
        <f t="shared" si="3"/>
        <v>7.9999999999998295E-2</v>
      </c>
      <c r="F13" s="9">
        <f t="shared" si="3"/>
        <v>7.9999999999998295E-2</v>
      </c>
      <c r="G13" s="9">
        <f t="shared" si="3"/>
        <v>0.60000000000000853</v>
      </c>
      <c r="H13" s="9">
        <f t="shared" si="3"/>
        <v>0.21999999999999886</v>
      </c>
    </row>
    <row r="14" spans="2:8" ht="15" customHeight="1" x14ac:dyDescent="0.25">
      <c r="B14" s="15" t="s">
        <v>65</v>
      </c>
      <c r="C14" s="7">
        <v>42.82</v>
      </c>
      <c r="D14" s="7">
        <v>42.82</v>
      </c>
      <c r="E14" s="7">
        <v>42.82</v>
      </c>
      <c r="F14" s="7">
        <v>42.82</v>
      </c>
      <c r="G14" s="7">
        <v>73.97</v>
      </c>
      <c r="H14" s="7">
        <v>67.19</v>
      </c>
    </row>
    <row r="15" spans="2:8" x14ac:dyDescent="0.25">
      <c r="B15" s="16" t="s">
        <v>42</v>
      </c>
      <c r="C15" s="9">
        <f t="shared" ref="C15:H15" si="4" xml:space="preserve"> ABS(C4-C14)</f>
        <v>3.5000000000003695E-2</v>
      </c>
      <c r="D15" s="9">
        <f t="shared" si="4"/>
        <v>3.5000000000003695E-2</v>
      </c>
      <c r="E15" s="9">
        <f t="shared" si="4"/>
        <v>3.5000000000003695E-2</v>
      </c>
      <c r="F15" s="9">
        <f t="shared" si="4"/>
        <v>3.5000000000003695E-2</v>
      </c>
      <c r="G15" s="9">
        <f t="shared" si="4"/>
        <v>0.61899999999999977</v>
      </c>
      <c r="H15" s="9">
        <f t="shared" si="4"/>
        <v>0.71999999999999886</v>
      </c>
    </row>
    <row r="16" spans="2:8" x14ac:dyDescent="0.25">
      <c r="B16" s="15" t="s">
        <v>66</v>
      </c>
      <c r="C16" s="7">
        <v>12.71</v>
      </c>
      <c r="D16" s="7">
        <v>12.71</v>
      </c>
      <c r="E16" s="7">
        <v>12.71</v>
      </c>
      <c r="F16" s="7">
        <v>12.71</v>
      </c>
      <c r="G16" s="7">
        <v>9.8699999999999992</v>
      </c>
      <c r="H16" s="7">
        <v>22.23</v>
      </c>
    </row>
    <row r="17" spans="2:8" x14ac:dyDescent="0.25">
      <c r="B17" s="15" t="s">
        <v>43</v>
      </c>
      <c r="C17" s="9">
        <f t="shared" ref="C17:H17" si="5" xml:space="preserve"> ABS(C5-C16)</f>
        <v>0.66700000000000159</v>
      </c>
      <c r="D17" s="9">
        <f t="shared" si="5"/>
        <v>0.66700000000000159</v>
      </c>
      <c r="E17" s="9">
        <f t="shared" si="5"/>
        <v>0.66700000000000159</v>
      </c>
      <c r="F17" s="9">
        <f t="shared" si="5"/>
        <v>0.66700000000000159</v>
      </c>
      <c r="G17" s="9">
        <f t="shared" si="5"/>
        <v>0.50139999999999851</v>
      </c>
      <c r="H17" s="9">
        <f t="shared" si="5"/>
        <v>0.70800000000000196</v>
      </c>
    </row>
    <row r="18" spans="2:8" x14ac:dyDescent="0.25">
      <c r="B18" s="15" t="s">
        <v>67</v>
      </c>
      <c r="C18" s="7">
        <v>106</v>
      </c>
      <c r="D18" s="7">
        <v>106</v>
      </c>
      <c r="E18" s="7">
        <v>106</v>
      </c>
      <c r="F18" s="7">
        <v>106</v>
      </c>
      <c r="G18" s="7">
        <v>185.8</v>
      </c>
      <c r="H18" s="7">
        <v>168</v>
      </c>
    </row>
    <row r="19" spans="2:8" ht="15.75" thickBot="1" x14ac:dyDescent="0.3">
      <c r="B19" s="19" t="s">
        <v>44</v>
      </c>
      <c r="C19" s="18">
        <f t="shared" ref="C19:H19" si="6" xml:space="preserve"> ABS(C6-C18)</f>
        <v>0.29000000000000625</v>
      </c>
      <c r="D19" s="18">
        <f t="shared" si="6"/>
        <v>0.29000000000000625</v>
      </c>
      <c r="E19" s="18">
        <f t="shared" si="6"/>
        <v>0.29000000000000625</v>
      </c>
      <c r="F19" s="18">
        <f t="shared" si="6"/>
        <v>0.29000000000000625</v>
      </c>
      <c r="G19" s="18">
        <f t="shared" si="6"/>
        <v>9.9999999999909051E-3</v>
      </c>
      <c r="H19" s="18">
        <f t="shared" si="6"/>
        <v>0.25</v>
      </c>
    </row>
    <row r="20" spans="2:8" s="4" customFormat="1" ht="1.9" customHeight="1" thickBot="1" x14ac:dyDescent="0.3">
      <c r="B20" s="35"/>
      <c r="C20" s="34"/>
      <c r="D20" s="34"/>
      <c r="E20" s="34"/>
      <c r="F20" s="34"/>
      <c r="G20" s="34"/>
      <c r="H20" s="36"/>
    </row>
    <row r="21" spans="2:8" x14ac:dyDescent="0.25">
      <c r="B21" s="23" t="s">
        <v>26</v>
      </c>
      <c r="C21" s="20">
        <v>110.13</v>
      </c>
      <c r="D21" s="20">
        <v>129.02000000000001</v>
      </c>
      <c r="E21" s="20">
        <v>77.061000000000007</v>
      </c>
      <c r="F21" s="20">
        <v>66.075000000000003</v>
      </c>
      <c r="G21" s="20">
        <v>92.070999999999998</v>
      </c>
      <c r="H21" s="20">
        <v>109.51</v>
      </c>
    </row>
    <row r="22" spans="2:8" x14ac:dyDescent="0.25">
      <c r="B22" s="15" t="s">
        <v>33</v>
      </c>
      <c r="C22" s="7">
        <v>42.784999999999997</v>
      </c>
      <c r="D22" s="7">
        <v>49.134</v>
      </c>
      <c r="E22" s="7">
        <v>31.667000000000002</v>
      </c>
      <c r="F22" s="7">
        <v>67.953000000000003</v>
      </c>
      <c r="G22" s="7">
        <v>46.92</v>
      </c>
      <c r="H22" s="7">
        <v>37.021000000000001</v>
      </c>
    </row>
    <row r="23" spans="2:8" x14ac:dyDescent="0.25">
      <c r="B23" s="16" t="s">
        <v>27</v>
      </c>
      <c r="C23" s="9">
        <v>12.042999999999999</v>
      </c>
      <c r="D23" s="9">
        <v>16.783000000000001</v>
      </c>
      <c r="E23" s="9">
        <v>12.044</v>
      </c>
      <c r="F23" s="9">
        <v>12.042999999999999</v>
      </c>
      <c r="G23" s="9">
        <v>6.1782000000000004</v>
      </c>
      <c r="H23" s="9">
        <v>6.2606999999999999</v>
      </c>
    </row>
    <row r="24" spans="2:8" x14ac:dyDescent="0.25">
      <c r="B24" s="15" t="s">
        <v>34</v>
      </c>
      <c r="C24" s="7">
        <v>105.71</v>
      </c>
      <c r="D24" s="7">
        <v>122.84</v>
      </c>
      <c r="E24" s="7">
        <v>105.71</v>
      </c>
      <c r="F24" s="7">
        <v>105.702</v>
      </c>
      <c r="G24" s="7">
        <v>110.41</v>
      </c>
      <c r="H24" s="7">
        <v>116.64</v>
      </c>
    </row>
    <row r="25" spans="2:8" x14ac:dyDescent="0.25">
      <c r="B25" s="16" t="s">
        <v>28</v>
      </c>
      <c r="C25" s="9">
        <v>10.323</v>
      </c>
      <c r="D25" s="9">
        <v>10.079000000000001</v>
      </c>
      <c r="E25" s="9">
        <v>10.597</v>
      </c>
      <c r="F25" s="9">
        <v>9.4320000000000004</v>
      </c>
      <c r="G25" s="9">
        <v>4.2241999999999997</v>
      </c>
      <c r="H25" s="9">
        <v>3.0905999999999998</v>
      </c>
    </row>
    <row r="26" spans="2:8" x14ac:dyDescent="0.25">
      <c r="B26" s="15" t="s">
        <v>35</v>
      </c>
      <c r="C26" s="7">
        <v>42.784999999999997</v>
      </c>
      <c r="D26" s="7">
        <v>49.134</v>
      </c>
      <c r="E26" s="7">
        <v>31.667000000000002</v>
      </c>
      <c r="F26" s="7">
        <v>67.953000000000003</v>
      </c>
      <c r="G26" s="7">
        <v>46.92</v>
      </c>
      <c r="H26" s="7">
        <v>37.021000000000001</v>
      </c>
    </row>
    <row r="27" spans="2:8" x14ac:dyDescent="0.25">
      <c r="B27" s="16" t="s">
        <v>36</v>
      </c>
      <c r="C27" s="21">
        <f t="shared" ref="C27:F27" si="7">(C24-C22)</f>
        <v>62.924999999999997</v>
      </c>
      <c r="D27" s="21">
        <f t="shared" si="7"/>
        <v>73.706000000000003</v>
      </c>
      <c r="E27" s="21">
        <f t="shared" si="7"/>
        <v>74.042999999999992</v>
      </c>
      <c r="F27" s="21">
        <f t="shared" si="7"/>
        <v>37.748999999999995</v>
      </c>
      <c r="G27" s="21">
        <f>(G24-G22)</f>
        <v>63.489999999999995</v>
      </c>
      <c r="H27" s="21">
        <f>(H24-H22)</f>
        <v>79.619</v>
      </c>
    </row>
    <row r="28" spans="2:8" x14ac:dyDescent="0.25">
      <c r="B28" s="15" t="s">
        <v>5</v>
      </c>
      <c r="C28" s="8">
        <f t="shared" ref="C28:F28" si="8">C27/C24</f>
        <v>0.59526061867373004</v>
      </c>
      <c r="D28" s="8">
        <f t="shared" si="8"/>
        <v>0.60001628134158258</v>
      </c>
      <c r="E28" s="8">
        <f t="shared" si="8"/>
        <v>0.70043515277646384</v>
      </c>
      <c r="F28" s="8">
        <f t="shared" si="8"/>
        <v>0.35712663904183456</v>
      </c>
      <c r="G28" s="8">
        <f>G27/G24</f>
        <v>0.57503849289013675</v>
      </c>
      <c r="H28" s="8">
        <f>H27/H24</f>
        <v>0.68260459533607676</v>
      </c>
    </row>
    <row r="29" spans="2:8" ht="15.75" thickBot="1" x14ac:dyDescent="0.3">
      <c r="B29" s="17" t="s">
        <v>52</v>
      </c>
      <c r="C29" s="22">
        <f t="shared" ref="C29:F29" si="9">C21*C27</f>
        <v>6929.9302499999994</v>
      </c>
      <c r="D29" s="22">
        <f t="shared" si="9"/>
        <v>9509.5481200000013</v>
      </c>
      <c r="E29" s="22">
        <f t="shared" si="9"/>
        <v>5705.8276230000001</v>
      </c>
      <c r="F29" s="22">
        <f t="shared" si="9"/>
        <v>2494.265175</v>
      </c>
      <c r="G29" s="22">
        <f>G21*G27</f>
        <v>5845.5877899999996</v>
      </c>
      <c r="H29" s="22">
        <f>H21*H27</f>
        <v>8719.0766899999999</v>
      </c>
    </row>
    <row r="30" spans="2:8" x14ac:dyDescent="0.25">
      <c r="B30" s="13" t="s">
        <v>68</v>
      </c>
      <c r="C30" s="14">
        <v>109.9</v>
      </c>
      <c r="D30" s="14">
        <v>128.69999999999999</v>
      </c>
      <c r="E30" s="14">
        <v>77.84</v>
      </c>
      <c r="F30" s="14">
        <v>66.739999999999995</v>
      </c>
      <c r="G30" s="14">
        <v>92.73</v>
      </c>
      <c r="H30" s="14">
        <v>109.9</v>
      </c>
    </row>
    <row r="31" spans="2:8" x14ac:dyDescent="0.25">
      <c r="B31" s="16" t="s">
        <v>46</v>
      </c>
      <c r="C31" s="9">
        <f t="shared" ref="C31:H31" si="10">ABS(C21-C30)</f>
        <v>0.22999999999998977</v>
      </c>
      <c r="D31" s="9">
        <f t="shared" si="10"/>
        <v>0.3200000000000216</v>
      </c>
      <c r="E31" s="9">
        <f t="shared" si="10"/>
        <v>0.77899999999999636</v>
      </c>
      <c r="F31" s="9">
        <f t="shared" si="10"/>
        <v>0.66499999999999204</v>
      </c>
      <c r="G31" s="9">
        <f t="shared" si="10"/>
        <v>0.65900000000000603</v>
      </c>
      <c r="H31" s="9">
        <f t="shared" si="10"/>
        <v>0.39000000000000057</v>
      </c>
    </row>
    <row r="32" spans="2:8" x14ac:dyDescent="0.25">
      <c r="B32" s="15" t="s">
        <v>69</v>
      </c>
      <c r="C32" s="7">
        <v>42.95</v>
      </c>
      <c r="D32" s="7">
        <v>49.19</v>
      </c>
      <c r="E32" s="7">
        <v>31.9</v>
      </c>
      <c r="F32" s="7">
        <v>68.180000000000007</v>
      </c>
      <c r="G32" s="7">
        <v>46.65</v>
      </c>
      <c r="H32" s="7">
        <v>37.159999999999997</v>
      </c>
    </row>
    <row r="33" spans="2:8" x14ac:dyDescent="0.25">
      <c r="B33" s="16" t="s">
        <v>47</v>
      </c>
      <c r="C33" s="9">
        <f t="shared" ref="C33:H33" si="11">ABS(C22-C32)</f>
        <v>0.16500000000000625</v>
      </c>
      <c r="D33" s="9">
        <f t="shared" si="11"/>
        <v>5.5999999999997385E-2</v>
      </c>
      <c r="E33" s="9">
        <f t="shared" si="11"/>
        <v>0.23299999999999699</v>
      </c>
      <c r="F33" s="9">
        <f t="shared" si="11"/>
        <v>0.22700000000000387</v>
      </c>
      <c r="G33" s="9">
        <f t="shared" si="11"/>
        <v>0.27000000000000313</v>
      </c>
      <c r="H33" s="9">
        <f t="shared" si="11"/>
        <v>0.13899999999999579</v>
      </c>
    </row>
    <row r="34" spans="2:8" x14ac:dyDescent="0.25">
      <c r="B34" s="15" t="s">
        <v>70</v>
      </c>
      <c r="C34" s="7">
        <v>12.73</v>
      </c>
      <c r="D34" s="7">
        <v>17.21</v>
      </c>
      <c r="E34" s="7">
        <v>12.75</v>
      </c>
      <c r="F34" s="7">
        <v>12.75</v>
      </c>
      <c r="G34" s="7">
        <v>6.7110000000000003</v>
      </c>
      <c r="H34" s="7">
        <v>6.6239999999999997</v>
      </c>
    </row>
    <row r="35" spans="2:8" x14ac:dyDescent="0.25">
      <c r="B35" s="16" t="s">
        <v>48</v>
      </c>
      <c r="C35" s="9">
        <f t="shared" ref="C35:H35" si="12">ABS(C23-C34)</f>
        <v>0.68700000000000117</v>
      </c>
      <c r="D35" s="9">
        <f t="shared" si="12"/>
        <v>0.4269999999999996</v>
      </c>
      <c r="E35" s="9">
        <f t="shared" si="12"/>
        <v>0.70599999999999952</v>
      </c>
      <c r="F35" s="9">
        <f t="shared" si="12"/>
        <v>0.70700000000000074</v>
      </c>
      <c r="G35" s="9">
        <f t="shared" si="12"/>
        <v>0.53279999999999994</v>
      </c>
      <c r="H35" s="9">
        <f t="shared" si="12"/>
        <v>0.36329999999999973</v>
      </c>
    </row>
    <row r="36" spans="2:8" x14ac:dyDescent="0.25">
      <c r="B36" s="15" t="s">
        <v>71</v>
      </c>
      <c r="C36" s="7">
        <v>106.1</v>
      </c>
      <c r="D36" s="7">
        <v>123.3</v>
      </c>
      <c r="E36" s="7">
        <v>106.2</v>
      </c>
      <c r="F36" s="7">
        <v>106.2</v>
      </c>
      <c r="G36" s="7">
        <v>110.6</v>
      </c>
      <c r="H36" s="7">
        <v>116.7</v>
      </c>
    </row>
    <row r="37" spans="2:8" ht="15.75" thickBot="1" x14ac:dyDescent="0.3">
      <c r="B37" s="17" t="s">
        <v>49</v>
      </c>
      <c r="C37" s="18">
        <f t="shared" ref="C37:H37" si="13">ABS(C24-C36)</f>
        <v>0.39000000000000057</v>
      </c>
      <c r="D37" s="18">
        <f t="shared" si="13"/>
        <v>0.45999999999999375</v>
      </c>
      <c r="E37" s="18">
        <f t="shared" si="13"/>
        <v>0.49000000000000909</v>
      </c>
      <c r="F37" s="18">
        <f t="shared" si="13"/>
        <v>0.49800000000000466</v>
      </c>
      <c r="G37" s="18">
        <f t="shared" si="13"/>
        <v>0.18999999999999773</v>
      </c>
      <c r="H37" s="18">
        <f t="shared" si="13"/>
        <v>6.0000000000002274E-2</v>
      </c>
    </row>
    <row r="38" spans="2:8" s="4" customFormat="1" ht="1.9" customHeight="1" thickBot="1" x14ac:dyDescent="0.3">
      <c r="B38" s="35"/>
      <c r="C38" s="34"/>
      <c r="D38" s="34"/>
      <c r="E38" s="34"/>
      <c r="F38" s="34"/>
      <c r="G38" s="34"/>
      <c r="H38" s="36"/>
    </row>
    <row r="39" spans="2:8" x14ac:dyDescent="0.25">
      <c r="B39" s="23" t="s">
        <v>50</v>
      </c>
      <c r="C39" s="24">
        <f t="shared" ref="C39:H41" si="14">C27-C9</f>
        <v>0</v>
      </c>
      <c r="D39" s="24">
        <f t="shared" si="14"/>
        <v>10.781000000000006</v>
      </c>
      <c r="E39" s="24">
        <f t="shared" si="14"/>
        <v>11.117999999999995</v>
      </c>
      <c r="F39" s="24">
        <f t="shared" si="14"/>
        <v>-25.176000000000002</v>
      </c>
      <c r="G39" s="24">
        <f t="shared" si="14"/>
        <v>-47.731000000000009</v>
      </c>
      <c r="H39" s="24">
        <f t="shared" si="14"/>
        <v>-20.221000000000004</v>
      </c>
    </row>
    <row r="40" spans="2:8" x14ac:dyDescent="0.25">
      <c r="B40" s="15" t="s">
        <v>41</v>
      </c>
      <c r="C40" s="8">
        <f t="shared" si="14"/>
        <v>0</v>
      </c>
      <c r="D40" s="8">
        <f t="shared" si="14"/>
        <v>4.7556626678525449E-3</v>
      </c>
      <c r="E40" s="8">
        <f t="shared" si="14"/>
        <v>0.10517453410273381</v>
      </c>
      <c r="F40" s="8">
        <f t="shared" si="14"/>
        <v>-0.23813397963189548</v>
      </c>
      <c r="G40" s="8">
        <f t="shared" si="14"/>
        <v>-2.3535319068315408E-2</v>
      </c>
      <c r="H40" s="8">
        <f t="shared" si="14"/>
        <v>8.7433209345018637E-2</v>
      </c>
    </row>
    <row r="41" spans="2:8" ht="15.75" thickBot="1" x14ac:dyDescent="0.3">
      <c r="B41" s="17" t="s">
        <v>53</v>
      </c>
      <c r="C41" s="22">
        <f t="shared" si="14"/>
        <v>0</v>
      </c>
      <c r="D41" s="22">
        <f t="shared" si="14"/>
        <v>2579.6178700000019</v>
      </c>
      <c r="E41" s="22">
        <f t="shared" si="14"/>
        <v>-1224.1026269999993</v>
      </c>
      <c r="F41" s="22">
        <f t="shared" si="14"/>
        <v>-4435.665074999999</v>
      </c>
      <c r="G41" s="22">
        <f t="shared" si="14"/>
        <v>-8212.746610000002</v>
      </c>
      <c r="H41" s="22">
        <f t="shared" si="14"/>
        <v>-5290.4721100000006</v>
      </c>
    </row>
    <row r="42" spans="2:8" s="4" customFormat="1" ht="1.9" customHeight="1" thickBot="1" x14ac:dyDescent="0.3">
      <c r="B42" s="35"/>
      <c r="C42" s="34"/>
      <c r="D42" s="34"/>
      <c r="E42" s="34"/>
      <c r="F42" s="34"/>
      <c r="G42" s="34"/>
      <c r="H42" s="36"/>
    </row>
    <row r="43" spans="2:8" ht="15" customHeight="1" x14ac:dyDescent="0.25">
      <c r="B43" s="23" t="s">
        <v>59</v>
      </c>
      <c r="C43" s="20">
        <v>59.36</v>
      </c>
      <c r="D43" s="20">
        <v>59.36</v>
      </c>
      <c r="E43" s="20">
        <v>59.36</v>
      </c>
      <c r="F43" s="20">
        <v>59.36</v>
      </c>
      <c r="G43" s="20">
        <v>59.71</v>
      </c>
      <c r="H43" s="20">
        <v>63.54</v>
      </c>
    </row>
    <row r="44" spans="2:8" ht="15" customHeight="1" x14ac:dyDescent="0.25">
      <c r="B44" s="15" t="s">
        <v>60</v>
      </c>
      <c r="C44" s="7">
        <v>59.94</v>
      </c>
      <c r="D44" s="7">
        <v>54.52</v>
      </c>
      <c r="E44" s="7">
        <v>43.73</v>
      </c>
      <c r="F44" s="7">
        <v>79.69</v>
      </c>
      <c r="G44" s="7">
        <v>89.43</v>
      </c>
      <c r="H44" s="7">
        <v>70.7</v>
      </c>
    </row>
    <row r="45" spans="2:8" ht="15" customHeight="1" thickBot="1" x14ac:dyDescent="0.3">
      <c r="B45" s="17" t="s">
        <v>61</v>
      </c>
      <c r="C45" s="18">
        <v>59.9</v>
      </c>
      <c r="D45" s="18">
        <v>57.62</v>
      </c>
      <c r="E45" s="18">
        <v>49.28</v>
      </c>
      <c r="F45" s="18">
        <v>65.040000000000006</v>
      </c>
      <c r="G45" s="18">
        <v>73.7</v>
      </c>
      <c r="H45" s="18">
        <v>65.36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Variables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jmk9354</dc:creator>
  <cp:lastModifiedBy>jmk9354</cp:lastModifiedBy>
  <dcterms:created xsi:type="dcterms:W3CDTF">2018-09-11T19:41:47Z</dcterms:created>
  <dcterms:modified xsi:type="dcterms:W3CDTF">2018-11-28T22:22:33Z</dcterms:modified>
</cp:coreProperties>
</file>