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omputation\Mock Loop Simulations\Left Ventricle Simulator\Simulations\Controls - PV Loop\Data Collection\Westermann\"/>
    </mc:Choice>
  </mc:AlternateContent>
  <bookViews>
    <workbookView xWindow="0" yWindow="0" windowWidth="19200" windowHeight="12180" activeTab="3"/>
  </bookViews>
  <sheets>
    <sheet name="Control - EDPVR" sheetId="1" r:id="rId1"/>
    <sheet name="Control - ESPVR &amp; Ea" sheetId="3" r:id="rId2"/>
    <sheet name="HFNEF - EDPVR" sheetId="4" r:id="rId3"/>
    <sheet name="HFNEF - ESPVR &amp; Ea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5" l="1"/>
  <c r="H33" i="5"/>
  <c r="H31" i="5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I27" i="5"/>
  <c r="I31" i="5" s="1"/>
  <c r="H27" i="5"/>
  <c r="H31" i="3"/>
  <c r="H34" i="3" s="1"/>
  <c r="H33" i="3"/>
  <c r="I33" i="3"/>
  <c r="I27" i="3"/>
  <c r="I31" i="3" s="1"/>
  <c r="I34" i="3" s="1"/>
  <c r="H27" i="3"/>
  <c r="I34" i="5" l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35" i="3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</calcChain>
</file>

<file path=xl/sharedStrings.xml><?xml version="1.0" encoding="utf-8"?>
<sst xmlns="http://schemas.openxmlformats.org/spreadsheetml/2006/main" count="36" uniqueCount="14">
  <si>
    <t>Volume [mL]</t>
  </si>
  <si>
    <t>Pressure [mmHg]</t>
  </si>
  <si>
    <t>Systolic</t>
  </si>
  <si>
    <t>Diastolic</t>
  </si>
  <si>
    <t>Loop 1 (Initial)</t>
  </si>
  <si>
    <t>Loop 2 (Final)</t>
  </si>
  <si>
    <t>Loop 1</t>
  </si>
  <si>
    <t>Loop 2</t>
  </si>
  <si>
    <t>Slope</t>
  </si>
  <si>
    <t>Intercept</t>
  </si>
  <si>
    <t>Difference</t>
  </si>
  <si>
    <t>Number of Iteration</t>
  </si>
  <si>
    <t>Increments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</si>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</sst>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- EDPVR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7.0462817147856516E-2"/>
                  <c:y val="0.42087962962962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3E-07x</a:t>
                    </a:r>
                    <a:r>
                      <a:rPr lang="en-US" sz="1200" b="1" baseline="30000"/>
                      <a:t>3</a:t>
                    </a:r>
                    <a:r>
                      <a:rPr lang="en-US" sz="1200" b="1" baseline="0"/>
                      <a:t> - 9E-06x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+ 0.027x + 2.9515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'Control - EDPVR'!$A$2:$A$12</c:f>
              <c:numCache>
                <c:formatCode>General</c:formatCode>
                <c:ptCount val="11"/>
                <c:pt idx="0">
                  <c:v>0.21</c:v>
                </c:pt>
                <c:pt idx="1">
                  <c:v>16.32</c:v>
                </c:pt>
                <c:pt idx="2">
                  <c:v>41.03</c:v>
                </c:pt>
                <c:pt idx="3">
                  <c:v>63.58</c:v>
                </c:pt>
                <c:pt idx="4">
                  <c:v>91.08</c:v>
                </c:pt>
                <c:pt idx="5">
                  <c:v>114.92</c:v>
                </c:pt>
                <c:pt idx="6">
                  <c:v>146.07</c:v>
                </c:pt>
                <c:pt idx="7">
                  <c:v>168.41</c:v>
                </c:pt>
                <c:pt idx="8">
                  <c:v>191.4</c:v>
                </c:pt>
                <c:pt idx="9">
                  <c:v>209.22</c:v>
                </c:pt>
                <c:pt idx="10">
                  <c:v>219.53</c:v>
                </c:pt>
              </c:numCache>
            </c:numRef>
          </c:xVal>
          <c:yVal>
            <c:numRef>
              <c:f>'Control - EDPVR'!$B$2:$B$12</c:f>
              <c:numCache>
                <c:formatCode>General</c:formatCode>
                <c:ptCount val="11"/>
                <c:pt idx="0">
                  <c:v>2.97</c:v>
                </c:pt>
                <c:pt idx="1">
                  <c:v>3.34</c:v>
                </c:pt>
                <c:pt idx="2">
                  <c:v>4.08</c:v>
                </c:pt>
                <c:pt idx="3">
                  <c:v>4.83</c:v>
                </c:pt>
                <c:pt idx="4">
                  <c:v>5.38</c:v>
                </c:pt>
                <c:pt idx="5">
                  <c:v>6.31</c:v>
                </c:pt>
                <c:pt idx="6">
                  <c:v>7.61</c:v>
                </c:pt>
                <c:pt idx="7">
                  <c:v>8.5399999999999991</c:v>
                </c:pt>
                <c:pt idx="8">
                  <c:v>9.65</c:v>
                </c:pt>
                <c:pt idx="9">
                  <c:v>10.58</c:v>
                </c:pt>
                <c:pt idx="10">
                  <c:v>11.32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03992"/>
        <c:axId val="246604384"/>
      </c:scatterChart>
      <c:valAx>
        <c:axId val="2466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4384"/>
        <c:crosses val="autoZero"/>
        <c:crossBetween val="midCat"/>
      </c:valAx>
      <c:valAx>
        <c:axId val="2466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[mmHg]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- Loop 1 (Final)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 - Loop (Final)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96087734874174"/>
                  <c:y val="-0.63401246719160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('HFNEF - ESPVR &amp; Ea'!$B$4,'HFNEF - ESPVR &amp; Ea'!$E$4)</c:f>
              <c:numCache>
                <c:formatCode>General</c:formatCode>
                <c:ptCount val="2"/>
                <c:pt idx="0">
                  <c:v>37.020000000000003</c:v>
                </c:pt>
                <c:pt idx="1">
                  <c:v>116.64</c:v>
                </c:pt>
              </c:numCache>
            </c:numRef>
          </c:xVal>
          <c:yVal>
            <c:numRef>
              <c:f>('HFNEF - ESPVR &amp; Ea'!$C$4,'HFNEF - ESPVR &amp; Ea'!$H$3)</c:f>
              <c:numCache>
                <c:formatCode>General</c:formatCode>
                <c:ptCount val="2"/>
                <c:pt idx="0">
                  <c:v>109.51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14576"/>
        <c:axId val="246614968"/>
      </c:scatterChart>
      <c:valAx>
        <c:axId val="2466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4968"/>
        <c:crosses val="autoZero"/>
        <c:crossBetween val="midCat"/>
      </c:valAx>
      <c:valAx>
        <c:axId val="246614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- EDPVR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162948381452318"/>
                  <c:y val="0.40236111111111111"/>
                </c:manualLayout>
              </c:layout>
              <c:numFmt formatCode="#,##0.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'Control - EDPVR'!$A$2:$A$12</c:f>
              <c:numCache>
                <c:formatCode>General</c:formatCode>
                <c:ptCount val="11"/>
                <c:pt idx="0">
                  <c:v>0.21</c:v>
                </c:pt>
                <c:pt idx="1">
                  <c:v>16.32</c:v>
                </c:pt>
                <c:pt idx="2">
                  <c:v>41.03</c:v>
                </c:pt>
                <c:pt idx="3">
                  <c:v>63.58</c:v>
                </c:pt>
                <c:pt idx="4">
                  <c:v>91.08</c:v>
                </c:pt>
                <c:pt idx="5">
                  <c:v>114.92</c:v>
                </c:pt>
                <c:pt idx="6">
                  <c:v>146.07</c:v>
                </c:pt>
                <c:pt idx="7">
                  <c:v>168.41</c:v>
                </c:pt>
                <c:pt idx="8">
                  <c:v>191.4</c:v>
                </c:pt>
                <c:pt idx="9">
                  <c:v>209.22</c:v>
                </c:pt>
                <c:pt idx="10">
                  <c:v>219.53</c:v>
                </c:pt>
              </c:numCache>
            </c:numRef>
          </c:xVal>
          <c:yVal>
            <c:numRef>
              <c:f>'Control - EDPVR'!$B$2:$B$12</c:f>
              <c:numCache>
                <c:formatCode>General</c:formatCode>
                <c:ptCount val="11"/>
                <c:pt idx="0">
                  <c:v>2.97</c:v>
                </c:pt>
                <c:pt idx="1">
                  <c:v>3.34</c:v>
                </c:pt>
                <c:pt idx="2">
                  <c:v>4.08</c:v>
                </c:pt>
                <c:pt idx="3">
                  <c:v>4.83</c:v>
                </c:pt>
                <c:pt idx="4">
                  <c:v>5.38</c:v>
                </c:pt>
                <c:pt idx="5">
                  <c:v>6.31</c:v>
                </c:pt>
                <c:pt idx="6">
                  <c:v>7.61</c:v>
                </c:pt>
                <c:pt idx="7">
                  <c:v>8.5399999999999991</c:v>
                </c:pt>
                <c:pt idx="8">
                  <c:v>9.65</c:v>
                </c:pt>
                <c:pt idx="9">
                  <c:v>10.58</c:v>
                </c:pt>
                <c:pt idx="10">
                  <c:v>11.32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05168"/>
        <c:axId val="246605560"/>
      </c:scatterChart>
      <c:valAx>
        <c:axId val="2466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5560"/>
        <c:crosses val="autoZero"/>
        <c:crossBetween val="midCat"/>
      </c:valAx>
      <c:valAx>
        <c:axId val="2466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[mmHg]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ESPVR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3310434162458E-2"/>
                  <c:y val="-0.139305555555555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1.2407x + 33.857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'Control - ESPVR &amp; Ea'!$B$3:$B$4</c:f>
              <c:numCache>
                <c:formatCode>General</c:formatCode>
                <c:ptCount val="2"/>
                <c:pt idx="0">
                  <c:v>74.59</c:v>
                </c:pt>
                <c:pt idx="1">
                  <c:v>46.92</c:v>
                </c:pt>
              </c:numCache>
            </c:numRef>
          </c:xVal>
          <c:yVal>
            <c:numRef>
              <c:f>'Control - ESPVR &amp; Ea'!$C$3:$C$4</c:f>
              <c:numCache>
                <c:formatCode>General</c:formatCode>
                <c:ptCount val="2"/>
                <c:pt idx="0">
                  <c:v>126.4</c:v>
                </c:pt>
                <c:pt idx="1">
                  <c:v>92.07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06344"/>
        <c:axId val="246606736"/>
      </c:scatterChart>
      <c:valAx>
        <c:axId val="24660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6736"/>
        <c:crosses val="autoZero"/>
        <c:crossBetween val="midCat"/>
      </c:valAx>
      <c:valAx>
        <c:axId val="2466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- Loop 1 (Initial)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 - Loop (Initial)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71799574036606E-2"/>
                  <c:y val="-0.63864209682123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('Control - ESPVR &amp; Ea'!$B$3,'Control - ESPVR &amp; Ea'!$E$3)</c:f>
              <c:numCache>
                <c:formatCode>General</c:formatCode>
                <c:ptCount val="2"/>
                <c:pt idx="0">
                  <c:v>74.59</c:v>
                </c:pt>
                <c:pt idx="1">
                  <c:v>185.81</c:v>
                </c:pt>
              </c:numCache>
            </c:numRef>
          </c:xVal>
          <c:yVal>
            <c:numRef>
              <c:f>('Control - ESPVR &amp; Ea'!$C$3,'Control - ESPVR &amp; Ea'!$H$3)</c:f>
              <c:numCache>
                <c:formatCode>General</c:formatCode>
                <c:ptCount val="2"/>
                <c:pt idx="0">
                  <c:v>126.4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07520"/>
        <c:axId val="246607912"/>
      </c:scatterChart>
      <c:valAx>
        <c:axId val="2466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7912"/>
        <c:crosses val="autoZero"/>
        <c:crossBetween val="midCat"/>
      </c:valAx>
      <c:valAx>
        <c:axId val="2466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- Loop 1 (Final)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 - Loop (Final)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428699647294554E-2"/>
                  <c:y val="-0.62938283756197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('Control - ESPVR &amp; Ea'!$B$4,'Control - ESPVR &amp; Ea'!$E$4)</c:f>
              <c:numCache>
                <c:formatCode>General</c:formatCode>
                <c:ptCount val="2"/>
                <c:pt idx="0">
                  <c:v>46.92</c:v>
                </c:pt>
                <c:pt idx="1">
                  <c:v>110.41</c:v>
                </c:pt>
              </c:numCache>
            </c:numRef>
          </c:xVal>
          <c:yVal>
            <c:numRef>
              <c:f>('Control - ESPVR &amp; Ea'!$C$4,'Control - ESPVR &amp; Ea'!$H$3)</c:f>
              <c:numCache>
                <c:formatCode>General</c:formatCode>
                <c:ptCount val="2"/>
                <c:pt idx="0">
                  <c:v>92.07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10656"/>
        <c:axId val="246611048"/>
      </c:scatterChart>
      <c:valAx>
        <c:axId val="2466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1048"/>
        <c:crosses val="autoZero"/>
        <c:crossBetween val="midCat"/>
      </c:valAx>
      <c:valAx>
        <c:axId val="2466110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HFNEF</a:t>
            </a:r>
            <a:r>
              <a:rPr lang="en-US" baseline="0"/>
              <a:t> - EDPVR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003980752405949"/>
                  <c:y val="-0.11394721493146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'HFNEF - EDPVR'!$A$2:$A$14</c:f>
              <c:numCache>
                <c:formatCode>General</c:formatCode>
                <c:ptCount val="13"/>
                <c:pt idx="0">
                  <c:v>0</c:v>
                </c:pt>
                <c:pt idx="1">
                  <c:v>18.260000000000002</c:v>
                </c:pt>
                <c:pt idx="2">
                  <c:v>38.24</c:v>
                </c:pt>
                <c:pt idx="3">
                  <c:v>64.23</c:v>
                </c:pt>
                <c:pt idx="4">
                  <c:v>85.71</c:v>
                </c:pt>
                <c:pt idx="5">
                  <c:v>108.05</c:v>
                </c:pt>
                <c:pt idx="6">
                  <c:v>132.53</c:v>
                </c:pt>
                <c:pt idx="7">
                  <c:v>154.44</c:v>
                </c:pt>
                <c:pt idx="8">
                  <c:v>174.19</c:v>
                </c:pt>
                <c:pt idx="9">
                  <c:v>190.93</c:v>
                </c:pt>
                <c:pt idx="10">
                  <c:v>205.52</c:v>
                </c:pt>
                <c:pt idx="11">
                  <c:v>214.96</c:v>
                </c:pt>
                <c:pt idx="12">
                  <c:v>219.25</c:v>
                </c:pt>
              </c:numCache>
            </c:numRef>
          </c:xVal>
          <c:yVal>
            <c:numRef>
              <c:f>'HFNEF - EDPVR'!$B$2:$B$14</c:f>
              <c:numCache>
                <c:formatCode>General</c:formatCode>
                <c:ptCount val="13"/>
                <c:pt idx="0">
                  <c:v>1.1100000000000001</c:v>
                </c:pt>
                <c:pt idx="1">
                  <c:v>1.49</c:v>
                </c:pt>
                <c:pt idx="2">
                  <c:v>1.86</c:v>
                </c:pt>
                <c:pt idx="3">
                  <c:v>2.6</c:v>
                </c:pt>
                <c:pt idx="4">
                  <c:v>4.46</c:v>
                </c:pt>
                <c:pt idx="5">
                  <c:v>6.32</c:v>
                </c:pt>
                <c:pt idx="6">
                  <c:v>10.4</c:v>
                </c:pt>
                <c:pt idx="7">
                  <c:v>15.96</c:v>
                </c:pt>
                <c:pt idx="8">
                  <c:v>24.13</c:v>
                </c:pt>
                <c:pt idx="9">
                  <c:v>33.78</c:v>
                </c:pt>
                <c:pt idx="10">
                  <c:v>46.4</c:v>
                </c:pt>
                <c:pt idx="11">
                  <c:v>56.43</c:v>
                </c:pt>
                <c:pt idx="12">
                  <c:v>62.74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09872"/>
        <c:axId val="246609480"/>
      </c:scatterChart>
      <c:valAx>
        <c:axId val="2466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9480"/>
        <c:crosses val="autoZero"/>
        <c:crossBetween val="midCat"/>
      </c:valAx>
      <c:valAx>
        <c:axId val="246609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[mmHg]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99373854528842E-2"/>
          <c:y val="0.19721055701370663"/>
          <c:w val="0.8765883957570821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745428696412949"/>
                  <c:y val="-0.12143153980752405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'HFNEF - EDPVR'!$A$2:$A$14</c:f>
              <c:numCache>
                <c:formatCode>General</c:formatCode>
                <c:ptCount val="13"/>
                <c:pt idx="0">
                  <c:v>0</c:v>
                </c:pt>
                <c:pt idx="1">
                  <c:v>18.260000000000002</c:v>
                </c:pt>
                <c:pt idx="2">
                  <c:v>38.24</c:v>
                </c:pt>
                <c:pt idx="3">
                  <c:v>64.23</c:v>
                </c:pt>
                <c:pt idx="4">
                  <c:v>85.71</c:v>
                </c:pt>
                <c:pt idx="5">
                  <c:v>108.05</c:v>
                </c:pt>
                <c:pt idx="6">
                  <c:v>132.53</c:v>
                </c:pt>
                <c:pt idx="7">
                  <c:v>154.44</c:v>
                </c:pt>
                <c:pt idx="8">
                  <c:v>174.19</c:v>
                </c:pt>
                <c:pt idx="9">
                  <c:v>190.93</c:v>
                </c:pt>
                <c:pt idx="10">
                  <c:v>205.52</c:v>
                </c:pt>
                <c:pt idx="11">
                  <c:v>214.96</c:v>
                </c:pt>
                <c:pt idx="12">
                  <c:v>219.25</c:v>
                </c:pt>
              </c:numCache>
            </c:numRef>
          </c:xVal>
          <c:yVal>
            <c:numRef>
              <c:f>'HFNEF - EDPVR'!$B$2:$B$14</c:f>
              <c:numCache>
                <c:formatCode>General</c:formatCode>
                <c:ptCount val="13"/>
                <c:pt idx="0">
                  <c:v>1.1100000000000001</c:v>
                </c:pt>
                <c:pt idx="1">
                  <c:v>1.49</c:v>
                </c:pt>
                <c:pt idx="2">
                  <c:v>1.86</c:v>
                </c:pt>
                <c:pt idx="3">
                  <c:v>2.6</c:v>
                </c:pt>
                <c:pt idx="4">
                  <c:v>4.46</c:v>
                </c:pt>
                <c:pt idx="5">
                  <c:v>6.32</c:v>
                </c:pt>
                <c:pt idx="6">
                  <c:v>10.4</c:v>
                </c:pt>
                <c:pt idx="7">
                  <c:v>15.96</c:v>
                </c:pt>
                <c:pt idx="8">
                  <c:v>24.13</c:v>
                </c:pt>
                <c:pt idx="9">
                  <c:v>33.78</c:v>
                </c:pt>
                <c:pt idx="10">
                  <c:v>46.4</c:v>
                </c:pt>
                <c:pt idx="11">
                  <c:v>56.43</c:v>
                </c:pt>
                <c:pt idx="12">
                  <c:v>62.74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10264"/>
        <c:axId val="246608696"/>
      </c:scatterChart>
      <c:valAx>
        <c:axId val="24661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8696"/>
        <c:crosses val="autoZero"/>
        <c:crossBetween val="midCat"/>
      </c:valAx>
      <c:valAx>
        <c:axId val="2466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ESPVR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3310434162458E-2"/>
                  <c:y val="-0.1393055555555555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'HFNEF - ESPVR &amp; Ea'!$B$3:$B$4</c:f>
              <c:numCache>
                <c:formatCode>General</c:formatCode>
                <c:ptCount val="2"/>
                <c:pt idx="0">
                  <c:v>67.91</c:v>
                </c:pt>
                <c:pt idx="1">
                  <c:v>37.020000000000003</c:v>
                </c:pt>
              </c:numCache>
            </c:numRef>
          </c:xVal>
          <c:yVal>
            <c:numRef>
              <c:f>'HFNEF - ESPVR &amp; Ea'!$C$3:$C$4</c:f>
              <c:numCache>
                <c:formatCode>General</c:formatCode>
                <c:ptCount val="2"/>
                <c:pt idx="0">
                  <c:v>140.32</c:v>
                </c:pt>
                <c:pt idx="1">
                  <c:v>109.51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12224"/>
        <c:axId val="246612616"/>
      </c:scatterChart>
      <c:valAx>
        <c:axId val="2466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2616"/>
        <c:crosses val="autoZero"/>
        <c:crossBetween val="midCat"/>
      </c:valAx>
      <c:valAx>
        <c:axId val="246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- Loop 1 (Initial)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 - Loop (Initial)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71799574036606E-2"/>
                  <c:y val="-0.63864209682123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('HFNEF - ESPVR &amp; Ea'!$B$3,'HFNEF - ESPVR &amp; Ea'!$E$3)</c:f>
              <c:numCache>
                <c:formatCode>General</c:formatCode>
                <c:ptCount val="2"/>
                <c:pt idx="0">
                  <c:v>67.91</c:v>
                </c:pt>
                <c:pt idx="1">
                  <c:v>167.75</c:v>
                </c:pt>
              </c:numCache>
            </c:numRef>
          </c:xVal>
          <c:yVal>
            <c:numRef>
              <c:f>('HFNEF - ESPVR &amp; Ea'!$C$3,'HFNEF - ESPVR &amp; Ea'!$H$3)</c:f>
              <c:numCache>
                <c:formatCode>General</c:formatCode>
                <c:ptCount val="2"/>
                <c:pt idx="0">
                  <c:v>140.32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13400"/>
        <c:axId val="246613792"/>
      </c:scatterChart>
      <c:valAx>
        <c:axId val="24661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[mL]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3792"/>
        <c:crosses val="autoZero"/>
        <c:crossBetween val="midCat"/>
      </c:valAx>
      <c:valAx>
        <c:axId val="2466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133350</xdr:rowOff>
    </xdr:from>
    <xdr:to>
      <xdr:col>9</xdr:col>
      <xdr:colOff>514350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16</xdr:row>
      <xdr:rowOff>57150</xdr:rowOff>
    </xdr:from>
    <xdr:to>
      <xdr:col>9</xdr:col>
      <xdr:colOff>466725</xdr:colOff>
      <xdr:row>30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8</xdr:row>
      <xdr:rowOff>47625</xdr:rowOff>
    </xdr:from>
    <xdr:to>
      <xdr:col>4</xdr:col>
      <xdr:colOff>971550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23</xdr:row>
      <xdr:rowOff>0</xdr:rowOff>
    </xdr:from>
    <xdr:to>
      <xdr:col>4</xdr:col>
      <xdr:colOff>1000125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37</xdr:row>
      <xdr:rowOff>161925</xdr:rowOff>
    </xdr:from>
    <xdr:to>
      <xdr:col>4</xdr:col>
      <xdr:colOff>971550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133350</xdr:rowOff>
    </xdr:from>
    <xdr:to>
      <xdr:col>9</xdr:col>
      <xdr:colOff>514350</xdr:colOff>
      <xdr:row>14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271612</xdr:colOff>
      <xdr:row>15</xdr:row>
      <xdr:rowOff>119411</xdr:rowOff>
    </xdr:from>
    <xdr:to>
      <xdr:col>9</xdr:col>
      <xdr:colOff>567216</xdr:colOff>
      <xdr:row>30</xdr:row>
      <xdr:rowOff>5111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8</xdr:row>
      <xdr:rowOff>47625</xdr:rowOff>
    </xdr:from>
    <xdr:to>
      <xdr:col>4</xdr:col>
      <xdr:colOff>971550</xdr:colOff>
      <xdr:row>22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23</xdr:row>
      <xdr:rowOff>0</xdr:rowOff>
    </xdr:from>
    <xdr:to>
      <xdr:col>4</xdr:col>
      <xdr:colOff>1000125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37</xdr:row>
      <xdr:rowOff>161925</xdr:rowOff>
    </xdr:from>
    <xdr:to>
      <xdr:col>4</xdr:col>
      <xdr:colOff>971550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N18" sqref="N18"/>
    </sheetView>
  </sheetViews>
  <sheetFormatPr defaultRowHeight="15" x14ac:dyDescent="0.25"/>
  <cols>
    <col min="1" max="1" width="17.5703125" style="2" bestFit="1" customWidth="1"/>
    <col min="2" max="2" width="23.140625" style="2" bestFit="1" customWidth="1"/>
    <col min="3" max="16384" width="9.140625" style="2"/>
  </cols>
  <sheetData>
    <row r="1" spans="1:2" s="1" customFormat="1" ht="21" x14ac:dyDescent="0.35">
      <c r="A1" s="4" t="s">
        <v>0</v>
      </c>
      <c r="B1" s="4" t="s">
        <v>1</v>
      </c>
    </row>
    <row r="2" spans="1:2" x14ac:dyDescent="0.25">
      <c r="A2" s="5">
        <v>0.21</v>
      </c>
      <c r="B2" s="5">
        <v>2.97</v>
      </c>
    </row>
    <row r="3" spans="1:2" x14ac:dyDescent="0.25">
      <c r="A3" s="5">
        <v>16.32</v>
      </c>
      <c r="B3" s="5">
        <v>3.34</v>
      </c>
    </row>
    <row r="4" spans="1:2" x14ac:dyDescent="0.25">
      <c r="A4" s="5">
        <v>41.03</v>
      </c>
      <c r="B4" s="5">
        <v>4.08</v>
      </c>
    </row>
    <row r="5" spans="1:2" x14ac:dyDescent="0.25">
      <c r="A5" s="5">
        <v>63.58</v>
      </c>
      <c r="B5" s="5">
        <v>4.83</v>
      </c>
    </row>
    <row r="6" spans="1:2" x14ac:dyDescent="0.25">
      <c r="A6" s="5">
        <v>91.08</v>
      </c>
      <c r="B6" s="5">
        <v>5.38</v>
      </c>
    </row>
    <row r="7" spans="1:2" x14ac:dyDescent="0.25">
      <c r="A7" s="5">
        <v>114.92</v>
      </c>
      <c r="B7" s="5">
        <v>6.31</v>
      </c>
    </row>
    <row r="8" spans="1:2" x14ac:dyDescent="0.25">
      <c r="A8" s="5">
        <v>146.07</v>
      </c>
      <c r="B8" s="5">
        <v>7.61</v>
      </c>
    </row>
    <row r="9" spans="1:2" x14ac:dyDescent="0.25">
      <c r="A9" s="5">
        <v>168.41</v>
      </c>
      <c r="B9" s="5">
        <v>8.5399999999999991</v>
      </c>
    </row>
    <row r="10" spans="1:2" x14ac:dyDescent="0.25">
      <c r="A10" s="5">
        <v>191.4</v>
      </c>
      <c r="B10" s="5">
        <v>9.65</v>
      </c>
    </row>
    <row r="11" spans="1:2" x14ac:dyDescent="0.25">
      <c r="A11" s="5">
        <v>209.22</v>
      </c>
      <c r="B11" s="5">
        <v>10.58</v>
      </c>
    </row>
    <row r="12" spans="1:2" x14ac:dyDescent="0.25">
      <c r="A12" s="5">
        <v>219.53</v>
      </c>
      <c r="B12" s="5">
        <v>11.32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19" workbookViewId="0">
      <selection activeCell="I33" sqref="I33:I38"/>
    </sheetView>
  </sheetViews>
  <sheetFormatPr defaultRowHeight="15" x14ac:dyDescent="0.25"/>
  <cols>
    <col min="1" max="1" width="17.85546875" style="15" bestFit="1" customWidth="1"/>
    <col min="2" max="2" width="17.5703125" style="15" bestFit="1" customWidth="1"/>
    <col min="3" max="3" width="23.140625" style="15" bestFit="1" customWidth="1"/>
    <col min="4" max="4" width="9.140625" style="15"/>
    <col min="5" max="5" width="17.5703125" style="15" bestFit="1" customWidth="1"/>
    <col min="6" max="6" width="23.140625" style="15" bestFit="1" customWidth="1"/>
    <col min="7" max="7" width="11" style="15" bestFit="1" customWidth="1"/>
    <col min="8" max="16384" width="9.140625" style="15"/>
  </cols>
  <sheetData>
    <row r="1" spans="1:8" s="11" customFormat="1" ht="26.25" x14ac:dyDescent="0.25">
      <c r="B1" s="20" t="s">
        <v>2</v>
      </c>
      <c r="C1" s="20"/>
      <c r="E1" s="20" t="s">
        <v>3</v>
      </c>
      <c r="F1" s="20"/>
    </row>
    <row r="2" spans="1:8" s="12" customFormat="1" ht="21" x14ac:dyDescent="0.25">
      <c r="B2" s="13" t="s">
        <v>0</v>
      </c>
      <c r="C2" s="13" t="s">
        <v>1</v>
      </c>
      <c r="E2" s="13" t="s">
        <v>0</v>
      </c>
      <c r="F2" s="13" t="s">
        <v>1</v>
      </c>
    </row>
    <row r="3" spans="1:8" ht="18.75" x14ac:dyDescent="0.25">
      <c r="A3" s="14" t="s">
        <v>4</v>
      </c>
      <c r="B3" s="10">
        <v>74.59</v>
      </c>
      <c r="C3" s="10">
        <v>126.4</v>
      </c>
      <c r="E3" s="10">
        <v>185.81</v>
      </c>
      <c r="F3" s="10">
        <v>10.95</v>
      </c>
      <c r="H3" s="10">
        <v>0</v>
      </c>
    </row>
    <row r="4" spans="1:8" ht="18.75" x14ac:dyDescent="0.25">
      <c r="A4" s="14" t="s">
        <v>5</v>
      </c>
      <c r="B4" s="10">
        <v>46.92</v>
      </c>
      <c r="C4" s="10">
        <v>92.07</v>
      </c>
      <c r="E4" s="10">
        <v>110.41</v>
      </c>
      <c r="F4" s="10">
        <v>8.7200000000000006</v>
      </c>
    </row>
    <row r="6" spans="1:8" x14ac:dyDescent="0.25">
      <c r="B6" s="16"/>
      <c r="C6" s="16"/>
      <c r="D6" s="16"/>
      <c r="E6" s="16"/>
      <c r="F6" s="16"/>
    </row>
    <row r="7" spans="1:8" x14ac:dyDescent="0.25">
      <c r="B7" s="16"/>
      <c r="C7" s="16"/>
      <c r="D7" s="16"/>
      <c r="E7" s="16"/>
      <c r="F7" s="16"/>
    </row>
    <row r="8" spans="1:8" x14ac:dyDescent="0.25">
      <c r="B8" s="16"/>
      <c r="C8" s="16"/>
      <c r="D8" s="16"/>
      <c r="E8" s="16"/>
      <c r="F8" s="16"/>
    </row>
    <row r="22" spans="7:9" ht="18.75" x14ac:dyDescent="0.25">
      <c r="H22" s="21" t="s">
        <v>13</v>
      </c>
      <c r="I22" s="22"/>
    </row>
    <row r="23" spans="7:9" x14ac:dyDescent="0.25">
      <c r="H23" s="18" t="s">
        <v>8</v>
      </c>
      <c r="I23" s="17" t="s">
        <v>9</v>
      </c>
    </row>
    <row r="24" spans="7:9" x14ac:dyDescent="0.25">
      <c r="G24" s="17" t="s">
        <v>6</v>
      </c>
      <c r="H24" s="10">
        <v>-1.1365000000000001</v>
      </c>
      <c r="I24" s="10">
        <v>211.17</v>
      </c>
    </row>
    <row r="25" spans="7:9" x14ac:dyDescent="0.25">
      <c r="G25" s="17" t="s">
        <v>7</v>
      </c>
      <c r="H25" s="10">
        <v>-1.4500999999999999</v>
      </c>
      <c r="I25" s="10">
        <v>160.11000000000001</v>
      </c>
    </row>
    <row r="27" spans="7:9" x14ac:dyDescent="0.25">
      <c r="G27" s="17" t="s">
        <v>10</v>
      </c>
      <c r="H27" s="10">
        <f>H24-H25</f>
        <v>0.31359999999999988</v>
      </c>
      <c r="I27" s="10">
        <f>I24-I25</f>
        <v>51.059999999999974</v>
      </c>
    </row>
    <row r="29" spans="7:9" ht="45" x14ac:dyDescent="0.25">
      <c r="G29" s="19" t="s">
        <v>11</v>
      </c>
      <c r="H29" s="10">
        <v>5</v>
      </c>
    </row>
    <row r="31" spans="7:9" x14ac:dyDescent="0.25">
      <c r="G31" s="17" t="s">
        <v>12</v>
      </c>
      <c r="H31" s="10">
        <f>H27/H29</f>
        <v>6.271999999999997E-2</v>
      </c>
      <c r="I31" s="10">
        <f>I27/H29</f>
        <v>10.211999999999994</v>
      </c>
    </row>
    <row r="33" spans="7:9" x14ac:dyDescent="0.25">
      <c r="G33" s="10">
        <v>1</v>
      </c>
      <c r="H33" s="10">
        <f>H24</f>
        <v>-1.1365000000000001</v>
      </c>
      <c r="I33" s="10">
        <f>I24</f>
        <v>211.17</v>
      </c>
    </row>
    <row r="34" spans="7:9" x14ac:dyDescent="0.25">
      <c r="G34" s="10">
        <v>2</v>
      </c>
      <c r="H34" s="10">
        <f>H33-H31</f>
        <v>-1.19922</v>
      </c>
      <c r="I34" s="10">
        <f>I33-I31</f>
        <v>200.958</v>
      </c>
    </row>
    <row r="35" spans="7:9" x14ac:dyDescent="0.25">
      <c r="G35" s="10">
        <v>3</v>
      </c>
      <c r="H35" s="10">
        <f>H34-$H$31</f>
        <v>-1.2619399999999998</v>
      </c>
      <c r="I35" s="10">
        <f>I34-$I$31</f>
        <v>190.74600000000001</v>
      </c>
    </row>
    <row r="36" spans="7:9" x14ac:dyDescent="0.25">
      <c r="G36" s="10">
        <v>4</v>
      </c>
      <c r="H36" s="10">
        <f t="shared" ref="H36:H57" si="0">H35-$H$31</f>
        <v>-1.3246599999999997</v>
      </c>
      <c r="I36" s="10">
        <f t="shared" ref="I36:I57" si="1">I35-$I$31</f>
        <v>180.53400000000002</v>
      </c>
    </row>
    <row r="37" spans="7:9" x14ac:dyDescent="0.25">
      <c r="G37" s="10">
        <v>5</v>
      </c>
      <c r="H37" s="10">
        <f t="shared" si="0"/>
        <v>-1.3873799999999996</v>
      </c>
      <c r="I37" s="10">
        <f t="shared" si="1"/>
        <v>170.32200000000003</v>
      </c>
    </row>
    <row r="38" spans="7:9" x14ac:dyDescent="0.25">
      <c r="G38" s="10">
        <v>6</v>
      </c>
      <c r="H38" s="10">
        <f t="shared" si="0"/>
        <v>-1.4500999999999995</v>
      </c>
      <c r="I38" s="10">
        <f t="shared" si="1"/>
        <v>160.11000000000004</v>
      </c>
    </row>
    <row r="39" spans="7:9" x14ac:dyDescent="0.25">
      <c r="G39" s="10">
        <v>7</v>
      </c>
      <c r="H39" s="10">
        <f t="shared" si="0"/>
        <v>-1.5128199999999994</v>
      </c>
      <c r="I39" s="10">
        <f t="shared" si="1"/>
        <v>149.89800000000005</v>
      </c>
    </row>
    <row r="40" spans="7:9" x14ac:dyDescent="0.25">
      <c r="G40" s="10">
        <v>8</v>
      </c>
      <c r="H40" s="10">
        <f t="shared" si="0"/>
        <v>-1.5755399999999993</v>
      </c>
      <c r="I40" s="10">
        <f t="shared" si="1"/>
        <v>139.68600000000006</v>
      </c>
    </row>
    <row r="41" spans="7:9" x14ac:dyDescent="0.25">
      <c r="G41" s="10">
        <v>9</v>
      </c>
      <c r="H41" s="10">
        <f t="shared" si="0"/>
        <v>-1.6382599999999992</v>
      </c>
      <c r="I41" s="10">
        <f t="shared" si="1"/>
        <v>129.47400000000007</v>
      </c>
    </row>
    <row r="42" spans="7:9" x14ac:dyDescent="0.25">
      <c r="G42" s="10">
        <v>10</v>
      </c>
      <c r="H42" s="10">
        <f t="shared" si="0"/>
        <v>-1.700979999999999</v>
      </c>
      <c r="I42" s="10">
        <f t="shared" si="1"/>
        <v>119.26200000000009</v>
      </c>
    </row>
    <row r="43" spans="7:9" x14ac:dyDescent="0.25">
      <c r="G43" s="10">
        <v>11</v>
      </c>
      <c r="H43" s="10">
        <f t="shared" si="0"/>
        <v>-1.7636999999999989</v>
      </c>
      <c r="I43" s="10">
        <f t="shared" si="1"/>
        <v>109.0500000000001</v>
      </c>
    </row>
    <row r="44" spans="7:9" x14ac:dyDescent="0.25">
      <c r="G44" s="10">
        <v>12</v>
      </c>
      <c r="H44" s="10">
        <f t="shared" si="0"/>
        <v>-1.8264199999999988</v>
      </c>
      <c r="I44" s="10">
        <f t="shared" si="1"/>
        <v>98.838000000000108</v>
      </c>
    </row>
    <row r="45" spans="7:9" x14ac:dyDescent="0.25">
      <c r="G45" s="10">
        <v>13</v>
      </c>
      <c r="H45" s="10">
        <f t="shared" si="0"/>
        <v>-1.8891399999999987</v>
      </c>
      <c r="I45" s="10">
        <f t="shared" si="1"/>
        <v>88.626000000000118</v>
      </c>
    </row>
    <row r="46" spans="7:9" x14ac:dyDescent="0.25">
      <c r="G46" s="10">
        <v>14</v>
      </c>
      <c r="H46" s="10">
        <f t="shared" si="0"/>
        <v>-1.9518599999999986</v>
      </c>
      <c r="I46" s="10">
        <f t="shared" si="1"/>
        <v>78.414000000000129</v>
      </c>
    </row>
    <row r="47" spans="7:9" x14ac:dyDescent="0.25">
      <c r="G47" s="10">
        <v>15</v>
      </c>
      <c r="H47" s="10">
        <f t="shared" si="0"/>
        <v>-2.0145799999999987</v>
      </c>
      <c r="I47" s="10">
        <f t="shared" si="1"/>
        <v>68.20200000000014</v>
      </c>
    </row>
    <row r="48" spans="7:9" x14ac:dyDescent="0.25">
      <c r="G48" s="10">
        <v>16</v>
      </c>
      <c r="H48" s="10">
        <f t="shared" si="0"/>
        <v>-2.0772999999999988</v>
      </c>
      <c r="I48" s="10">
        <f t="shared" si="1"/>
        <v>57.990000000000144</v>
      </c>
    </row>
    <row r="49" spans="6:10" x14ac:dyDescent="0.25">
      <c r="G49" s="10">
        <v>17</v>
      </c>
      <c r="H49" s="10">
        <f t="shared" si="0"/>
        <v>-2.1400199999999989</v>
      </c>
      <c r="I49" s="10">
        <f t="shared" si="1"/>
        <v>47.778000000000148</v>
      </c>
    </row>
    <row r="50" spans="6:10" x14ac:dyDescent="0.25">
      <c r="G50" s="10">
        <v>18</v>
      </c>
      <c r="H50" s="10">
        <f t="shared" si="0"/>
        <v>-2.202739999999999</v>
      </c>
      <c r="I50" s="10">
        <f t="shared" si="1"/>
        <v>37.566000000000152</v>
      </c>
    </row>
    <row r="51" spans="6:10" x14ac:dyDescent="0.25">
      <c r="G51" s="10">
        <v>19</v>
      </c>
      <c r="H51" s="10">
        <f t="shared" si="0"/>
        <v>-2.2654599999999991</v>
      </c>
      <c r="I51" s="10">
        <f t="shared" si="1"/>
        <v>27.354000000000156</v>
      </c>
    </row>
    <row r="52" spans="6:10" x14ac:dyDescent="0.25">
      <c r="G52" s="10">
        <v>20</v>
      </c>
      <c r="H52" s="10">
        <f t="shared" si="0"/>
        <v>-2.3281799999999993</v>
      </c>
      <c r="I52" s="10">
        <f t="shared" si="1"/>
        <v>17.142000000000159</v>
      </c>
    </row>
    <row r="53" spans="6:10" x14ac:dyDescent="0.25">
      <c r="G53" s="10">
        <v>21</v>
      </c>
      <c r="H53" s="10">
        <f t="shared" si="0"/>
        <v>-2.3908999999999994</v>
      </c>
      <c r="I53" s="10">
        <f t="shared" si="1"/>
        <v>6.9300000000001649</v>
      </c>
    </row>
    <row r="54" spans="6:10" x14ac:dyDescent="0.25">
      <c r="G54" s="10">
        <v>22</v>
      </c>
      <c r="H54" s="10">
        <f t="shared" si="0"/>
        <v>-2.4536199999999995</v>
      </c>
      <c r="I54" s="10">
        <f t="shared" si="1"/>
        <v>-3.2819999999998295</v>
      </c>
    </row>
    <row r="55" spans="6:10" x14ac:dyDescent="0.25">
      <c r="G55" s="10">
        <v>23</v>
      </c>
      <c r="H55" s="10">
        <f t="shared" si="0"/>
        <v>-2.5163399999999996</v>
      </c>
      <c r="I55" s="10">
        <f t="shared" si="1"/>
        <v>-13.493999999999824</v>
      </c>
    </row>
    <row r="56" spans="6:10" x14ac:dyDescent="0.25">
      <c r="G56" s="10">
        <v>24</v>
      </c>
      <c r="H56" s="10">
        <f t="shared" si="0"/>
        <v>-2.5790599999999997</v>
      </c>
      <c r="I56" s="10">
        <f t="shared" si="1"/>
        <v>-23.705999999999818</v>
      </c>
    </row>
    <row r="57" spans="6:10" x14ac:dyDescent="0.25">
      <c r="G57" s="10">
        <v>25</v>
      </c>
      <c r="H57" s="10">
        <f t="shared" si="0"/>
        <v>-2.6417799999999998</v>
      </c>
      <c r="I57" s="10">
        <f t="shared" si="1"/>
        <v>-33.917999999999815</v>
      </c>
    </row>
    <row r="58" spans="6:10" x14ac:dyDescent="0.25">
      <c r="F58" s="16"/>
      <c r="G58" s="16"/>
      <c r="H58" s="16"/>
      <c r="I58" s="16"/>
      <c r="J58" s="16"/>
    </row>
    <row r="59" spans="6:10" x14ac:dyDescent="0.25">
      <c r="F59" s="16"/>
      <c r="G59" s="16"/>
      <c r="H59" s="16"/>
      <c r="I59" s="16"/>
      <c r="J59" s="16"/>
    </row>
  </sheetData>
  <mergeCells count="3">
    <mergeCell ref="B1:C1"/>
    <mergeCell ref="E1:F1"/>
    <mergeCell ref="H22:I22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15" zoomScaleNormal="115" workbookViewId="0">
      <selection activeCell="L11" sqref="L11"/>
    </sheetView>
  </sheetViews>
  <sheetFormatPr defaultRowHeight="15" x14ac:dyDescent="0.25"/>
  <cols>
    <col min="1" max="1" width="17.5703125" style="2" bestFit="1" customWidth="1"/>
    <col min="2" max="2" width="23.140625" style="2" bestFit="1" customWidth="1"/>
    <col min="3" max="16384" width="9.140625" style="2"/>
  </cols>
  <sheetData>
    <row r="1" spans="1:2" s="1" customFormat="1" ht="21" x14ac:dyDescent="0.35">
      <c r="A1" s="4" t="s">
        <v>0</v>
      </c>
      <c r="B1" s="4" t="s">
        <v>1</v>
      </c>
    </row>
    <row r="2" spans="1:2" x14ac:dyDescent="0.25">
      <c r="A2" s="10">
        <v>0</v>
      </c>
      <c r="B2" s="10">
        <v>1.1100000000000001</v>
      </c>
    </row>
    <row r="3" spans="1:2" x14ac:dyDescent="0.25">
      <c r="A3" s="10">
        <v>18.260000000000002</v>
      </c>
      <c r="B3" s="10">
        <v>1.49</v>
      </c>
    </row>
    <row r="4" spans="1:2" x14ac:dyDescent="0.25">
      <c r="A4" s="10">
        <v>38.24</v>
      </c>
      <c r="B4" s="10">
        <v>1.86</v>
      </c>
    </row>
    <row r="5" spans="1:2" x14ac:dyDescent="0.25">
      <c r="A5" s="10">
        <v>64.23</v>
      </c>
      <c r="B5" s="10">
        <v>2.6</v>
      </c>
    </row>
    <row r="6" spans="1:2" x14ac:dyDescent="0.25">
      <c r="A6" s="10">
        <v>85.71</v>
      </c>
      <c r="B6" s="10">
        <v>4.46</v>
      </c>
    </row>
    <row r="7" spans="1:2" x14ac:dyDescent="0.25">
      <c r="A7" s="10">
        <v>108.05</v>
      </c>
      <c r="B7" s="10">
        <v>6.32</v>
      </c>
    </row>
    <row r="8" spans="1:2" x14ac:dyDescent="0.25">
      <c r="A8" s="10">
        <v>132.53</v>
      </c>
      <c r="B8" s="10">
        <v>10.4</v>
      </c>
    </row>
    <row r="9" spans="1:2" x14ac:dyDescent="0.25">
      <c r="A9" s="10">
        <v>154.44</v>
      </c>
      <c r="B9" s="10">
        <v>15.96</v>
      </c>
    </row>
    <row r="10" spans="1:2" x14ac:dyDescent="0.25">
      <c r="A10" s="10">
        <v>174.19</v>
      </c>
      <c r="B10" s="10">
        <v>24.13</v>
      </c>
    </row>
    <row r="11" spans="1:2" x14ac:dyDescent="0.25">
      <c r="A11" s="10">
        <v>190.93</v>
      </c>
      <c r="B11" s="10">
        <v>33.78</v>
      </c>
    </row>
    <row r="12" spans="1:2" x14ac:dyDescent="0.25">
      <c r="A12" s="10">
        <v>205.52</v>
      </c>
      <c r="B12" s="10">
        <v>46.4</v>
      </c>
    </row>
    <row r="13" spans="1:2" x14ac:dyDescent="0.25">
      <c r="A13" s="10">
        <v>214.96</v>
      </c>
      <c r="B13" s="10">
        <v>56.43</v>
      </c>
    </row>
    <row r="14" spans="1:2" x14ac:dyDescent="0.25">
      <c r="A14" s="10">
        <v>219.25</v>
      </c>
      <c r="B14" s="10">
        <v>62.74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19" workbookViewId="0">
      <selection activeCell="I33" sqref="I33:I38"/>
    </sheetView>
  </sheetViews>
  <sheetFormatPr defaultRowHeight="15" x14ac:dyDescent="0.25"/>
  <cols>
    <col min="1" max="1" width="17.85546875" style="2" bestFit="1" customWidth="1"/>
    <col min="2" max="2" width="17.5703125" style="2" bestFit="1" customWidth="1"/>
    <col min="3" max="3" width="23.140625" style="2" bestFit="1" customWidth="1"/>
    <col min="4" max="4" width="9.140625" style="2"/>
    <col min="5" max="5" width="17.5703125" style="2" bestFit="1" customWidth="1"/>
    <col min="6" max="6" width="23.140625" style="2" bestFit="1" customWidth="1"/>
    <col min="7" max="7" width="11" style="2" bestFit="1" customWidth="1"/>
    <col min="8" max="8" width="7.7109375" style="2" bestFit="1" customWidth="1"/>
    <col min="9" max="16384" width="9.140625" style="2"/>
  </cols>
  <sheetData>
    <row r="1" spans="1:8" s="7" customFormat="1" ht="26.25" x14ac:dyDescent="0.4">
      <c r="B1" s="23" t="s">
        <v>2</v>
      </c>
      <c r="C1" s="23"/>
      <c r="E1" s="23" t="s">
        <v>3</v>
      </c>
      <c r="F1" s="23"/>
    </row>
    <row r="2" spans="1:8" s="1" customFormat="1" ht="21" x14ac:dyDescent="0.35">
      <c r="B2" s="4" t="s">
        <v>0</v>
      </c>
      <c r="C2" s="4" t="s">
        <v>1</v>
      </c>
      <c r="E2" s="4" t="s">
        <v>0</v>
      </c>
      <c r="F2" s="4" t="s">
        <v>1</v>
      </c>
    </row>
    <row r="3" spans="1:8" ht="18.75" x14ac:dyDescent="0.3">
      <c r="A3" s="6" t="s">
        <v>4</v>
      </c>
      <c r="B3" s="5">
        <v>67.91</v>
      </c>
      <c r="C3" s="5">
        <v>140.32</v>
      </c>
      <c r="D3" s="3"/>
      <c r="E3" s="5">
        <v>167.75</v>
      </c>
      <c r="F3" s="5">
        <v>22.65</v>
      </c>
      <c r="H3" s="5">
        <v>0</v>
      </c>
    </row>
    <row r="4" spans="1:8" ht="18.75" x14ac:dyDescent="0.3">
      <c r="A4" s="6" t="s">
        <v>5</v>
      </c>
      <c r="B4" s="5">
        <v>37.020000000000003</v>
      </c>
      <c r="C4" s="5">
        <v>109.51</v>
      </c>
      <c r="D4" s="3"/>
      <c r="E4" s="5">
        <v>116.64</v>
      </c>
      <c r="F4" s="5">
        <v>8.5399999999999991</v>
      </c>
    </row>
    <row r="6" spans="1:8" x14ac:dyDescent="0.25">
      <c r="B6" s="8"/>
      <c r="C6" s="8"/>
      <c r="D6" s="8"/>
      <c r="E6" s="9"/>
      <c r="F6" s="9"/>
    </row>
    <row r="7" spans="1:8" x14ac:dyDescent="0.25">
      <c r="B7" s="9"/>
      <c r="C7" s="9"/>
      <c r="D7" s="8"/>
      <c r="E7" s="9"/>
      <c r="F7" s="9"/>
    </row>
    <row r="8" spans="1:8" x14ac:dyDescent="0.25">
      <c r="B8" s="9"/>
      <c r="C8" s="9"/>
      <c r="D8" s="8"/>
      <c r="E8" s="8"/>
      <c r="F8" s="8"/>
    </row>
    <row r="22" spans="7:9" ht="18.75" x14ac:dyDescent="0.25">
      <c r="G22" s="15"/>
      <c r="H22" s="21" t="s">
        <v>13</v>
      </c>
      <c r="I22" s="22"/>
    </row>
    <row r="23" spans="7:9" x14ac:dyDescent="0.25">
      <c r="G23" s="15"/>
      <c r="H23" s="18" t="s">
        <v>8</v>
      </c>
      <c r="I23" s="17" t="s">
        <v>9</v>
      </c>
    </row>
    <row r="24" spans="7:9" x14ac:dyDescent="0.25">
      <c r="G24" s="17" t="s">
        <v>6</v>
      </c>
      <c r="H24" s="10">
        <v>-1.4054</v>
      </c>
      <c r="I24" s="10">
        <v>235.76</v>
      </c>
    </row>
    <row r="25" spans="7:9" x14ac:dyDescent="0.25">
      <c r="G25" s="17" t="s">
        <v>7</v>
      </c>
      <c r="H25" s="10">
        <v>-1.3754</v>
      </c>
      <c r="I25" s="10">
        <v>160.43</v>
      </c>
    </row>
    <row r="26" spans="7:9" x14ac:dyDescent="0.25">
      <c r="G26" s="15"/>
      <c r="H26" s="15"/>
      <c r="I26" s="15"/>
    </row>
    <row r="27" spans="7:9" x14ac:dyDescent="0.25">
      <c r="G27" s="17" t="s">
        <v>10</v>
      </c>
      <c r="H27" s="10">
        <f>H24-H25</f>
        <v>-3.0000000000000027E-2</v>
      </c>
      <c r="I27" s="10">
        <f>I24-I25</f>
        <v>75.329999999999984</v>
      </c>
    </row>
    <row r="28" spans="7:9" x14ac:dyDescent="0.25">
      <c r="G28" s="15"/>
      <c r="H28" s="15"/>
      <c r="I28" s="15"/>
    </row>
    <row r="29" spans="7:9" ht="45" x14ac:dyDescent="0.25">
      <c r="G29" s="19" t="s">
        <v>11</v>
      </c>
      <c r="H29" s="10">
        <v>5</v>
      </c>
      <c r="I29" s="15"/>
    </row>
    <row r="30" spans="7:9" x14ac:dyDescent="0.25">
      <c r="G30" s="15"/>
      <c r="H30" s="15"/>
      <c r="I30" s="15"/>
    </row>
    <row r="31" spans="7:9" x14ac:dyDescent="0.25">
      <c r="G31" s="17" t="s">
        <v>12</v>
      </c>
      <c r="H31" s="10">
        <f>H27/H29</f>
        <v>-6.0000000000000053E-3</v>
      </c>
      <c r="I31" s="10">
        <f>I27/H29</f>
        <v>15.065999999999997</v>
      </c>
    </row>
    <row r="32" spans="7:9" x14ac:dyDescent="0.25">
      <c r="G32" s="15"/>
      <c r="H32" s="15"/>
      <c r="I32" s="15"/>
    </row>
    <row r="33" spans="7:9" x14ac:dyDescent="0.25">
      <c r="G33" s="10">
        <v>1</v>
      </c>
      <c r="H33" s="10">
        <f>H24</f>
        <v>-1.4054</v>
      </c>
      <c r="I33" s="10">
        <f>I24</f>
        <v>235.76</v>
      </c>
    </row>
    <row r="34" spans="7:9" x14ac:dyDescent="0.25">
      <c r="G34" s="10">
        <v>2</v>
      </c>
      <c r="H34" s="10">
        <f>H33-H31</f>
        <v>-1.3994</v>
      </c>
      <c r="I34" s="10">
        <f>I33-I31</f>
        <v>220.69399999999999</v>
      </c>
    </row>
    <row r="35" spans="7:9" x14ac:dyDescent="0.25">
      <c r="G35" s="10">
        <v>3</v>
      </c>
      <c r="H35" s="10">
        <f>H34-$H$31</f>
        <v>-1.3934</v>
      </c>
      <c r="I35" s="10">
        <f>I34-$I$31</f>
        <v>205.62799999999999</v>
      </c>
    </row>
    <row r="36" spans="7:9" x14ac:dyDescent="0.25">
      <c r="G36" s="10">
        <v>4</v>
      </c>
      <c r="H36" s="10">
        <f t="shared" ref="H36:H57" si="0">H35-$H$31</f>
        <v>-1.3874</v>
      </c>
      <c r="I36" s="10">
        <f t="shared" ref="I36:I57" si="1">I35-$I$31</f>
        <v>190.56199999999998</v>
      </c>
    </row>
    <row r="37" spans="7:9" x14ac:dyDescent="0.25">
      <c r="G37" s="10">
        <v>5</v>
      </c>
      <c r="H37" s="10">
        <f t="shared" si="0"/>
        <v>-1.3814</v>
      </c>
      <c r="I37" s="10">
        <f t="shared" si="1"/>
        <v>175.49599999999998</v>
      </c>
    </row>
    <row r="38" spans="7:9" x14ac:dyDescent="0.25">
      <c r="G38" s="10">
        <v>6</v>
      </c>
      <c r="H38" s="10">
        <f t="shared" si="0"/>
        <v>-1.3754</v>
      </c>
      <c r="I38" s="10">
        <f t="shared" si="1"/>
        <v>160.42999999999998</v>
      </c>
    </row>
    <row r="39" spans="7:9" x14ac:dyDescent="0.25">
      <c r="G39" s="10">
        <v>7</v>
      </c>
      <c r="H39" s="10">
        <f t="shared" si="0"/>
        <v>-1.3694</v>
      </c>
      <c r="I39" s="10">
        <f t="shared" si="1"/>
        <v>145.36399999999998</v>
      </c>
    </row>
    <row r="40" spans="7:9" x14ac:dyDescent="0.25">
      <c r="G40" s="10">
        <v>8</v>
      </c>
      <c r="H40" s="10">
        <f t="shared" si="0"/>
        <v>-1.3633999999999999</v>
      </c>
      <c r="I40" s="10">
        <f t="shared" si="1"/>
        <v>130.29799999999997</v>
      </c>
    </row>
    <row r="41" spans="7:9" x14ac:dyDescent="0.25">
      <c r="G41" s="10">
        <v>9</v>
      </c>
      <c r="H41" s="10">
        <f t="shared" si="0"/>
        <v>-1.3573999999999999</v>
      </c>
      <c r="I41" s="10">
        <f t="shared" si="1"/>
        <v>115.23199999999997</v>
      </c>
    </row>
    <row r="42" spans="7:9" x14ac:dyDescent="0.25">
      <c r="G42" s="10">
        <v>10</v>
      </c>
      <c r="H42" s="10">
        <f t="shared" si="0"/>
        <v>-1.3513999999999999</v>
      </c>
      <c r="I42" s="10">
        <f t="shared" si="1"/>
        <v>100.16599999999997</v>
      </c>
    </row>
    <row r="43" spans="7:9" x14ac:dyDescent="0.25">
      <c r="G43" s="10">
        <v>11</v>
      </c>
      <c r="H43" s="10">
        <f t="shared" si="0"/>
        <v>-1.3453999999999999</v>
      </c>
      <c r="I43" s="10">
        <f t="shared" si="1"/>
        <v>85.099999999999966</v>
      </c>
    </row>
    <row r="44" spans="7:9" x14ac:dyDescent="0.25">
      <c r="G44" s="10">
        <v>12</v>
      </c>
      <c r="H44" s="10">
        <f t="shared" si="0"/>
        <v>-1.3393999999999999</v>
      </c>
      <c r="I44" s="10">
        <f t="shared" si="1"/>
        <v>70.033999999999963</v>
      </c>
    </row>
    <row r="45" spans="7:9" x14ac:dyDescent="0.25">
      <c r="G45" s="10">
        <v>13</v>
      </c>
      <c r="H45" s="10">
        <f t="shared" si="0"/>
        <v>-1.3333999999999999</v>
      </c>
      <c r="I45" s="10">
        <f t="shared" si="1"/>
        <v>54.967999999999968</v>
      </c>
    </row>
    <row r="46" spans="7:9" x14ac:dyDescent="0.25">
      <c r="G46" s="10">
        <v>14</v>
      </c>
      <c r="H46" s="10">
        <f t="shared" si="0"/>
        <v>-1.3273999999999999</v>
      </c>
      <c r="I46" s="10">
        <f t="shared" si="1"/>
        <v>39.901999999999973</v>
      </c>
    </row>
    <row r="47" spans="7:9" x14ac:dyDescent="0.25">
      <c r="G47" s="10">
        <v>15</v>
      </c>
      <c r="H47" s="10">
        <f t="shared" si="0"/>
        <v>-1.3213999999999999</v>
      </c>
      <c r="I47" s="10">
        <f t="shared" si="1"/>
        <v>24.835999999999977</v>
      </c>
    </row>
    <row r="48" spans="7:9" x14ac:dyDescent="0.25">
      <c r="G48" s="10">
        <v>16</v>
      </c>
      <c r="H48" s="10">
        <f t="shared" si="0"/>
        <v>-1.3153999999999999</v>
      </c>
      <c r="I48" s="10">
        <f t="shared" si="1"/>
        <v>9.76999999999998</v>
      </c>
    </row>
    <row r="49" spans="7:9" x14ac:dyDescent="0.25">
      <c r="G49" s="10">
        <v>17</v>
      </c>
      <c r="H49" s="10">
        <f t="shared" si="0"/>
        <v>-1.3093999999999999</v>
      </c>
      <c r="I49" s="10">
        <f t="shared" si="1"/>
        <v>-5.2960000000000171</v>
      </c>
    </row>
    <row r="50" spans="7:9" x14ac:dyDescent="0.25">
      <c r="G50" s="10">
        <v>18</v>
      </c>
      <c r="H50" s="10">
        <f t="shared" si="0"/>
        <v>-1.3033999999999999</v>
      </c>
      <c r="I50" s="10">
        <f t="shared" si="1"/>
        <v>-20.362000000000016</v>
      </c>
    </row>
    <row r="51" spans="7:9" x14ac:dyDescent="0.25">
      <c r="G51" s="10">
        <v>19</v>
      </c>
      <c r="H51" s="10">
        <f t="shared" si="0"/>
        <v>-1.2973999999999999</v>
      </c>
      <c r="I51" s="10">
        <f t="shared" si="1"/>
        <v>-35.428000000000011</v>
      </c>
    </row>
    <row r="52" spans="7:9" x14ac:dyDescent="0.25">
      <c r="G52" s="10">
        <v>20</v>
      </c>
      <c r="H52" s="10">
        <f t="shared" si="0"/>
        <v>-1.2913999999999999</v>
      </c>
      <c r="I52" s="10">
        <f t="shared" si="1"/>
        <v>-50.494000000000007</v>
      </c>
    </row>
    <row r="53" spans="7:9" x14ac:dyDescent="0.25">
      <c r="G53" s="10">
        <v>21</v>
      </c>
      <c r="H53" s="10">
        <f t="shared" si="0"/>
        <v>-1.2853999999999999</v>
      </c>
      <c r="I53" s="10">
        <f t="shared" si="1"/>
        <v>-65.56</v>
      </c>
    </row>
    <row r="54" spans="7:9" x14ac:dyDescent="0.25">
      <c r="G54" s="10">
        <v>22</v>
      </c>
      <c r="H54" s="10">
        <f t="shared" si="0"/>
        <v>-1.2793999999999999</v>
      </c>
      <c r="I54" s="10">
        <f t="shared" si="1"/>
        <v>-80.626000000000005</v>
      </c>
    </row>
    <row r="55" spans="7:9" x14ac:dyDescent="0.25">
      <c r="G55" s="10">
        <v>23</v>
      </c>
      <c r="H55" s="10">
        <f t="shared" si="0"/>
        <v>-1.2733999999999999</v>
      </c>
      <c r="I55" s="10">
        <f t="shared" si="1"/>
        <v>-95.692000000000007</v>
      </c>
    </row>
    <row r="56" spans="7:9" x14ac:dyDescent="0.25">
      <c r="G56" s="10">
        <v>24</v>
      </c>
      <c r="H56" s="10">
        <f t="shared" si="0"/>
        <v>-1.2673999999999999</v>
      </c>
      <c r="I56" s="10">
        <f t="shared" si="1"/>
        <v>-110.75800000000001</v>
      </c>
    </row>
    <row r="57" spans="7:9" x14ac:dyDescent="0.25">
      <c r="G57" s="10">
        <v>25</v>
      </c>
      <c r="H57" s="10">
        <f t="shared" si="0"/>
        <v>-1.2613999999999999</v>
      </c>
      <c r="I57" s="10">
        <f t="shared" si="1"/>
        <v>-125.82400000000001</v>
      </c>
    </row>
  </sheetData>
  <mergeCells count="3">
    <mergeCell ref="B1:C1"/>
    <mergeCell ref="E1:F1"/>
    <mergeCell ref="H22:I2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- EDPVR</vt:lpstr>
      <vt:lpstr>Control - ESPVR &amp; Ea</vt:lpstr>
      <vt:lpstr>HFNEF - EDPVR</vt:lpstr>
      <vt:lpstr>HFNEF - ESPVR &amp; 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jmk9354</dc:creator>
  <cp:lastModifiedBy>jmk9354</cp:lastModifiedBy>
  <dcterms:created xsi:type="dcterms:W3CDTF">2018-08-15T18:31:00Z</dcterms:created>
  <dcterms:modified xsi:type="dcterms:W3CDTF">2018-08-31T23:32:07Z</dcterms:modified>
</cp:coreProperties>
</file>