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sillatif/Downloads/"/>
    </mc:Choice>
  </mc:AlternateContent>
  <xr:revisionPtr revIDLastSave="0" documentId="13_ncr:1_{267FC7E9-59F9-2C4B-B462-022C7C8B9159}" xr6:coauthVersionLast="47" xr6:coauthVersionMax="47" xr10:uidLastSave="{00000000-0000-0000-0000-000000000000}"/>
  <bookViews>
    <workbookView xWindow="-38100" yWindow="11380" windowWidth="37400" windowHeight="17960" activeTab="1" xr2:uid="{00000000-000D-0000-FFFF-FFFF00000000}"/>
  </bookViews>
  <sheets>
    <sheet name="summary" sheetId="1" r:id="rId1"/>
    <sheet name="Moyer-CAP ZEV clean" sheetId="2" r:id="rId2"/>
  </sheets>
  <externalReferences>
    <externalReference r:id="rId3"/>
  </externalReferences>
  <definedNames>
    <definedName name="_xlnm._FilterDatabase" localSheetId="1" hidden="1">'Moyer-CAP ZEV clean'!$A$1:$AG$351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48" i="2" l="1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02" i="2"/>
  <c r="AG299" i="2"/>
  <c r="AG293" i="2"/>
  <c r="AG292" i="2"/>
  <c r="AG291" i="2"/>
  <c r="AG290" i="2"/>
  <c r="AG284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48" i="2"/>
  <c r="AG247" i="2"/>
  <c r="AG246" i="2"/>
  <c r="AG245" i="2"/>
  <c r="AG244" i="2"/>
  <c r="AG243" i="2"/>
  <c r="AG242" i="2"/>
  <c r="AG241" i="2"/>
  <c r="AG240" i="2"/>
  <c r="AG239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5" i="2"/>
  <c r="AG24" i="2"/>
  <c r="AG23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C10" i="1" l="1"/>
  <c r="F11" i="1"/>
  <c r="C11" i="1"/>
  <c r="G11" i="1"/>
  <c r="E13" i="1"/>
  <c r="F13" i="1"/>
  <c r="C5" i="1"/>
  <c r="G5" i="1"/>
  <c r="E5" i="1"/>
  <c r="G4" i="1"/>
  <c r="C4" i="1"/>
  <c r="F4" i="1"/>
  <c r="C3" i="1"/>
  <c r="E3" i="1"/>
  <c r="G15" i="1"/>
  <c r="F15" i="1"/>
  <c r="E15" i="1"/>
  <c r="D15" i="1"/>
  <c r="C15" i="1"/>
  <c r="G14" i="1"/>
  <c r="F14" i="1"/>
  <c r="E14" i="1"/>
  <c r="D14" i="1"/>
  <c r="C14" i="1"/>
  <c r="G13" i="1"/>
  <c r="D13" i="1"/>
  <c r="C13" i="1"/>
  <c r="G12" i="1"/>
  <c r="F12" i="1"/>
  <c r="E12" i="1"/>
  <c r="D12" i="1"/>
  <c r="C12" i="1"/>
  <c r="E11" i="1"/>
  <c r="D11" i="1"/>
  <c r="G10" i="1"/>
  <c r="F10" i="1"/>
  <c r="E10" i="1"/>
  <c r="D10" i="1"/>
  <c r="F5" i="1"/>
  <c r="D5" i="1"/>
  <c r="E4" i="1"/>
  <c r="D4" i="1"/>
  <c r="G3" i="1"/>
  <c r="F3" i="1"/>
  <c r="D3" i="1"/>
  <c r="D16" i="1" l="1"/>
  <c r="D6" i="1"/>
  <c r="D18" i="1" s="1"/>
  <c r="G6" i="1"/>
  <c r="E6" i="1"/>
  <c r="F6" i="1"/>
  <c r="F16" i="1"/>
  <c r="C6" i="1"/>
  <c r="E16" i="1"/>
  <c r="G16" i="1"/>
  <c r="C16" i="1"/>
  <c r="C18" i="1" l="1"/>
  <c r="G18" i="1"/>
  <c r="F18" i="1"/>
  <c r="E18" i="1"/>
</calcChain>
</file>

<file path=xl/sharedStrings.xml><?xml version="1.0" encoding="utf-8"?>
<sst xmlns="http://schemas.openxmlformats.org/spreadsheetml/2006/main" count="5543" uniqueCount="756">
  <si>
    <t>Carl Moyer On-Road ZEV - since to 2018</t>
  </si>
  <si>
    <t>Type</t>
  </si>
  <si>
    <t>Definition</t>
  </si>
  <si>
    <t>Funding Amount</t>
  </si>
  <si>
    <t>Funded Engines</t>
  </si>
  <si>
    <t>Total NOx (tons)</t>
  </si>
  <si>
    <t>Total ROG (tons)</t>
  </si>
  <si>
    <t>Total PM (tons)</t>
  </si>
  <si>
    <t>HH</t>
  </si>
  <si>
    <t>Heavy Heavy Duty Vehicle</t>
  </si>
  <si>
    <t>SB</t>
  </si>
  <si>
    <t>School Bus</t>
  </si>
  <si>
    <t>SW</t>
  </si>
  <si>
    <t>Solid Waste / Refuse Collection Vehicle</t>
  </si>
  <si>
    <t>Total</t>
  </si>
  <si>
    <t>Community Air Protection (CAP) Incentives On-Road ZEV - since to 2018</t>
  </si>
  <si>
    <t>UB</t>
  </si>
  <si>
    <t>Urban Transit Bus</t>
  </si>
  <si>
    <t>MH</t>
  </si>
  <si>
    <t>Medium Heavy Duty Vehicle</t>
  </si>
  <si>
    <t>TV</t>
  </si>
  <si>
    <t>Transit Vehicle</t>
  </si>
  <si>
    <t>Grand Total CAP + Moyer</t>
  </si>
  <si>
    <t>*Note that all the vehicles may not be fully paid or operational, yet. </t>
  </si>
  <si>
    <t>Air District</t>
  </si>
  <si>
    <t>Title</t>
  </si>
  <si>
    <t>Number</t>
  </si>
  <si>
    <t>Report Status</t>
  </si>
  <si>
    <t>Applicant Name</t>
  </si>
  <si>
    <t>EJ Project</t>
  </si>
  <si>
    <t>Identifier</t>
  </si>
  <si>
    <t>Source Category</t>
  </si>
  <si>
    <t>Technology</t>
  </si>
  <si>
    <t>Project Life</t>
  </si>
  <si>
    <t>Paid In Full</t>
  </si>
  <si>
    <t>NOx (tons/yr)</t>
  </si>
  <si>
    <t>ROG (tons/yr)</t>
  </si>
  <si>
    <t>PM (tons/yr)</t>
  </si>
  <si>
    <t>Contract Execution</t>
  </si>
  <si>
    <t>Post Inspection</t>
  </si>
  <si>
    <t>Grant Amount</t>
  </si>
  <si>
    <t>Funding Source</t>
  </si>
  <si>
    <t>Funding/Payment/Withhold Year</t>
  </si>
  <si>
    <t>Sumif=Funding/Payment/Withhold Amount</t>
  </si>
  <si>
    <t>Payment/Withhold Date</t>
  </si>
  <si>
    <t>Equipment ID</t>
  </si>
  <si>
    <t>First Main Engine Fuel</t>
  </si>
  <si>
    <t>VIN</t>
  </si>
  <si>
    <t>Make</t>
  </si>
  <si>
    <t>Model</t>
  </si>
  <si>
    <t>South Coast AQMD</t>
  </si>
  <si>
    <t>Y22-VIP-76720</t>
  </si>
  <si>
    <t>2HSCUAPR49C076720</t>
  </si>
  <si>
    <t>Executed</t>
  </si>
  <si>
    <t>Eric Armando Saldivar (Saldivars Trucking)</t>
  </si>
  <si>
    <t>N</t>
  </si>
  <si>
    <t>On-Road Voucher Incentive Program</t>
  </si>
  <si>
    <t>Voucher</t>
  </si>
  <si>
    <t>Moyer</t>
  </si>
  <si>
    <t>MY 22 (FY 2019-2020)</t>
  </si>
  <si>
    <t>ELEC</t>
  </si>
  <si>
    <t>Volvo Truck Corporation</t>
  </si>
  <si>
    <t>Bay Area AQMD</t>
  </si>
  <si>
    <t>22SBP203-School-Bus-replacement</t>
  </si>
  <si>
    <t>22SBP203</t>
  </si>
  <si>
    <t>OAK GROVE SCHOOL DISTRICT (OGSD)</t>
  </si>
  <si>
    <t>Y</t>
  </si>
  <si>
    <t>BAA-22SBP203-36</t>
  </si>
  <si>
    <t>On-Road Heavy-Duty Vehicles</t>
  </si>
  <si>
    <t>Replacement</t>
  </si>
  <si>
    <t>BAA-22SBP203-38</t>
  </si>
  <si>
    <t>BAA-22SBP203-39</t>
  </si>
  <si>
    <t>BAA-22SBP203-40</t>
  </si>
  <si>
    <t>BAA-22SBP203-46</t>
  </si>
  <si>
    <t>BAA-22SBP203-47</t>
  </si>
  <si>
    <t>BAA-22SBP203-48</t>
  </si>
  <si>
    <t>BAA-22SBP203-7</t>
  </si>
  <si>
    <t>BAA-22SBP203-8</t>
  </si>
  <si>
    <t>El Dorado County AQMD</t>
  </si>
  <si>
    <t>BOMUSD BUS # 6</t>
  </si>
  <si>
    <t>BOMUSD-BUS-6</t>
  </si>
  <si>
    <t>Black Oak Mine Unified School District</t>
  </si>
  <si>
    <t>BUS#6</t>
  </si>
  <si>
    <t>MY 21 (FY 2018-2019)</t>
  </si>
  <si>
    <t>San Diego County APCD</t>
  </si>
  <si>
    <t>Grossmont Union HSD Y22 NO DAC</t>
  </si>
  <si>
    <t>OVEH55 59 64 67 69 75-78 80-1</t>
  </si>
  <si>
    <t>Grossmont Union High School District</t>
  </si>
  <si>
    <t>APCD2020-OVEH-0055 - Bus 22 - 1BAANB7A3XF084929</t>
  </si>
  <si>
    <t>APCD2020-OVEH-0064 - Bus 5 - 1BAANB7A3XF084915</t>
  </si>
  <si>
    <t>APCD2020-OVEH-0067 - Bus 14 - 1HVBJADR9YA022101</t>
  </si>
  <si>
    <t>APCD2020-OVEH-0075 - Bus 77 - 1HVBJADN1VA080180</t>
  </si>
  <si>
    <t>APCD2020-OVEH-0076 - Bus 18 - 1BAANB7A6XF084925</t>
  </si>
  <si>
    <t>APCD2020-OVEH-0077 - Bus 9 - 1BAANB7A0XF084919</t>
  </si>
  <si>
    <t>APCD2020-OVEH-0080 - Bus 16 - 1BAANB7A4XF084924</t>
  </si>
  <si>
    <t>APCD2020-OVEH-0081 - Bus 79 - 1HVBJADN6WA080192</t>
  </si>
  <si>
    <t>Lake County AQMD</t>
  </si>
  <si>
    <t>MUSD MicroBus 16</t>
  </si>
  <si>
    <t>2021-02</t>
  </si>
  <si>
    <t>Middletown Unified School District</t>
  </si>
  <si>
    <t>MUSD Bus 16</t>
  </si>
  <si>
    <t>BELEC</t>
  </si>
  <si>
    <t>RUSD BUS#18</t>
  </si>
  <si>
    <t>RUSD-BUS-18</t>
  </si>
  <si>
    <t>Rescue Union School District</t>
  </si>
  <si>
    <t>BUS#18</t>
  </si>
  <si>
    <t>Sacramento Metropolitan AQMD</t>
  </si>
  <si>
    <t>VET-18-0087</t>
  </si>
  <si>
    <t>Folsom Cordova Unified School District</t>
  </si>
  <si>
    <t>SMAQ007554</t>
  </si>
  <si>
    <t>SMQV007555</t>
  </si>
  <si>
    <t>SMQV007562</t>
  </si>
  <si>
    <t>VET-19-0074</t>
  </si>
  <si>
    <t>City of Folsom</t>
  </si>
  <si>
    <t>SMQV007790</t>
  </si>
  <si>
    <t>SMQV007791</t>
  </si>
  <si>
    <t>VET-20-0038</t>
  </si>
  <si>
    <t>Paradise Unified School District</t>
  </si>
  <si>
    <t>SMQV008026</t>
  </si>
  <si>
    <t>VET-20-0054</t>
  </si>
  <si>
    <t>Twin Rivers Unified School District</t>
  </si>
  <si>
    <t>SMQV007903</t>
  </si>
  <si>
    <t>SMQV007937</t>
  </si>
  <si>
    <t>SMQV007941</t>
  </si>
  <si>
    <t>SMQV007942</t>
  </si>
  <si>
    <t>SMQV007944</t>
  </si>
  <si>
    <t>SMQV007945</t>
  </si>
  <si>
    <t>SMQV007947</t>
  </si>
  <si>
    <t>VET-21-0003</t>
  </si>
  <si>
    <t>River Delta Unified School District</t>
  </si>
  <si>
    <t>SMQV007912</t>
  </si>
  <si>
    <t>20SBP140-School-Bus-replacement</t>
  </si>
  <si>
    <t>20SBP140</t>
  </si>
  <si>
    <t>Liquidated</t>
  </si>
  <si>
    <t>Sunnyvale School District</t>
  </si>
  <si>
    <t>BAA-20SBP140-B-01</t>
  </si>
  <si>
    <t>MY 20 (FY 2017-2018)</t>
  </si>
  <si>
    <t>BAA-20SBP140-B-05</t>
  </si>
  <si>
    <t>BAA-20SBP140-B-06</t>
  </si>
  <si>
    <t>BAA-20SBP140-B-07</t>
  </si>
  <si>
    <t>Amador County APCD</t>
  </si>
  <si>
    <t>ACUSD_E-School Bus</t>
  </si>
  <si>
    <t>RAP 21-1</t>
  </si>
  <si>
    <t>Amador County Unified School District</t>
  </si>
  <si>
    <t>Lion Electric School Bus</t>
  </si>
  <si>
    <t>MY 23 (FY 2020-2021)</t>
  </si>
  <si>
    <t>20MOY242-On-Road-replacement</t>
  </si>
  <si>
    <t>20MOY242</t>
  </si>
  <si>
    <t>Santa Clara Valley Transportation Authority</t>
  </si>
  <si>
    <t>BAA-20MOY242-1002</t>
  </si>
  <si>
    <t>CAP</t>
  </si>
  <si>
    <t>CAP 2(FY 2018-2019</t>
  </si>
  <si>
    <t>BAA-20MOY242-1003</t>
  </si>
  <si>
    <t>BAA-20MOY242-1004</t>
  </si>
  <si>
    <t>BAA-20MOY242-1005</t>
  </si>
  <si>
    <t>20MOY6-On-Road-replacement</t>
  </si>
  <si>
    <t>20MOY6</t>
  </si>
  <si>
    <t>Alameda-Contra Costa Transit District</t>
  </si>
  <si>
    <t>BAA-20MOY6-1024</t>
  </si>
  <si>
    <t>BAA-20MOY6-1090</t>
  </si>
  <si>
    <t>BAA-20MOY6-1091</t>
  </si>
  <si>
    <t>BAA-20MOY6-1094</t>
  </si>
  <si>
    <t>BAA-20MOY6-1096</t>
  </si>
  <si>
    <t>20SBP23-School-Bus-replacement</t>
  </si>
  <si>
    <t>20SBP23</t>
  </si>
  <si>
    <t>Sonoma Valley Unified School District</t>
  </si>
  <si>
    <t>BAA-20SBP23-12</t>
  </si>
  <si>
    <t>BAA-20SBP23-16</t>
  </si>
  <si>
    <t>20SBP246-School-Bus-replacement</t>
  </si>
  <si>
    <t>20SBP246</t>
  </si>
  <si>
    <t>Newark Unified School District</t>
  </si>
  <si>
    <t>BAA-20SBP246-1</t>
  </si>
  <si>
    <t>BAA-20SBP246-4</t>
  </si>
  <si>
    <t>21MOY149-On-Road-replacement</t>
  </si>
  <si>
    <t>21MOY149</t>
  </si>
  <si>
    <t>BAA-21MOY149-1023</t>
  </si>
  <si>
    <t>BAA-21MOY149-1030</t>
  </si>
  <si>
    <t>BAA-21MOY149-1034</t>
  </si>
  <si>
    <t>BAA-21MOY149-1051</t>
  </si>
  <si>
    <t>BAA-21MOY149-1052</t>
  </si>
  <si>
    <t>BAA-21MOY149-1053</t>
  </si>
  <si>
    <t>BAA-21MOY149-1056</t>
  </si>
  <si>
    <t>BAA-21MOY149-1057</t>
  </si>
  <si>
    <t>BAA-21MOY149-1058</t>
  </si>
  <si>
    <t>BAA-21MOY149-1059</t>
  </si>
  <si>
    <t>BAA-21MOY149-1061</t>
  </si>
  <si>
    <t>BAA-21MOY149-1062</t>
  </si>
  <si>
    <t>BAA-21MOY149-1063</t>
  </si>
  <si>
    <t>BAA-21MOY149-1064</t>
  </si>
  <si>
    <t>BAA-21MOY149-1065</t>
  </si>
  <si>
    <t>BAA-21MOY149-1068</t>
  </si>
  <si>
    <t>BAA-21MOY149-1069</t>
  </si>
  <si>
    <t>BAA-21MOY149-1073</t>
  </si>
  <si>
    <t>BAA-21MOY149-1074</t>
  </si>
  <si>
    <t>BAA-21MOY149-1076</t>
  </si>
  <si>
    <t>BAA-21MOY149-1078</t>
  </si>
  <si>
    <t>BAA-21MOY149-1080</t>
  </si>
  <si>
    <t>BAA-21MOY149-1081</t>
  </si>
  <si>
    <t>BAA-21MOY149-1093</t>
  </si>
  <si>
    <t>BAA-21MOY149-1100</t>
  </si>
  <si>
    <t>BAA-21MOY149-1101</t>
  </si>
  <si>
    <t>BAA-21MOY149-1102</t>
  </si>
  <si>
    <t>BAA-21MOY149-1110</t>
  </si>
  <si>
    <t>BAA-21MOY149-5001</t>
  </si>
  <si>
    <t>BAA-21MOY149-5002</t>
  </si>
  <si>
    <t>BAA-21MOY149-5003</t>
  </si>
  <si>
    <t>BAA-21MOY149-5004</t>
  </si>
  <si>
    <t>BAA-21MOY149-5005</t>
  </si>
  <si>
    <t>BAA-21MOY149-5006</t>
  </si>
  <si>
    <t>BAA-21MOY149-5007</t>
  </si>
  <si>
    <t>BAA-21MOY149-5008</t>
  </si>
  <si>
    <t>BAA-21MOY149-5009</t>
  </si>
  <si>
    <t>BAA-21MOY149-5010.00</t>
  </si>
  <si>
    <t>BAA-21MOY149-5011.00</t>
  </si>
  <si>
    <t>21SBP211-School-Bus-replacement</t>
  </si>
  <si>
    <t>21SBP211</t>
  </si>
  <si>
    <t>Menlo Park City School District</t>
  </si>
  <si>
    <t>BAA-21SBP211-1</t>
  </si>
  <si>
    <t>CAP 3(FY 2019-2020</t>
  </si>
  <si>
    <t>BAA-21SBP211-2</t>
  </si>
  <si>
    <t>BAA-21SBP211-3</t>
  </si>
  <si>
    <t>21SBP98-School-Bus-replacement</t>
  </si>
  <si>
    <t>21SBP98</t>
  </si>
  <si>
    <t>Palo Alto Unified School District</t>
  </si>
  <si>
    <t>BAA-21SBP98-15</t>
  </si>
  <si>
    <t>BAA-21SBP98-20</t>
  </si>
  <si>
    <t>22SBP105-School-Bus-replacement</t>
  </si>
  <si>
    <t>22SBP105</t>
  </si>
  <si>
    <t>Fremont Unified School District</t>
  </si>
  <si>
    <t>BAA-22SBP105-R40</t>
  </si>
  <si>
    <t>BAA-22SBP105-R41</t>
  </si>
  <si>
    <t>BAA-22SBP105-R42</t>
  </si>
  <si>
    <t>BAA-22SBP105-R43</t>
  </si>
  <si>
    <t>22SBP14-School-Bus-replacement</t>
  </si>
  <si>
    <t>22SBP14</t>
  </si>
  <si>
    <t>Milpitas Unified School District</t>
  </si>
  <si>
    <t>BAA-22SBP14-11</t>
  </si>
  <si>
    <t>BAA-22SBP14-8</t>
  </si>
  <si>
    <t>22SBP40-School-Bus-replacement</t>
  </si>
  <si>
    <t>22SBP40</t>
  </si>
  <si>
    <t>Franklin-McKinley School District</t>
  </si>
  <si>
    <t>BAA-22SBP40-1</t>
  </si>
  <si>
    <t>BAA-22SBP40-10</t>
  </si>
  <si>
    <t>BAA-22SBP40-5</t>
  </si>
  <si>
    <t>BAA-22SBP40-8</t>
  </si>
  <si>
    <t>BAA-22SBP40-9</t>
  </si>
  <si>
    <t>22SBP71-School-Bus-replacement</t>
  </si>
  <si>
    <t>22SBP71</t>
  </si>
  <si>
    <t>Petaluma City Schools</t>
  </si>
  <si>
    <t>BAA-22SBP71-12</t>
  </si>
  <si>
    <t>BAA-22SBP71-14</t>
  </si>
  <si>
    <t>BAA-22SBP71-15</t>
  </si>
  <si>
    <t>BAA-22SBP71-16</t>
  </si>
  <si>
    <t>BAA-22SBP71-35</t>
  </si>
  <si>
    <t>BAA-22SBP71-38</t>
  </si>
  <si>
    <t>BAA-22SBP71-39</t>
  </si>
  <si>
    <t>BAA-22SBP71-40</t>
  </si>
  <si>
    <t>BAA-22SBP71-41</t>
  </si>
  <si>
    <t>BAA-22SBP71-42</t>
  </si>
  <si>
    <t>BAA-22SBP71-5</t>
  </si>
  <si>
    <t>BAA-22SBP71-7</t>
  </si>
  <si>
    <t>22SBP84-School-Bus-replacement</t>
  </si>
  <si>
    <t>22SBP84</t>
  </si>
  <si>
    <t>Rincon Valley Union School District</t>
  </si>
  <si>
    <t>BAA-22SBP84-103</t>
  </si>
  <si>
    <t>BAA-22SBP84-11</t>
  </si>
  <si>
    <t>BAA-22SBP84-17</t>
  </si>
  <si>
    <t>BAA-22SBP84-18</t>
  </si>
  <si>
    <t>Butte County AQMD</t>
  </si>
  <si>
    <t>CAP3-21-02 CUSD Bus</t>
  </si>
  <si>
    <t>CAP3-21-02</t>
  </si>
  <si>
    <t>Chico Unified School District</t>
  </si>
  <si>
    <t>CAP3-21-02 School Bus</t>
  </si>
  <si>
    <t>CAPP San Ysidro SD Buses Yr 22</t>
  </si>
  <si>
    <t>CAP APCD2020-OVEH-61-62-63</t>
  </si>
  <si>
    <t>San Ysidro School District</t>
  </si>
  <si>
    <t>CAPP Bus 11 APCD2020-OVEH-0068 SYSD - funded</t>
  </si>
  <si>
    <t>CAPP Bus 12 APCD2020-OVEH-0066 SYSD - funded</t>
  </si>
  <si>
    <t>Chula Vista ESD ERP Y22 EJ</t>
  </si>
  <si>
    <t>APCD2020-OVEH-0023 &amp; -0024</t>
  </si>
  <si>
    <t>Chula Vista Elementary School District</t>
  </si>
  <si>
    <t>APCD2020-OVEH-0023-Bus 31_</t>
  </si>
  <si>
    <t>APCD2020-OVEH-0024--Bus 32</t>
  </si>
  <si>
    <t>San Joaquin Valley APCD</t>
  </si>
  <si>
    <t>Di Giorgio Elementary School D</t>
  </si>
  <si>
    <t>G-70314</t>
  </si>
  <si>
    <t>Di Giorgio Elementary School District</t>
  </si>
  <si>
    <t>CAP 1(FY 2017-2018</t>
  </si>
  <si>
    <t>Eastern Kern APCD</t>
  </si>
  <si>
    <t>EV Bus 1</t>
  </si>
  <si>
    <t>05-008-2021</t>
  </si>
  <si>
    <t>Sierra Sands Unified School District</t>
  </si>
  <si>
    <t>EV Bus 2</t>
  </si>
  <si>
    <t>05-009-2021</t>
  </si>
  <si>
    <t>Fowler Unified School District</t>
  </si>
  <si>
    <t>G-70570</t>
  </si>
  <si>
    <t>Ventura County APCD</t>
  </si>
  <si>
    <t>Ocean View School District</t>
  </si>
  <si>
    <t>22-077</t>
  </si>
  <si>
    <t>2020 Blue Bird T3RE 3904</t>
  </si>
  <si>
    <t>Santa Barbara County APCD</t>
  </si>
  <si>
    <t>On-Road: SBMTD</t>
  </si>
  <si>
    <t>AP192028 SBMTD</t>
  </si>
  <si>
    <t>Santa Barbara Metropolitan Transit Distr</t>
  </si>
  <si>
    <t>2019-08 Santa Barbara Metropolitan Transit District</t>
  </si>
  <si>
    <t>Richland School District</t>
  </si>
  <si>
    <t>G-71686</t>
  </si>
  <si>
    <t>G-71685</t>
  </si>
  <si>
    <t>G-71678</t>
  </si>
  <si>
    <t>Ventura Unified</t>
  </si>
  <si>
    <t>21-073</t>
  </si>
  <si>
    <t>Bus #08</t>
  </si>
  <si>
    <t>Bus #12</t>
  </si>
  <si>
    <t>VET-19-0069</t>
  </si>
  <si>
    <t>SMAQ007778</t>
  </si>
  <si>
    <t>SMQV007779</t>
  </si>
  <si>
    <t>SMQV007780</t>
  </si>
  <si>
    <t>SMQV007781</t>
  </si>
  <si>
    <t>SMQV007782</t>
  </si>
  <si>
    <t>VET-19-0078</t>
  </si>
  <si>
    <t>Elk Grove Unified School District</t>
  </si>
  <si>
    <t>SMQV007902</t>
  </si>
  <si>
    <t>SMQV007918</t>
  </si>
  <si>
    <t>SMQV007919</t>
  </si>
  <si>
    <t>SMQV007963</t>
  </si>
  <si>
    <t>SMQV007964</t>
  </si>
  <si>
    <t>SMQV007965</t>
  </si>
  <si>
    <t>SMQV007966</t>
  </si>
  <si>
    <t>SMQV007967</t>
  </si>
  <si>
    <t>SMQV007968</t>
  </si>
  <si>
    <t>SMQV007969</t>
  </si>
  <si>
    <t>SMQV007970</t>
  </si>
  <si>
    <t>SMQV007971</t>
  </si>
  <si>
    <t>SMQV007972</t>
  </si>
  <si>
    <t>VET-19-0080</t>
  </si>
  <si>
    <t>Center Joint Unified School District</t>
  </si>
  <si>
    <t>SMQV007924</t>
  </si>
  <si>
    <t>SMQV007973</t>
  </si>
  <si>
    <t>SMQV007975</t>
  </si>
  <si>
    <t>SMQV007976</t>
  </si>
  <si>
    <t>VET-19-0085</t>
  </si>
  <si>
    <t>SMQV007923</t>
  </si>
  <si>
    <t>SMQV007936</t>
  </si>
  <si>
    <t>SMQV007938</t>
  </si>
  <si>
    <t>SMQV007939</t>
  </si>
  <si>
    <t>SMQV007946</t>
  </si>
  <si>
    <t>SMQV007948</t>
  </si>
  <si>
    <t>SMQV007949</t>
  </si>
  <si>
    <t>VET-19-0086</t>
  </si>
  <si>
    <t>SMQV007905</t>
  </si>
  <si>
    <t>SMQV007927</t>
  </si>
  <si>
    <t>SMQV007979</t>
  </si>
  <si>
    <t>SMQV007982</t>
  </si>
  <si>
    <t>VET-19-0087</t>
  </si>
  <si>
    <t>Robla School District</t>
  </si>
  <si>
    <t>SMQV007906</t>
  </si>
  <si>
    <t>SMQV007909</t>
  </si>
  <si>
    <t>SMQV007920</t>
  </si>
  <si>
    <t>VET-19-0088</t>
  </si>
  <si>
    <t>Galt Joint Union Elementary School Distr</t>
  </si>
  <si>
    <t>SMQV007907</t>
  </si>
  <si>
    <t>VET-19-0089</t>
  </si>
  <si>
    <t>Galt Joint Union High School District</t>
  </si>
  <si>
    <t>SMQV007911</t>
  </si>
  <si>
    <t>VET-19-0090</t>
  </si>
  <si>
    <t>Arcohe Union School District</t>
  </si>
  <si>
    <t>SMQV007980</t>
  </si>
  <si>
    <t>VET-19-0092</t>
  </si>
  <si>
    <t>SMQV007997</t>
  </si>
  <si>
    <t>VET-19-0093</t>
  </si>
  <si>
    <t>San Juan Unified School District</t>
  </si>
  <si>
    <t>SMQV007915</t>
  </si>
  <si>
    <t>SMQV007916</t>
  </si>
  <si>
    <t>SMQV007917</t>
  </si>
  <si>
    <t>SMQV008003</t>
  </si>
  <si>
    <t>SMQV008004</t>
  </si>
  <si>
    <t>SMQV008005</t>
  </si>
  <si>
    <t>SMQV008006</t>
  </si>
  <si>
    <t>VET-19-0094</t>
  </si>
  <si>
    <t>New Bern Transport Corporation</t>
  </si>
  <si>
    <t>SMQV007844</t>
  </si>
  <si>
    <t>Prop 1B</t>
  </si>
  <si>
    <t>SMQV007854</t>
  </si>
  <si>
    <t>SMQV007855</t>
  </si>
  <si>
    <t>SMQV007856</t>
  </si>
  <si>
    <t>SMQV007857</t>
  </si>
  <si>
    <t>SMQV007859</t>
  </si>
  <si>
    <t>SMQV007860</t>
  </si>
  <si>
    <t>SMQV007862</t>
  </si>
  <si>
    <t>VET-20-0055</t>
  </si>
  <si>
    <t>Vacaville Unified School District</t>
  </si>
  <si>
    <t>SMQV007462</t>
  </si>
  <si>
    <t>SMQV007463</t>
  </si>
  <si>
    <t>Y21-CMP-ATN-OnRd-Rpl</t>
  </si>
  <si>
    <t>AB134-20333</t>
  </si>
  <si>
    <t>Anaheim Transportation Network</t>
  </si>
  <si>
    <t>19SBP140-School-Bus-replacement</t>
  </si>
  <si>
    <t>19SBP140</t>
  </si>
  <si>
    <t>BAA-19SBP140-332</t>
  </si>
  <si>
    <t>BAA-19SBP140-333</t>
  </si>
  <si>
    <t>BAA-19SBP140-334</t>
  </si>
  <si>
    <t>BAA-19SBP140-335</t>
  </si>
  <si>
    <t>BAA-19SBP140-336</t>
  </si>
  <si>
    <t>BAA-19SBP140-337</t>
  </si>
  <si>
    <t>BAA-19SBP140-338</t>
  </si>
  <si>
    <t>BAA-19SBP140-339</t>
  </si>
  <si>
    <t>BAA-19SBP140-348</t>
  </si>
  <si>
    <t>BAA-19SBP140-349</t>
  </si>
  <si>
    <t>20SBP1-School-Bus-replacement</t>
  </si>
  <si>
    <t>20SBP1</t>
  </si>
  <si>
    <t>Pittsburg Unified School District</t>
  </si>
  <si>
    <t>BAA-20SBP1-41</t>
  </si>
  <si>
    <t>BAA-20SBP1-50</t>
  </si>
  <si>
    <t>20SBP185-School-Bus-replacement</t>
  </si>
  <si>
    <t>20SBP185</t>
  </si>
  <si>
    <t>Michael’s Transportation Service, Inc.</t>
  </si>
  <si>
    <t>BAA-20SBP185-8483</t>
  </si>
  <si>
    <t>BAA-20SBP185-8484</t>
  </si>
  <si>
    <t>BAA-20SBP185-8489</t>
  </si>
  <si>
    <t>BAA-20SBP185-8492</t>
  </si>
  <si>
    <t>BAA-20SBP185-8493</t>
  </si>
  <si>
    <t>20SBP186-School-Bus-replacement</t>
  </si>
  <si>
    <t>20SBP186</t>
  </si>
  <si>
    <t>BAA-20SBP186-02</t>
  </si>
  <si>
    <t>BAA-20SBP186-03</t>
  </si>
  <si>
    <t>BAA-20SBP186-04</t>
  </si>
  <si>
    <t>BAA-20SBP186-06</t>
  </si>
  <si>
    <t>BAA-20SBP186-37</t>
  </si>
  <si>
    <t>BAA-20SBP186-38</t>
  </si>
  <si>
    <t>BAA-20SBP186-41</t>
  </si>
  <si>
    <t>20SBP72-School-Bus-replacement</t>
  </si>
  <si>
    <t>20SBP72</t>
  </si>
  <si>
    <t>BAA-20SBP72-1</t>
  </si>
  <si>
    <t>BAA-20SBP72-12</t>
  </si>
  <si>
    <t>BAA-20SBP72-2</t>
  </si>
  <si>
    <t>BAA-20SBP72-3</t>
  </si>
  <si>
    <t>BAA-20SBP72-6</t>
  </si>
  <si>
    <t>BAA-20SBP72-7</t>
  </si>
  <si>
    <t>20SBP73-School-Bus-replacement</t>
  </si>
  <si>
    <t>20SBP73</t>
  </si>
  <si>
    <t>Berkeley Unified School District</t>
  </si>
  <si>
    <t>BAA-20SBP73-17</t>
  </si>
  <si>
    <t>BAA-20SBP73-20</t>
  </si>
  <si>
    <t>BAA-20SBP73-21</t>
  </si>
  <si>
    <t>BAA-20SBP73-22</t>
  </si>
  <si>
    <t>BAA-20SBP73-23</t>
  </si>
  <si>
    <t>BAA-20SBP73-26</t>
  </si>
  <si>
    <t>BAA-20SBP73-29</t>
  </si>
  <si>
    <t>BAA-20SBP73-32</t>
  </si>
  <si>
    <t>20SBP8-School-Bus-replacement</t>
  </si>
  <si>
    <t>20SBP8</t>
  </si>
  <si>
    <t>Antioch Unified School District</t>
  </si>
  <si>
    <t>BAA-20SBP8-T-30</t>
  </si>
  <si>
    <t>BAA-20SBP8-T-31</t>
  </si>
  <si>
    <t>BAA-20SBP8-T-64</t>
  </si>
  <si>
    <t>21SBP114-School-Bus-replacement</t>
  </si>
  <si>
    <t>21SBP114</t>
  </si>
  <si>
    <t>Santa Clara Unified School District</t>
  </si>
  <si>
    <t>BAA-21SBP114-1</t>
  </si>
  <si>
    <t>BAA-21SBP114-2</t>
  </si>
  <si>
    <t>BAA-21SBP114-4</t>
  </si>
  <si>
    <t>BAA-21SBP114-44</t>
  </si>
  <si>
    <t>21SBP77-School-Bus-replacement</t>
  </si>
  <si>
    <t>21SBP77</t>
  </si>
  <si>
    <t>Mt. Diablo Unified School District</t>
  </si>
  <si>
    <t>BAA-21SBP77-V113</t>
  </si>
  <si>
    <t>BAA-21SBP77-V22</t>
  </si>
  <si>
    <t>BAA-21SBP77-V23</t>
  </si>
  <si>
    <t>BAA-21SBP77-V24</t>
  </si>
  <si>
    <t>BAA-21SBP77-V26</t>
  </si>
  <si>
    <t>BAA-21SBP77-V28</t>
  </si>
  <si>
    <t>BAA-21SBP77-V36</t>
  </si>
  <si>
    <t>BAA-21SBP77-V37</t>
  </si>
  <si>
    <t>BAA-21SBP77-V40</t>
  </si>
  <si>
    <t>BAA-21SBP77-V41</t>
  </si>
  <si>
    <t>BAA-21SBP77-V47</t>
  </si>
  <si>
    <t>BAA-21SBP77-V53</t>
  </si>
  <si>
    <t>BAA-21SBP77-V54</t>
  </si>
  <si>
    <t>BAA-21SBP77-V55</t>
  </si>
  <si>
    <t>BAA-21SBP77-V56</t>
  </si>
  <si>
    <t>BAA-21SBP77-V58</t>
  </si>
  <si>
    <t>AB134-Y19-ONRD-Anaheim Transp</t>
  </si>
  <si>
    <t>San Luis Obispo County APCD</t>
  </si>
  <si>
    <t>AB617-1718-01 PRJUSD EV BUS #9</t>
  </si>
  <si>
    <t>AB617-1718-01</t>
  </si>
  <si>
    <t>Paso Robles Joint Unified School Dist.</t>
  </si>
  <si>
    <t>Bus #9</t>
  </si>
  <si>
    <t>Mojave Desert AQMD</t>
  </si>
  <si>
    <t>Adelanto Unified Buses</t>
  </si>
  <si>
    <t>MD0220#14</t>
  </si>
  <si>
    <t>Adelanto School District</t>
  </si>
  <si>
    <t>1997 Blue Bird #22</t>
  </si>
  <si>
    <t>1997 Thomas Safe T-Liner Internal ID#21</t>
  </si>
  <si>
    <t>1997 Thomas Safe-T-Liner Internal ID#13</t>
  </si>
  <si>
    <t>Antelope Valley AQMD</t>
  </si>
  <si>
    <t>AVSTA School Bus Replacement</t>
  </si>
  <si>
    <t>AV1218#7</t>
  </si>
  <si>
    <t>Antelope Valley Schools Transportation</t>
  </si>
  <si>
    <t>Ford E450 #24-98</t>
  </si>
  <si>
    <t>Ford E450 #27-98</t>
  </si>
  <si>
    <t>IHC Ward #09-90</t>
  </si>
  <si>
    <t>AVUSD EV Buses</t>
  </si>
  <si>
    <t>MD0618#04-AVUSD</t>
  </si>
  <si>
    <t>Apple Valley Unified School District</t>
  </si>
  <si>
    <t>1998 Blue Bird School Bus LP: E998848</t>
  </si>
  <si>
    <t>1998 Blue Bird School Bus LP:E998847</t>
  </si>
  <si>
    <t>CAP1-19-01 Thermalito UESD</t>
  </si>
  <si>
    <t>Thermalito Union Elementary School Dist.</t>
  </si>
  <si>
    <t>CAP Moyer Thermalito Bus</t>
  </si>
  <si>
    <t>CAP2-20-05 CUSD Bus Replacemen</t>
  </si>
  <si>
    <t>CAP2-20-05</t>
  </si>
  <si>
    <t>CAP2-20-05 CUSD School Bus replacement</t>
  </si>
  <si>
    <t>Imperial County APCD</t>
  </si>
  <si>
    <t>CUSD Electric School Bus</t>
  </si>
  <si>
    <t>CAP1-01</t>
  </si>
  <si>
    <t>Calexico Unified School District</t>
  </si>
  <si>
    <t>CAP1-02</t>
  </si>
  <si>
    <t>CVUSD - ERP 21 - AB617</t>
  </si>
  <si>
    <t>Cajon Valley Union School District</t>
  </si>
  <si>
    <t>APCD2019-OVEH-0052 AB617 School Bus</t>
  </si>
  <si>
    <t>APCD2019-OVEH-0065 AB 617 School Bus</t>
  </si>
  <si>
    <t>G-70573</t>
  </si>
  <si>
    <t>G-70569</t>
  </si>
  <si>
    <t>G-70564</t>
  </si>
  <si>
    <t>G-70561</t>
  </si>
  <si>
    <t>G-70528</t>
  </si>
  <si>
    <t>G-70523</t>
  </si>
  <si>
    <t>G-70526</t>
  </si>
  <si>
    <t>G-67653</t>
  </si>
  <si>
    <t>Lucerne Valley USD-EV Bus</t>
  </si>
  <si>
    <t>MD0418#05</t>
  </si>
  <si>
    <t>Lucerne Valley Unified School District</t>
  </si>
  <si>
    <t>1993 Blue Bird Diesel Bus</t>
  </si>
  <si>
    <t>Moorpark Unified</t>
  </si>
  <si>
    <t>21-071</t>
  </si>
  <si>
    <t>Moorpark Unified School District</t>
  </si>
  <si>
    <t>Bus #17</t>
  </si>
  <si>
    <t>21-072</t>
  </si>
  <si>
    <t>Bus #4</t>
  </si>
  <si>
    <t>Sanger Unified School District</t>
  </si>
  <si>
    <t>G-70876</t>
  </si>
  <si>
    <t>G-70868</t>
  </si>
  <si>
    <t>G-70875</t>
  </si>
  <si>
    <t>G-70874</t>
  </si>
  <si>
    <t>G-70866</t>
  </si>
  <si>
    <t>G-70869</t>
  </si>
  <si>
    <t>G-70864</t>
  </si>
  <si>
    <t>G-70878</t>
  </si>
  <si>
    <t>School Bus: SMJUHSD</t>
  </si>
  <si>
    <t>AP181919 SMJUHSD</t>
  </si>
  <si>
    <t>Jerry Sitton</t>
  </si>
  <si>
    <t>SMJUHSD Electric School Bus</t>
  </si>
  <si>
    <t>VET-18-0020</t>
  </si>
  <si>
    <t>SMQV007464</t>
  </si>
  <si>
    <t>SMQV007465</t>
  </si>
  <si>
    <t>SMQV007466</t>
  </si>
  <si>
    <t>SMQV007467</t>
  </si>
  <si>
    <t>SMQV007468</t>
  </si>
  <si>
    <t>SMQV007469</t>
  </si>
  <si>
    <t>SMQV007470</t>
  </si>
  <si>
    <t>SMQV007471</t>
  </si>
  <si>
    <t>SMQV007472</t>
  </si>
  <si>
    <t>VET-19-0047</t>
  </si>
  <si>
    <t>Washington Unified School District</t>
  </si>
  <si>
    <t>SMQV007711</t>
  </si>
  <si>
    <t>SMQV007712</t>
  </si>
  <si>
    <t>SMQV007713</t>
  </si>
  <si>
    <t>SMQV007714</t>
  </si>
  <si>
    <t>Visalia Unified School Distric</t>
  </si>
  <si>
    <t>G-72065</t>
  </si>
  <si>
    <t>Visalia Unified School District</t>
  </si>
  <si>
    <t>G-72063</t>
  </si>
  <si>
    <t>G-72068</t>
  </si>
  <si>
    <t>VNRe</t>
  </si>
  <si>
    <t>Blue Bird</t>
  </si>
  <si>
    <t>BBCV</t>
  </si>
  <si>
    <t>IC Bus</t>
  </si>
  <si>
    <t>CE3402</t>
  </si>
  <si>
    <t>Thomas</t>
  </si>
  <si>
    <t>Saf-T-Liner C2</t>
  </si>
  <si>
    <t>Lion</t>
  </si>
  <si>
    <t>LionA</t>
  </si>
  <si>
    <t>1BABNBUA9KF367837</t>
  </si>
  <si>
    <t>T3RE 3904</t>
  </si>
  <si>
    <t>1BABNBUA7KF367836</t>
  </si>
  <si>
    <t>1BABNBUA5KF367835</t>
  </si>
  <si>
    <t>1BABNBUA0KF367838</t>
  </si>
  <si>
    <t>2A9CP2744MJ198044</t>
  </si>
  <si>
    <t>Lion Electric</t>
  </si>
  <si>
    <t>Type C</t>
  </si>
  <si>
    <t>Proterra</t>
  </si>
  <si>
    <t>Catalyst E2</t>
  </si>
  <si>
    <t>5FYB8FJ13KF071480</t>
  </si>
  <si>
    <t>New Flyer</t>
  </si>
  <si>
    <t>XE40</t>
  </si>
  <si>
    <t>5FYB8FJ11KF071476</t>
  </si>
  <si>
    <t>5FYB8FJ13KF071477</t>
  </si>
  <si>
    <t>5FYB8FJ17KF071479</t>
  </si>
  <si>
    <t>5FYB8FJ15KF071478</t>
  </si>
  <si>
    <t>1BABNBUA7LF377882</t>
  </si>
  <si>
    <t>BBCV 3310</t>
  </si>
  <si>
    <t>2A9CP2114LJ198431</t>
  </si>
  <si>
    <t>AA3_AC</t>
  </si>
  <si>
    <t>2A9CP2115LJ198373</t>
  </si>
  <si>
    <t>AA2_AC</t>
  </si>
  <si>
    <t>BBCV 3011</t>
  </si>
  <si>
    <t>LION</t>
  </si>
  <si>
    <t>LIOND</t>
  </si>
  <si>
    <t>B2 106</t>
  </si>
  <si>
    <t>Micro Bird</t>
  </si>
  <si>
    <t>G5 Ford 200</t>
  </si>
  <si>
    <t>describe other</t>
  </si>
  <si>
    <t>Green Power</t>
  </si>
  <si>
    <t>Synapse</t>
  </si>
  <si>
    <t>GreenPower Synapse</t>
  </si>
  <si>
    <t>Charge XE40</t>
  </si>
  <si>
    <t>Thomas Built</t>
  </si>
  <si>
    <t>A</t>
  </si>
  <si>
    <t>D</t>
  </si>
  <si>
    <t>2A9CP2114LJ198509</t>
  </si>
  <si>
    <t>Lion C</t>
  </si>
  <si>
    <t>BYD</t>
  </si>
  <si>
    <t>K7M-30 percent27</t>
  </si>
  <si>
    <t>K9M-40 percent27</t>
  </si>
  <si>
    <t>KM9-40 percent27</t>
  </si>
  <si>
    <t>K11M-60 percent27</t>
  </si>
  <si>
    <t>1BABNBUA2KF363630</t>
  </si>
  <si>
    <t>1BABNBUA6KF363631</t>
  </si>
  <si>
    <t>1BABNBUA8KF363632</t>
  </si>
  <si>
    <t>1BABNUAXKF363633</t>
  </si>
  <si>
    <t>1BABNUA1KF363634</t>
  </si>
  <si>
    <t>1BABNBUA3KF363635</t>
  </si>
  <si>
    <t>1BABNBUA5KF363636</t>
  </si>
  <si>
    <t>1BABNBUA3KF363637</t>
  </si>
  <si>
    <t>1BABNBUA7KF363639</t>
  </si>
  <si>
    <t>1BABNBUA0KF363638</t>
  </si>
  <si>
    <t>1BABNBUA9KF362055</t>
  </si>
  <si>
    <t>1BABNBUA2KF367825</t>
  </si>
  <si>
    <t>1BABNBUA9KF367840</t>
  </si>
  <si>
    <t>1BABNBUAOKF367841</t>
  </si>
  <si>
    <t>1BABNBUA2KF367842</t>
  </si>
  <si>
    <t>1BABNBUA4KF367843</t>
  </si>
  <si>
    <t>1BABNBUA6KF367844</t>
  </si>
  <si>
    <t>1FDFE4FS0KDC56707</t>
  </si>
  <si>
    <t>1FDFE4FS2FDC56708</t>
  </si>
  <si>
    <t>1FDFE4FS4KDC56709</t>
  </si>
  <si>
    <t>1FDFE4FS0KDC56710</t>
  </si>
  <si>
    <t>1BABNBUAXKF367832</t>
  </si>
  <si>
    <t>1BABNBUA1KF367833</t>
  </si>
  <si>
    <t>1BABNBUA3KF367834</t>
  </si>
  <si>
    <t>1BABNBUA7KF365584</t>
  </si>
  <si>
    <t>1BABNBUA2KF365587</t>
  </si>
  <si>
    <t>1FDFE4FS6KDC30953</t>
  </si>
  <si>
    <t>1FDFE4FS4KDC30952</t>
  </si>
  <si>
    <t>1BABNBUA9KF365585</t>
  </si>
  <si>
    <t>1BABNBUA0KF365586</t>
  </si>
  <si>
    <t>1BABNBUAXKF362064</t>
  </si>
  <si>
    <t>1BABNBUA4KF362061</t>
  </si>
  <si>
    <t>1BABNBUA2KF362060</t>
  </si>
  <si>
    <t>1BABNBUA6KF362062</t>
  </si>
  <si>
    <t>1BABNBUA3KF362066</t>
  </si>
  <si>
    <t>1BABNBUA6KF362059</t>
  </si>
  <si>
    <t>1BABNBUA8KF362063</t>
  </si>
  <si>
    <t>1BABNBUA1KF362065</t>
  </si>
  <si>
    <t>1FDFE4FS6KDC53360</t>
  </si>
  <si>
    <t>Micro Bird G5</t>
  </si>
  <si>
    <t>1FDFE4FSXKDC30955</t>
  </si>
  <si>
    <t>1BAKFCUA4LF374215</t>
  </si>
  <si>
    <t>BBCV 3310S</t>
  </si>
  <si>
    <t>1BABNBUA7LF376876</t>
  </si>
  <si>
    <t>T3RE 3904S</t>
  </si>
  <si>
    <t>1BABNBUA9LF376877</t>
  </si>
  <si>
    <t>1BABNBUA0LF376878</t>
  </si>
  <si>
    <t>1BABNBUA2LF376879</t>
  </si>
  <si>
    <t>1BAKFCUA4LF374280</t>
  </si>
  <si>
    <t>1FDFE4FS4KDC55463</t>
  </si>
  <si>
    <t>G5</t>
  </si>
  <si>
    <t>1FDFE4FN1MDC09537</t>
  </si>
  <si>
    <t>1FDFE4FS1KDC60653</t>
  </si>
  <si>
    <t>1FDFE4FS5KDC30956</t>
  </si>
  <si>
    <t>1FDFE4FS3KDC30957</t>
  </si>
  <si>
    <t>1BAKFCUA6LF374281</t>
  </si>
  <si>
    <t>1BAKFCUA8LF374282</t>
  </si>
  <si>
    <t>1BAKFCUAXLF374283</t>
  </si>
  <si>
    <t>1BAKFCUA9LF374291</t>
  </si>
  <si>
    <t>1FDFE4FN3MDC09538</t>
  </si>
  <si>
    <t>1FDFE4FS7KDC52234</t>
  </si>
  <si>
    <t>1FDFE4FS6KDC52242</t>
  </si>
  <si>
    <t>1FDFE4FS5KDC30958</t>
  </si>
  <si>
    <t>1FDFE4FS7KDC30959</t>
  </si>
  <si>
    <t>1BAKFCUA0LF374292</t>
  </si>
  <si>
    <t>4B9KDLA49L2038017</t>
  </si>
  <si>
    <t>4B9KDLA40L2038018</t>
  </si>
  <si>
    <t>K7M-30 ft.</t>
  </si>
  <si>
    <t>1G9SM5EH0KP492005</t>
  </si>
  <si>
    <t>GreenPower</t>
  </si>
  <si>
    <t>1BABNBUAXLF376886</t>
  </si>
  <si>
    <t>1BABNBUA7LF373136</t>
  </si>
  <si>
    <t>1BABNBUA5LF373135</t>
  </si>
  <si>
    <t>1BAKGCUA8KF368251</t>
  </si>
  <si>
    <t>1BAKGCUA8KF368252</t>
  </si>
  <si>
    <t>1BABNBUA8KF363620</t>
  </si>
  <si>
    <t>1BABNBUA6KF363616</t>
  </si>
  <si>
    <t>1BABNBUA4KF363615</t>
  </si>
  <si>
    <t>1G9SP5GH7MP492011</t>
  </si>
  <si>
    <t>Greenpower</t>
  </si>
  <si>
    <t>BEAST 90</t>
  </si>
  <si>
    <t>1BAKGCUA3MF381073</t>
  </si>
  <si>
    <t>1BAKFCUA2LF373919</t>
  </si>
  <si>
    <t>2A9CP2743MJ198059</t>
  </si>
  <si>
    <t>C</t>
  </si>
  <si>
    <t>2A9CP2743MJ198021</t>
  </si>
  <si>
    <t>1BABNBUA7MF381593</t>
  </si>
  <si>
    <t>1BABNBUA5MF381575</t>
  </si>
  <si>
    <t>1BABNBUA2MF381579</t>
  </si>
  <si>
    <t>1BABNBUA0MF381578</t>
  </si>
  <si>
    <t>Bird</t>
  </si>
  <si>
    <t>T3RE 3940</t>
  </si>
  <si>
    <t>T3RE</t>
  </si>
  <si>
    <t>1BABNBUA9MF381577</t>
  </si>
  <si>
    <t>1BABNBUA4JF360535</t>
  </si>
  <si>
    <t>T3RE3904</t>
  </si>
  <si>
    <t>1BABNBUA8KF363617</t>
  </si>
  <si>
    <t>4DREBE2N9NB201988</t>
  </si>
  <si>
    <t>International Navistar</t>
  </si>
  <si>
    <t>CE2608</t>
  </si>
  <si>
    <t>1BABNBUA6MF381858</t>
  </si>
  <si>
    <t>Bluebird</t>
  </si>
  <si>
    <t>1BAKFCUA1KF368886</t>
  </si>
  <si>
    <t>1BAKFCUAXKF368885</t>
  </si>
  <si>
    <t>1BAKGCUA9LF368861</t>
  </si>
  <si>
    <t>Vision BBCV</t>
  </si>
  <si>
    <t>1BABNBUA1KF363619</t>
  </si>
  <si>
    <t>1BAKGCU48KF368865</t>
  </si>
  <si>
    <t>1G9SP5GH4MP492001</t>
  </si>
  <si>
    <t>Beast 90</t>
  </si>
  <si>
    <t>2A9CP2119KC198301</t>
  </si>
  <si>
    <t>LionC</t>
  </si>
  <si>
    <t>2A9CP2110KC198302</t>
  </si>
  <si>
    <t>2A9CP2114KC198304</t>
  </si>
  <si>
    <t>1BABNBUA1JF360735</t>
  </si>
  <si>
    <t>1BABNBUA7KF360739</t>
  </si>
  <si>
    <t>1BABNBUA1KF360736</t>
  </si>
  <si>
    <t>BLUE BIRD</t>
  </si>
  <si>
    <t>2A9CP2110KC198316</t>
  </si>
  <si>
    <t>1BABNBUA3KF360737</t>
  </si>
  <si>
    <t>1BABNBUA5KF360738</t>
  </si>
  <si>
    <t>2A9CP2127KJ198303</t>
  </si>
  <si>
    <t>2A9CP2126KJ198308</t>
  </si>
  <si>
    <t>2A9CP2121KJ198314</t>
  </si>
  <si>
    <t>2A9CP2129KJ198318</t>
  </si>
  <si>
    <t>1BABNBUA8KF367831</t>
  </si>
  <si>
    <t>1BAKGCUAXLF369646</t>
  </si>
  <si>
    <t>1BABNBUA6KF367830</t>
  </si>
  <si>
    <t>Latitude/Longitude</t>
  </si>
  <si>
    <t>HVIP co-funding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</si>
</sst>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6">
    <xf numFmtId="0" fontId="0" fillId="0" borderId="0" xfId="0"/>
    <xf numFmtId="0" fontId="3" fillId="0" borderId="0" xfId="0" applyFont="1"/>
    <xf numFmtId="0" fontId="2" fillId="0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0" fontId="1" fillId="0" borderId="1" xfId="0" applyFont="1" applyFill="1" applyBorder="1"/>
    <xf numFmtId="164" fontId="1" fillId="0" borderId="1" xfId="0" applyNumberFormat="1" applyFont="1" applyFill="1" applyBorder="1"/>
    <xf numFmtId="1" fontId="1" fillId="0" borderId="1" xfId="0" applyNumberFormat="1" applyFont="1" applyFill="1" applyBorder="1"/>
    <xf numFmtId="0" fontId="0" fillId="0" borderId="0" xfId="0" applyAlignment="1"/>
    <xf numFmtId="0" fontId="4" fillId="0" borderId="1" xfId="0" applyFont="1" applyBorder="1"/>
    <xf numFmtId="164" fontId="4" fillId="0" borderId="1" xfId="0" applyNumberFormat="1" applyFont="1" applyBorder="1"/>
    <xf numFmtId="1" fontId="4" fillId="0" borderId="1" xfId="0" applyNumberFormat="1" applyFont="1" applyBorder="1"/>
    <xf numFmtId="0" fontId="2" fillId="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0" fillId="0" borderId="0" xfId="0" applyFill="1"/>
    <xf numFmtId="0" fontId="7" fillId="0" borderId="0" xfId="0" applyFont="1"/>
    <xf numFmtId="14" fontId="0" fillId="0" borderId="0" xfId="0" applyNumberFormat="1"/>
    <xf numFmtId="8" fontId="0" fillId="0" borderId="0" xfId="0" applyNumberFormat="1"/>
    <xf numFmtId="0" fontId="7" fillId="0" borderId="0" xfId="0" applyFont="1" applyAlignment="1"/>
    <xf numFmtId="14" fontId="0" fillId="0" borderId="0" xfId="0" applyNumberFormat="1" applyAlignment="1"/>
    <xf numFmtId="8" fontId="0" fillId="0" borderId="0" xfId="0" applyNumberFormat="1" applyAlignment="1"/>
    <xf numFmtId="17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-rd%20ZEV%20data%208-22-22_v3%20-%20added%20hv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oyer-CAP ZEV clean"/>
      <sheetName val="cofund(3)"/>
      <sheetName val="CAP-Moyer Stacked"/>
      <sheetName val="Moyer Query"/>
      <sheetName val="CAP query"/>
      <sheetName val="bounce"/>
      <sheetName val="Sheet11"/>
      <sheetName val="php"/>
    </sheetNames>
    <sheetDataSet>
      <sheetData sheetId="0" refreshError="1"/>
      <sheetData sheetId="1" refreshError="1"/>
      <sheetData sheetId="2" refreshError="1">
        <row r="1">
          <cell r="E1" t="str">
            <v>equipment_id</v>
          </cell>
          <cell r="F1" t="str">
            <v>total_project_cost_amount</v>
          </cell>
          <cell r="G1" t="str">
            <v>moyer_eligible_cost_amount_ACS</v>
          </cell>
          <cell r="H1" t="str">
            <v>non_moyer_grant_amount</v>
          </cell>
          <cell r="I1" t="str">
            <v>used_for_match</v>
          </cell>
          <cell r="J1" t="str">
            <v>cost_share_waived</v>
          </cell>
          <cell r="K1" t="str">
            <v>applicant_cost_share</v>
          </cell>
          <cell r="L1" t="str">
            <v>specific_name_of_grant</v>
          </cell>
          <cell r="M1" t="str">
            <v>non_moyer_funding_source</v>
          </cell>
        </row>
        <row r="2">
          <cell r="E2">
            <v>683791</v>
          </cell>
          <cell r="F2" t="str">
            <v>NULL</v>
          </cell>
          <cell r="G2">
            <v>0</v>
          </cell>
          <cell r="H2">
            <v>125000</v>
          </cell>
          <cell r="I2" t="str">
            <v>N</v>
          </cell>
          <cell r="J2" t="str">
            <v>N</v>
          </cell>
          <cell r="K2">
            <v>118172</v>
          </cell>
          <cell r="L2" t="str">
            <v>VNRM - Voluntary NOx Reduction Measure</v>
          </cell>
          <cell r="M2" t="str">
            <v>MITIG</v>
          </cell>
        </row>
        <row r="3">
          <cell r="E3">
            <v>736091</v>
          </cell>
          <cell r="F3" t="str">
            <v>NULL</v>
          </cell>
          <cell r="G3" t="str">
            <v>NULL</v>
          </cell>
          <cell r="H3">
            <v>45522</v>
          </cell>
          <cell r="I3" t="str">
            <v>N</v>
          </cell>
          <cell r="J3" t="str">
            <v>N</v>
          </cell>
          <cell r="K3" t="str">
            <v>NULL</v>
          </cell>
          <cell r="L3" t="str">
            <v>VNRM - Voluntary NOx Reduction Measure</v>
          </cell>
          <cell r="M3" t="str">
            <v>MITIG</v>
          </cell>
        </row>
        <row r="4">
          <cell r="E4">
            <v>736091</v>
          </cell>
          <cell r="F4" t="str">
            <v>NULL</v>
          </cell>
          <cell r="G4" t="str">
            <v>NULL</v>
          </cell>
          <cell r="H4">
            <v>45522</v>
          </cell>
          <cell r="I4" t="str">
            <v>N</v>
          </cell>
          <cell r="J4" t="str">
            <v>N</v>
          </cell>
          <cell r="K4" t="str">
            <v>NULL</v>
          </cell>
          <cell r="L4" t="str">
            <v>VNRM - Voluntary NOx Reduction Measure</v>
          </cell>
          <cell r="M4" t="str">
            <v>MITIG</v>
          </cell>
        </row>
        <row r="5">
          <cell r="E5">
            <v>736091</v>
          </cell>
          <cell r="F5">
            <v>178944</v>
          </cell>
          <cell r="G5" t="str">
            <v>NULL</v>
          </cell>
          <cell r="H5">
            <v>45522</v>
          </cell>
          <cell r="I5" t="str">
            <v>N</v>
          </cell>
          <cell r="J5" t="str">
            <v>N</v>
          </cell>
          <cell r="K5" t="str">
            <v>NULL</v>
          </cell>
          <cell r="L5" t="str">
            <v>VNRM - Voluntary NOx Reduction Measure</v>
          </cell>
          <cell r="M5" t="str">
            <v>MITIG</v>
          </cell>
        </row>
        <row r="6">
          <cell r="E6">
            <v>670499</v>
          </cell>
          <cell r="F6">
            <v>379510</v>
          </cell>
          <cell r="G6">
            <v>59858</v>
          </cell>
          <cell r="H6">
            <v>90142</v>
          </cell>
          <cell r="I6" t="str">
            <v>N</v>
          </cell>
          <cell r="J6" t="str">
            <v>Y</v>
          </cell>
          <cell r="K6">
            <v>229510</v>
          </cell>
          <cell r="L6" t="str">
            <v>VNRM - Voluntary NOx Reduction Measure</v>
          </cell>
          <cell r="M6" t="str">
            <v>MITIG</v>
          </cell>
        </row>
        <row r="7">
          <cell r="E7">
            <v>736091</v>
          </cell>
          <cell r="F7">
            <v>178944</v>
          </cell>
          <cell r="G7" t="str">
            <v>NULL</v>
          </cell>
          <cell r="H7">
            <v>45522</v>
          </cell>
          <cell r="I7" t="str">
            <v>N</v>
          </cell>
          <cell r="J7" t="str">
            <v>N</v>
          </cell>
          <cell r="K7" t="str">
            <v>NULL</v>
          </cell>
          <cell r="L7" t="str">
            <v>VNRM - Voluntary NOx Reduction Measure</v>
          </cell>
          <cell r="M7" t="str">
            <v>MITIG</v>
          </cell>
        </row>
        <row r="8">
          <cell r="E8">
            <v>679264</v>
          </cell>
          <cell r="F8">
            <v>389245.5</v>
          </cell>
          <cell r="G8">
            <v>151613.17000000001</v>
          </cell>
          <cell r="H8">
            <v>58386.83</v>
          </cell>
          <cell r="I8" t="str">
            <v>N</v>
          </cell>
          <cell r="J8" t="str">
            <v>N</v>
          </cell>
          <cell r="K8">
            <v>0</v>
          </cell>
          <cell r="L8" t="str">
            <v>DERA - Diesel Emissions Reduction Act</v>
          </cell>
          <cell r="M8" t="str">
            <v>FED</v>
          </cell>
        </row>
        <row r="9">
          <cell r="E9">
            <v>680110</v>
          </cell>
          <cell r="F9">
            <v>192704.35</v>
          </cell>
          <cell r="G9">
            <v>86716.96</v>
          </cell>
          <cell r="H9">
            <v>28905.65</v>
          </cell>
          <cell r="I9" t="str">
            <v>N</v>
          </cell>
          <cell r="J9" t="str">
            <v>N</v>
          </cell>
          <cell r="K9">
            <v>0</v>
          </cell>
          <cell r="L9" t="str">
            <v>Air Shed - Ag Tractor Replacement - Phase 3</v>
          </cell>
          <cell r="M9" t="str">
            <v>FED</v>
          </cell>
        </row>
        <row r="10">
          <cell r="E10">
            <v>680118</v>
          </cell>
          <cell r="F10">
            <v>17019.89</v>
          </cell>
          <cell r="G10">
            <v>3037.27</v>
          </cell>
          <cell r="H10">
            <v>4621.68</v>
          </cell>
          <cell r="I10" t="str">
            <v>N</v>
          </cell>
          <cell r="J10" t="str">
            <v>N</v>
          </cell>
          <cell r="K10">
            <v>0</v>
          </cell>
          <cell r="L10" t="str">
            <v>AB 2522 DMV Fee (District: San Joaquin Valley)</v>
          </cell>
          <cell r="M10" t="str">
            <v>STA</v>
          </cell>
        </row>
        <row r="11">
          <cell r="E11">
            <v>680118</v>
          </cell>
          <cell r="F11">
            <v>17019.89</v>
          </cell>
          <cell r="G11">
            <v>3037.27</v>
          </cell>
          <cell r="H11">
            <v>2552.98</v>
          </cell>
          <cell r="I11" t="str">
            <v>N</v>
          </cell>
          <cell r="J11" t="str">
            <v>N</v>
          </cell>
          <cell r="K11">
            <v>0</v>
          </cell>
          <cell r="L11" t="str">
            <v>Air Shed - Ag Tractor Replacement - Phase 3</v>
          </cell>
          <cell r="M11" t="str">
            <v>FED</v>
          </cell>
        </row>
        <row r="12">
          <cell r="E12">
            <v>680126</v>
          </cell>
          <cell r="F12">
            <v>368040.62</v>
          </cell>
          <cell r="G12">
            <v>107793.91</v>
          </cell>
          <cell r="H12">
            <v>55206.09</v>
          </cell>
          <cell r="I12" t="str">
            <v>N</v>
          </cell>
          <cell r="J12" t="str">
            <v>N</v>
          </cell>
          <cell r="K12">
            <v>0</v>
          </cell>
          <cell r="L12" t="str">
            <v>Air Shed - Ag Tractor Replacement - Phase 3</v>
          </cell>
          <cell r="M12" t="str">
            <v>FED</v>
          </cell>
        </row>
        <row r="13">
          <cell r="E13">
            <v>682051</v>
          </cell>
          <cell r="F13">
            <v>34393.68</v>
          </cell>
          <cell r="G13">
            <v>5539.72</v>
          </cell>
          <cell r="H13">
            <v>12460.28</v>
          </cell>
          <cell r="I13" t="str">
            <v>N</v>
          </cell>
          <cell r="J13" t="str">
            <v>N</v>
          </cell>
          <cell r="K13">
            <v>0</v>
          </cell>
          <cell r="L13" t="str">
            <v>VERA and VSIP - Voluntary Early Retirement Authority and Voluntary Separation Incentive Payments</v>
          </cell>
          <cell r="M13" t="str">
            <v>LOCAL</v>
          </cell>
        </row>
        <row r="14">
          <cell r="E14">
            <v>687881</v>
          </cell>
          <cell r="F14">
            <v>51300</v>
          </cell>
          <cell r="G14">
            <v>17627</v>
          </cell>
          <cell r="H14">
            <v>23373</v>
          </cell>
          <cell r="I14" t="str">
            <v>N</v>
          </cell>
          <cell r="J14" t="str">
            <v>Y</v>
          </cell>
          <cell r="K14">
            <v>10300</v>
          </cell>
          <cell r="L14" t="str">
            <v>VNRM - Voluntary NOx Reduction Measure</v>
          </cell>
          <cell r="M14" t="str">
            <v>MITIG</v>
          </cell>
        </row>
        <row r="15">
          <cell r="E15">
            <v>708149</v>
          </cell>
          <cell r="F15" t="str">
            <v>NULL</v>
          </cell>
          <cell r="G15" t="str">
            <v>NULL</v>
          </cell>
          <cell r="H15" t="str">
            <v>NULL</v>
          </cell>
          <cell r="I15" t="str">
            <v>N</v>
          </cell>
          <cell r="J15" t="str">
            <v>Y</v>
          </cell>
          <cell r="K15" t="str">
            <v>NULL</v>
          </cell>
          <cell r="L15" t="str">
            <v>SCE - Southern California Edison Charge Ready Program</v>
          </cell>
          <cell r="M15" t="str">
            <v>LOCAL</v>
          </cell>
        </row>
        <row r="16">
          <cell r="E16">
            <v>710287</v>
          </cell>
          <cell r="F16">
            <v>8365</v>
          </cell>
          <cell r="G16" t="str">
            <v>NULL</v>
          </cell>
          <cell r="H16">
            <v>8365</v>
          </cell>
          <cell r="I16" t="str">
            <v>N</v>
          </cell>
          <cell r="K16" t="str">
            <v>NULL</v>
          </cell>
          <cell r="L16" t="str">
            <v>SCE - Southern California Edison Charge Ready Program</v>
          </cell>
          <cell r="M16" t="str">
            <v>LOCAL</v>
          </cell>
        </row>
        <row r="17">
          <cell r="E17">
            <v>732034</v>
          </cell>
          <cell r="F17">
            <v>41390</v>
          </cell>
          <cell r="G17">
            <v>20695</v>
          </cell>
          <cell r="H17">
            <v>20695</v>
          </cell>
          <cell r="I17" t="str">
            <v>N</v>
          </cell>
          <cell r="K17" t="str">
            <v>NULL</v>
          </cell>
          <cell r="L17" t="str">
            <v>Moyer - Carl Moyer Program</v>
          </cell>
          <cell r="M17" t="str">
            <v>STA</v>
          </cell>
        </row>
        <row r="18">
          <cell r="E18">
            <v>761018</v>
          </cell>
          <cell r="F18">
            <v>41390</v>
          </cell>
          <cell r="G18">
            <v>20695</v>
          </cell>
          <cell r="H18">
            <v>20695</v>
          </cell>
          <cell r="I18" t="str">
            <v>N</v>
          </cell>
          <cell r="K18" t="str">
            <v>NULL</v>
          </cell>
          <cell r="L18" t="str">
            <v>Moyer - Carl Moyer Program</v>
          </cell>
          <cell r="M18" t="str">
            <v>STA</v>
          </cell>
        </row>
        <row r="19">
          <cell r="E19">
            <v>708737</v>
          </cell>
          <cell r="F19" t="str">
            <v>NULL</v>
          </cell>
          <cell r="G19">
            <v>124000</v>
          </cell>
          <cell r="H19">
            <v>235000</v>
          </cell>
          <cell r="I19" t="str">
            <v>Y</v>
          </cell>
          <cell r="J19" t="str">
            <v>Y</v>
          </cell>
          <cell r="K19">
            <v>76352.44</v>
          </cell>
          <cell r="L19" t="str">
            <v>HVIP - Hybrid and Zero-Emission Truck and Bus Voucher Incentive Project</v>
          </cell>
          <cell r="M19" t="str">
            <v>STAGGRF</v>
          </cell>
        </row>
        <row r="20">
          <cell r="E20">
            <v>708733</v>
          </cell>
          <cell r="F20" t="str">
            <v>NULL</v>
          </cell>
          <cell r="G20">
            <v>124000</v>
          </cell>
          <cell r="H20">
            <v>235000</v>
          </cell>
          <cell r="I20" t="str">
            <v>Y</v>
          </cell>
          <cell r="J20" t="str">
            <v>Y</v>
          </cell>
          <cell r="K20">
            <v>76352.44</v>
          </cell>
          <cell r="L20" t="str">
            <v>HVIP - Hybrid and Zero-Emission Truck and Bus Voucher Incentive Project</v>
          </cell>
          <cell r="M20" t="str">
            <v>STAGGRF</v>
          </cell>
        </row>
        <row r="21">
          <cell r="E21">
            <v>708739</v>
          </cell>
          <cell r="F21" t="str">
            <v>NULL</v>
          </cell>
          <cell r="G21">
            <v>124000</v>
          </cell>
          <cell r="H21">
            <v>235000</v>
          </cell>
          <cell r="I21" t="str">
            <v>Y</v>
          </cell>
          <cell r="J21" t="str">
            <v>Y</v>
          </cell>
          <cell r="K21">
            <v>76352.44</v>
          </cell>
          <cell r="L21" t="str">
            <v>HVIP - Hybrid and Zero-Emission Truck and Bus Voucher Incentive Project</v>
          </cell>
          <cell r="M21" t="str">
            <v>STAGGRF</v>
          </cell>
        </row>
        <row r="22">
          <cell r="E22">
            <v>730488</v>
          </cell>
          <cell r="F22" t="str">
            <v>NULL</v>
          </cell>
          <cell r="G22">
            <v>176550</v>
          </cell>
          <cell r="H22">
            <v>220000</v>
          </cell>
          <cell r="I22" t="str">
            <v>N</v>
          </cell>
          <cell r="J22" t="str">
            <v>Y</v>
          </cell>
          <cell r="K22">
            <v>0</v>
          </cell>
          <cell r="L22" t="str">
            <v>HVIP - Hybrid and Zero-Emission Truck and Bus Voucher Incentive Project</v>
          </cell>
          <cell r="M22" t="str">
            <v>STAGGRF</v>
          </cell>
        </row>
        <row r="23">
          <cell r="E23">
            <v>710346</v>
          </cell>
          <cell r="F23">
            <v>748367</v>
          </cell>
          <cell r="G23">
            <v>96000</v>
          </cell>
          <cell r="H23">
            <v>187095.5</v>
          </cell>
          <cell r="I23" t="str">
            <v>N</v>
          </cell>
          <cell r="J23" t="str">
            <v>N</v>
          </cell>
          <cell r="K23">
            <v>465271.5</v>
          </cell>
          <cell r="L23" t="str">
            <v>DERA - Diesel Emissions Reduction Act</v>
          </cell>
          <cell r="M23" t="str">
            <v>FED</v>
          </cell>
        </row>
        <row r="24">
          <cell r="E24">
            <v>710344</v>
          </cell>
          <cell r="F24">
            <v>750574</v>
          </cell>
          <cell r="G24">
            <v>131000</v>
          </cell>
          <cell r="H24">
            <v>187643.5</v>
          </cell>
          <cell r="I24" t="str">
            <v>N</v>
          </cell>
          <cell r="J24" t="str">
            <v>N</v>
          </cell>
          <cell r="K24">
            <v>431930.5</v>
          </cell>
          <cell r="L24" t="str">
            <v>DERA - Diesel Emissions Reduction Act</v>
          </cell>
          <cell r="M24" t="str">
            <v>FED</v>
          </cell>
        </row>
        <row r="25">
          <cell r="E25">
            <v>710348</v>
          </cell>
          <cell r="F25">
            <v>993896</v>
          </cell>
          <cell r="G25">
            <v>137800</v>
          </cell>
          <cell r="H25">
            <v>447253</v>
          </cell>
          <cell r="I25" t="str">
            <v>N</v>
          </cell>
          <cell r="J25" t="str">
            <v>N</v>
          </cell>
          <cell r="K25">
            <v>408843</v>
          </cell>
          <cell r="L25" t="str">
            <v>DERA - Diesel Emissions Reduction Act</v>
          </cell>
          <cell r="M25" t="str">
            <v>FED</v>
          </cell>
        </row>
        <row r="26">
          <cell r="E26">
            <v>710350</v>
          </cell>
          <cell r="F26">
            <v>195116</v>
          </cell>
          <cell r="G26">
            <v>59000</v>
          </cell>
          <cell r="H26">
            <v>48779</v>
          </cell>
          <cell r="I26" t="str">
            <v>N</v>
          </cell>
          <cell r="J26" t="str">
            <v>N</v>
          </cell>
          <cell r="K26">
            <v>87337</v>
          </cell>
          <cell r="L26" t="str">
            <v>DERA - Diesel Emissions Reduction Act</v>
          </cell>
          <cell r="M26" t="str">
            <v>FED</v>
          </cell>
        </row>
        <row r="27">
          <cell r="E27">
            <v>710352</v>
          </cell>
          <cell r="F27">
            <v>588311</v>
          </cell>
          <cell r="G27">
            <v>85200</v>
          </cell>
          <cell r="H27">
            <v>147077</v>
          </cell>
          <cell r="I27" t="str">
            <v>N</v>
          </cell>
          <cell r="J27" t="str">
            <v>N</v>
          </cell>
          <cell r="K27">
            <v>356034</v>
          </cell>
          <cell r="L27" t="str">
            <v>DERA - Diesel Emissions Reduction Act</v>
          </cell>
          <cell r="M27" t="str">
            <v>FED</v>
          </cell>
        </row>
        <row r="28">
          <cell r="E28">
            <v>730397</v>
          </cell>
          <cell r="F28">
            <v>1243648</v>
          </cell>
          <cell r="G28">
            <v>104700</v>
          </cell>
          <cell r="H28">
            <v>750000</v>
          </cell>
          <cell r="I28" t="str">
            <v>N</v>
          </cell>
          <cell r="K28">
            <v>388948</v>
          </cell>
          <cell r="L28" t="str">
            <v>SB 1 - Senate Bill 1 Gas Tax</v>
          </cell>
          <cell r="M28" t="str">
            <v>STA</v>
          </cell>
        </row>
        <row r="29">
          <cell r="E29">
            <v>730017</v>
          </cell>
          <cell r="F29">
            <v>1243648</v>
          </cell>
          <cell r="G29">
            <v>102800</v>
          </cell>
          <cell r="H29">
            <v>750000</v>
          </cell>
          <cell r="I29" t="str">
            <v>N</v>
          </cell>
          <cell r="J29" t="str">
            <v>N</v>
          </cell>
          <cell r="K29">
            <v>390848</v>
          </cell>
          <cell r="L29" t="str">
            <v>SB 1 - Senate Bill 1 Gas Tax</v>
          </cell>
          <cell r="M29" t="str">
            <v>STA</v>
          </cell>
        </row>
        <row r="30">
          <cell r="E30">
            <v>730397</v>
          </cell>
          <cell r="F30">
            <v>1243648</v>
          </cell>
          <cell r="G30">
            <v>104700</v>
          </cell>
          <cell r="H30">
            <v>750000</v>
          </cell>
          <cell r="I30" t="str">
            <v>N</v>
          </cell>
          <cell r="K30">
            <v>388948</v>
          </cell>
          <cell r="L30" t="str">
            <v>SB 1 - Senate Bill 1 Gas Tax</v>
          </cell>
          <cell r="M30" t="str">
            <v>STA</v>
          </cell>
        </row>
        <row r="31">
          <cell r="E31">
            <v>730389</v>
          </cell>
          <cell r="F31">
            <v>1243648</v>
          </cell>
          <cell r="G31">
            <v>100800</v>
          </cell>
          <cell r="H31">
            <v>750000</v>
          </cell>
          <cell r="I31" t="str">
            <v>N</v>
          </cell>
          <cell r="J31" t="str">
            <v>N</v>
          </cell>
          <cell r="K31">
            <v>392848</v>
          </cell>
          <cell r="L31" t="str">
            <v>SB 1 - Senate Bill 1 Gas Tax</v>
          </cell>
          <cell r="M31" t="str">
            <v>STA</v>
          </cell>
        </row>
        <row r="32">
          <cell r="E32">
            <v>729985</v>
          </cell>
          <cell r="F32">
            <v>1243648</v>
          </cell>
          <cell r="G32">
            <v>96600</v>
          </cell>
          <cell r="H32">
            <v>750000</v>
          </cell>
          <cell r="I32" t="str">
            <v>N</v>
          </cell>
          <cell r="J32" t="str">
            <v>N</v>
          </cell>
          <cell r="K32">
            <v>397048</v>
          </cell>
          <cell r="L32" t="str">
            <v>SB 1 - Senate Bill 1 Gas Tax</v>
          </cell>
          <cell r="M32" t="str">
            <v>STA</v>
          </cell>
        </row>
        <row r="33">
          <cell r="E33">
            <v>730389</v>
          </cell>
          <cell r="F33">
            <v>1243648</v>
          </cell>
          <cell r="G33">
            <v>100800</v>
          </cell>
          <cell r="H33">
            <v>750000</v>
          </cell>
          <cell r="I33" t="str">
            <v>N</v>
          </cell>
          <cell r="J33" t="str">
            <v>N</v>
          </cell>
          <cell r="K33">
            <v>392848</v>
          </cell>
          <cell r="L33" t="str">
            <v>SB 1 - Senate Bill 1 Gas Tax</v>
          </cell>
          <cell r="M33" t="str">
            <v>STA</v>
          </cell>
        </row>
        <row r="34">
          <cell r="E34">
            <v>730343</v>
          </cell>
          <cell r="F34">
            <v>1243648</v>
          </cell>
          <cell r="G34">
            <v>93000</v>
          </cell>
          <cell r="H34">
            <v>750000</v>
          </cell>
          <cell r="I34" t="str">
            <v>N</v>
          </cell>
          <cell r="J34" t="str">
            <v>N</v>
          </cell>
          <cell r="K34">
            <v>400648</v>
          </cell>
          <cell r="L34" t="str">
            <v>SB 1 - Senate Bill 1 Gas Tax</v>
          </cell>
          <cell r="M34" t="str">
            <v>STA</v>
          </cell>
        </row>
        <row r="35">
          <cell r="E35">
            <v>730357</v>
          </cell>
          <cell r="F35">
            <v>1243648</v>
          </cell>
          <cell r="G35">
            <v>91500</v>
          </cell>
          <cell r="H35">
            <v>750000</v>
          </cell>
          <cell r="I35" t="str">
            <v>N</v>
          </cell>
          <cell r="J35" t="str">
            <v>N</v>
          </cell>
          <cell r="K35">
            <v>402148</v>
          </cell>
          <cell r="L35" t="str">
            <v>SB 1 - Senate Bill 1 Gas Tax</v>
          </cell>
          <cell r="M35" t="str">
            <v>STA</v>
          </cell>
        </row>
        <row r="36">
          <cell r="E36">
            <v>730403</v>
          </cell>
          <cell r="F36">
            <v>1243648</v>
          </cell>
          <cell r="G36">
            <v>74200</v>
          </cell>
          <cell r="H36">
            <v>750000</v>
          </cell>
          <cell r="I36" t="str">
            <v>N</v>
          </cell>
          <cell r="J36" t="str">
            <v>N</v>
          </cell>
          <cell r="K36">
            <v>419448</v>
          </cell>
          <cell r="L36" t="str">
            <v>SB 1 - Senate Bill 1 Gas Tax</v>
          </cell>
          <cell r="M36" t="str">
            <v>STA</v>
          </cell>
        </row>
        <row r="37">
          <cell r="E37">
            <v>730005</v>
          </cell>
          <cell r="F37">
            <v>1243648</v>
          </cell>
          <cell r="G37">
            <v>88000</v>
          </cell>
          <cell r="H37">
            <v>750000</v>
          </cell>
          <cell r="I37" t="str">
            <v>N</v>
          </cell>
          <cell r="J37" t="str">
            <v>N</v>
          </cell>
          <cell r="K37">
            <v>405648</v>
          </cell>
          <cell r="L37" t="str">
            <v>SB 1 - Senate Bill 1 Gas Tax</v>
          </cell>
          <cell r="M37" t="str">
            <v>STA</v>
          </cell>
        </row>
        <row r="38">
          <cell r="E38">
            <v>729991</v>
          </cell>
          <cell r="F38">
            <v>1243648</v>
          </cell>
          <cell r="G38">
            <v>84400</v>
          </cell>
          <cell r="H38">
            <v>750000</v>
          </cell>
          <cell r="I38" t="str">
            <v>N</v>
          </cell>
          <cell r="J38" t="str">
            <v>N</v>
          </cell>
          <cell r="K38">
            <v>409248</v>
          </cell>
          <cell r="L38" t="str">
            <v>SB 1 - Senate Bill 1 Gas Tax</v>
          </cell>
          <cell r="M38" t="str">
            <v>STA</v>
          </cell>
        </row>
        <row r="39">
          <cell r="E39">
            <v>728956</v>
          </cell>
          <cell r="F39">
            <v>1243648</v>
          </cell>
          <cell r="G39">
            <v>54400</v>
          </cell>
          <cell r="H39">
            <v>750000</v>
          </cell>
          <cell r="I39" t="str">
            <v>N</v>
          </cell>
          <cell r="J39" t="str">
            <v>N</v>
          </cell>
          <cell r="K39">
            <v>439248</v>
          </cell>
          <cell r="L39" t="str">
            <v>SB 1 - Senate Bill 1 Gas Tax</v>
          </cell>
          <cell r="M39" t="str">
            <v>STA</v>
          </cell>
        </row>
        <row r="40">
          <cell r="E40">
            <v>730011</v>
          </cell>
          <cell r="F40">
            <v>1243648</v>
          </cell>
          <cell r="G40">
            <v>77700</v>
          </cell>
          <cell r="H40">
            <v>750000</v>
          </cell>
          <cell r="I40" t="str">
            <v>N</v>
          </cell>
          <cell r="J40" t="str">
            <v>N</v>
          </cell>
          <cell r="K40">
            <v>415948</v>
          </cell>
          <cell r="L40" t="str">
            <v>SB 1 - Senate Bill 1 Gas Tax</v>
          </cell>
          <cell r="M40" t="str">
            <v>STA</v>
          </cell>
        </row>
        <row r="41">
          <cell r="E41">
            <v>729959</v>
          </cell>
          <cell r="F41">
            <v>1243648</v>
          </cell>
          <cell r="G41">
            <v>70800</v>
          </cell>
          <cell r="H41">
            <v>750000</v>
          </cell>
          <cell r="I41" t="str">
            <v>N</v>
          </cell>
          <cell r="J41" t="str">
            <v>N</v>
          </cell>
          <cell r="K41">
            <v>422848</v>
          </cell>
          <cell r="L41" t="str">
            <v>SB 1 - Senate Bill 1 Gas Tax</v>
          </cell>
          <cell r="M41" t="str">
            <v>STA</v>
          </cell>
        </row>
        <row r="42">
          <cell r="E42">
            <v>710420</v>
          </cell>
          <cell r="F42">
            <v>1080366</v>
          </cell>
          <cell r="G42">
            <v>51800</v>
          </cell>
          <cell r="H42">
            <v>750000</v>
          </cell>
          <cell r="I42" t="str">
            <v>N</v>
          </cell>
          <cell r="J42" t="str">
            <v>N</v>
          </cell>
          <cell r="K42">
            <v>278566</v>
          </cell>
          <cell r="L42" t="str">
            <v>SB 1 - Senate Bill 1 Gas Tax</v>
          </cell>
          <cell r="M42" t="str">
            <v>STA</v>
          </cell>
        </row>
        <row r="43">
          <cell r="E43">
            <v>710422</v>
          </cell>
          <cell r="F43">
            <v>1080366</v>
          </cell>
          <cell r="G43">
            <v>57500</v>
          </cell>
          <cell r="H43">
            <v>750000</v>
          </cell>
          <cell r="I43" t="str">
            <v>N</v>
          </cell>
          <cell r="J43" t="str">
            <v>N</v>
          </cell>
          <cell r="K43">
            <v>272866</v>
          </cell>
          <cell r="L43" t="str">
            <v>SB 1 - Senate Bill 1 Gas Tax</v>
          </cell>
          <cell r="M43" t="str">
            <v>STA</v>
          </cell>
        </row>
        <row r="44">
          <cell r="E44">
            <v>710426</v>
          </cell>
          <cell r="F44">
            <v>1081366</v>
          </cell>
          <cell r="G44">
            <v>56500</v>
          </cell>
          <cell r="H44">
            <v>750000</v>
          </cell>
          <cell r="I44" t="str">
            <v>N</v>
          </cell>
          <cell r="J44" t="str">
            <v>N</v>
          </cell>
          <cell r="K44">
            <v>274866</v>
          </cell>
          <cell r="L44" t="str">
            <v>SB 1 - Senate Bill 1 Gas Tax</v>
          </cell>
          <cell r="M44" t="str">
            <v>STA</v>
          </cell>
        </row>
        <row r="45">
          <cell r="E45">
            <v>710428</v>
          </cell>
          <cell r="F45">
            <v>1080366</v>
          </cell>
          <cell r="G45">
            <v>62300</v>
          </cell>
          <cell r="H45">
            <v>750000</v>
          </cell>
          <cell r="I45" t="str">
            <v>N</v>
          </cell>
          <cell r="J45" t="str">
            <v>N</v>
          </cell>
          <cell r="K45">
            <v>268066</v>
          </cell>
          <cell r="L45" t="str">
            <v>SB 1 - Senate Bill 1 Gas Tax</v>
          </cell>
          <cell r="M45" t="str">
            <v>STA</v>
          </cell>
        </row>
        <row r="46">
          <cell r="E46">
            <v>710432</v>
          </cell>
          <cell r="F46">
            <v>1080366</v>
          </cell>
          <cell r="G46">
            <v>55000</v>
          </cell>
          <cell r="H46">
            <v>750000</v>
          </cell>
          <cell r="I46" t="str">
            <v>N</v>
          </cell>
          <cell r="J46" t="str">
            <v>N</v>
          </cell>
          <cell r="K46">
            <v>275366</v>
          </cell>
          <cell r="L46" t="str">
            <v>SB 1 - Senate Bill 1 Gas Tax</v>
          </cell>
          <cell r="M46" t="str">
            <v>STA</v>
          </cell>
        </row>
        <row r="47">
          <cell r="E47">
            <v>710436</v>
          </cell>
          <cell r="F47">
            <v>1080366</v>
          </cell>
          <cell r="G47">
            <v>63200</v>
          </cell>
          <cell r="H47">
            <v>750000</v>
          </cell>
          <cell r="I47" t="str">
            <v>N</v>
          </cell>
          <cell r="J47" t="str">
            <v>N</v>
          </cell>
          <cell r="K47">
            <v>267166</v>
          </cell>
          <cell r="L47" t="str">
            <v>SB 1 - Senate Bill 1 Gas Tax</v>
          </cell>
          <cell r="M47" t="str">
            <v>STA</v>
          </cell>
        </row>
        <row r="48">
          <cell r="E48">
            <v>710438</v>
          </cell>
          <cell r="F48">
            <v>1080366</v>
          </cell>
          <cell r="G48">
            <v>52700</v>
          </cell>
          <cell r="H48">
            <v>750000</v>
          </cell>
          <cell r="I48" t="str">
            <v>N</v>
          </cell>
          <cell r="J48" t="str">
            <v>N</v>
          </cell>
          <cell r="K48">
            <v>277666</v>
          </cell>
          <cell r="L48" t="str">
            <v>SB 1 - Senate Bill 1 Gas Tax</v>
          </cell>
          <cell r="M48" t="str">
            <v>STA</v>
          </cell>
        </row>
        <row r="49">
          <cell r="E49">
            <v>710440</v>
          </cell>
          <cell r="F49">
            <v>1080366</v>
          </cell>
          <cell r="G49">
            <v>37600</v>
          </cell>
          <cell r="H49">
            <v>750000</v>
          </cell>
          <cell r="I49" t="str">
            <v>N</v>
          </cell>
          <cell r="J49" t="str">
            <v>N</v>
          </cell>
          <cell r="K49">
            <v>292766</v>
          </cell>
          <cell r="L49" t="str">
            <v>SB 1 - Senate Bill 1 Gas Tax</v>
          </cell>
          <cell r="M49" t="str">
            <v>STA</v>
          </cell>
        </row>
        <row r="50">
          <cell r="E50">
            <v>710442</v>
          </cell>
          <cell r="F50">
            <v>1080366</v>
          </cell>
          <cell r="G50">
            <v>56200</v>
          </cell>
          <cell r="H50">
            <v>750000</v>
          </cell>
          <cell r="I50" t="str">
            <v>N</v>
          </cell>
          <cell r="J50" t="str">
            <v>N</v>
          </cell>
          <cell r="K50">
            <v>274166</v>
          </cell>
          <cell r="L50" t="str">
            <v>SB 1 - Senate Bill 1 Gas Tax</v>
          </cell>
          <cell r="M50" t="str">
            <v>STA</v>
          </cell>
        </row>
        <row r="51">
          <cell r="E51">
            <v>710444</v>
          </cell>
          <cell r="F51">
            <v>1080366</v>
          </cell>
          <cell r="G51">
            <v>43700</v>
          </cell>
          <cell r="H51">
            <v>750000</v>
          </cell>
          <cell r="I51" t="str">
            <v>N</v>
          </cell>
          <cell r="J51" t="str">
            <v>N</v>
          </cell>
          <cell r="K51">
            <v>286666</v>
          </cell>
          <cell r="L51" t="str">
            <v>SB 1 - Senate Bill 1 Gas Tax</v>
          </cell>
          <cell r="M51" t="str">
            <v>STA</v>
          </cell>
        </row>
        <row r="52">
          <cell r="E52">
            <v>710450</v>
          </cell>
          <cell r="F52">
            <v>1080366</v>
          </cell>
          <cell r="G52">
            <v>34600</v>
          </cell>
          <cell r="H52">
            <v>750000</v>
          </cell>
          <cell r="I52" t="str">
            <v>N</v>
          </cell>
          <cell r="J52" t="str">
            <v>N</v>
          </cell>
          <cell r="K52">
            <v>295766</v>
          </cell>
          <cell r="L52" t="str">
            <v>SB 1 - Senate Bill 1 Gas Tax</v>
          </cell>
          <cell r="M52" t="str">
            <v>STA</v>
          </cell>
        </row>
        <row r="53">
          <cell r="E53">
            <v>710454</v>
          </cell>
          <cell r="F53">
            <v>1080366</v>
          </cell>
          <cell r="G53">
            <v>45200</v>
          </cell>
          <cell r="H53">
            <v>750000</v>
          </cell>
          <cell r="I53" t="str">
            <v>N</v>
          </cell>
          <cell r="K53">
            <v>285166</v>
          </cell>
          <cell r="L53" t="str">
            <v>SB 1 - Senate Bill 1 Gas Tax</v>
          </cell>
          <cell r="M53" t="str">
            <v>STA</v>
          </cell>
        </row>
        <row r="54">
          <cell r="E54">
            <v>710460</v>
          </cell>
          <cell r="F54">
            <v>1080366</v>
          </cell>
          <cell r="G54">
            <v>41100</v>
          </cell>
          <cell r="H54">
            <v>750000</v>
          </cell>
          <cell r="I54" t="str">
            <v>N</v>
          </cell>
          <cell r="J54" t="str">
            <v>N</v>
          </cell>
          <cell r="K54">
            <v>289266</v>
          </cell>
          <cell r="L54" t="str">
            <v>SB 1 - Senate Bill 1 Gas Tax</v>
          </cell>
          <cell r="M54" t="str">
            <v>STA</v>
          </cell>
        </row>
        <row r="55">
          <cell r="E55">
            <v>710424</v>
          </cell>
          <cell r="F55">
            <v>1080366</v>
          </cell>
          <cell r="G55">
            <v>48700</v>
          </cell>
          <cell r="H55">
            <v>750000</v>
          </cell>
          <cell r="I55" t="str">
            <v>N</v>
          </cell>
          <cell r="J55" t="str">
            <v>N</v>
          </cell>
          <cell r="K55">
            <v>281666</v>
          </cell>
          <cell r="L55" t="str">
            <v>SB 1 - Senate Bill 1 Gas Tax</v>
          </cell>
          <cell r="M55" t="str">
            <v>STA</v>
          </cell>
        </row>
        <row r="56">
          <cell r="E56">
            <v>710430</v>
          </cell>
          <cell r="F56">
            <v>1080366</v>
          </cell>
          <cell r="G56">
            <v>54100</v>
          </cell>
          <cell r="H56">
            <v>750000</v>
          </cell>
          <cell r="I56" t="str">
            <v>N</v>
          </cell>
          <cell r="J56" t="str">
            <v>N</v>
          </cell>
          <cell r="K56">
            <v>276266</v>
          </cell>
          <cell r="L56" t="str">
            <v>SB 1 - Senate Bill 1 Gas Tax</v>
          </cell>
          <cell r="M56" t="str">
            <v>STA</v>
          </cell>
        </row>
        <row r="57">
          <cell r="E57">
            <v>710452</v>
          </cell>
          <cell r="F57">
            <v>1080366</v>
          </cell>
          <cell r="G57">
            <v>48700</v>
          </cell>
          <cell r="H57">
            <v>750000</v>
          </cell>
          <cell r="I57" t="str">
            <v>N</v>
          </cell>
          <cell r="J57" t="str">
            <v>N</v>
          </cell>
          <cell r="K57">
            <v>281666</v>
          </cell>
          <cell r="L57" t="str">
            <v>SB 1 - Senate Bill 1 Gas Tax</v>
          </cell>
          <cell r="M57" t="str">
            <v>STA</v>
          </cell>
        </row>
        <row r="58">
          <cell r="E58">
            <v>710462</v>
          </cell>
          <cell r="F58">
            <v>1080366</v>
          </cell>
          <cell r="G58">
            <v>44400</v>
          </cell>
          <cell r="H58">
            <v>750000</v>
          </cell>
          <cell r="I58" t="str">
            <v>N</v>
          </cell>
          <cell r="J58" t="str">
            <v>N</v>
          </cell>
          <cell r="K58">
            <v>285966</v>
          </cell>
          <cell r="L58" t="str">
            <v>SB 1 - Senate Bill 1 Gas Tax</v>
          </cell>
          <cell r="M58" t="str">
            <v>STA</v>
          </cell>
        </row>
        <row r="59">
          <cell r="E59">
            <v>710448</v>
          </cell>
          <cell r="F59">
            <v>1080366</v>
          </cell>
          <cell r="G59">
            <v>51100</v>
          </cell>
          <cell r="H59">
            <v>750000</v>
          </cell>
          <cell r="I59" t="str">
            <v>N</v>
          </cell>
          <cell r="J59" t="str">
            <v>N</v>
          </cell>
          <cell r="K59">
            <v>279266</v>
          </cell>
          <cell r="L59" t="str">
            <v>SB 1 - Senate Bill 1 Gas Tax</v>
          </cell>
          <cell r="M59" t="str">
            <v>STA</v>
          </cell>
        </row>
        <row r="60">
          <cell r="E60">
            <v>710446</v>
          </cell>
          <cell r="F60">
            <v>1080366</v>
          </cell>
          <cell r="G60">
            <v>54000</v>
          </cell>
          <cell r="H60">
            <v>750000</v>
          </cell>
          <cell r="I60" t="str">
            <v>N</v>
          </cell>
          <cell r="J60" t="str">
            <v>N</v>
          </cell>
          <cell r="K60">
            <v>276366</v>
          </cell>
          <cell r="L60" t="str">
            <v>SB 1 - Senate Bill 1 Gas Tax</v>
          </cell>
          <cell r="M60" t="str">
            <v>STA</v>
          </cell>
        </row>
        <row r="61">
          <cell r="E61">
            <v>710327</v>
          </cell>
          <cell r="F61">
            <v>538872</v>
          </cell>
          <cell r="G61">
            <v>61000</v>
          </cell>
          <cell r="H61">
            <v>134718</v>
          </cell>
          <cell r="I61" t="str">
            <v>N</v>
          </cell>
          <cell r="J61" t="str">
            <v>N</v>
          </cell>
          <cell r="K61">
            <v>343154</v>
          </cell>
          <cell r="L61" t="str">
            <v>DERA - Diesel Emissions Reduction Act</v>
          </cell>
          <cell r="M61" t="str">
            <v>FED</v>
          </cell>
        </row>
        <row r="62">
          <cell r="E62">
            <v>732008</v>
          </cell>
          <cell r="F62" t="str">
            <v>NULL</v>
          </cell>
          <cell r="G62">
            <v>230000</v>
          </cell>
          <cell r="H62">
            <v>150000</v>
          </cell>
          <cell r="I62" t="str">
            <v>N</v>
          </cell>
          <cell r="J62" t="str">
            <v>Y</v>
          </cell>
          <cell r="K62">
            <v>791</v>
          </cell>
          <cell r="L62" t="str">
            <v>HVIP - Hybrid and Zero-Emission Truck and Bus Voucher Incentive Project</v>
          </cell>
          <cell r="M62" t="str">
            <v>STAGGRF</v>
          </cell>
        </row>
        <row r="63">
          <cell r="E63">
            <v>732008</v>
          </cell>
          <cell r="F63" t="str">
            <v>NULL</v>
          </cell>
          <cell r="G63">
            <v>230000</v>
          </cell>
          <cell r="H63">
            <v>7000</v>
          </cell>
          <cell r="I63" t="str">
            <v>N</v>
          </cell>
          <cell r="J63" t="str">
            <v>Y</v>
          </cell>
          <cell r="K63">
            <v>791</v>
          </cell>
          <cell r="L63" t="str">
            <v>SMUD - Sacramento Municipal Utility District</v>
          </cell>
          <cell r="M63" t="str">
            <v>LOCAL</v>
          </cell>
        </row>
        <row r="64">
          <cell r="E64">
            <v>713899</v>
          </cell>
          <cell r="F64" t="str">
            <v>NULL</v>
          </cell>
          <cell r="G64">
            <v>180000</v>
          </cell>
          <cell r="H64">
            <v>150000</v>
          </cell>
          <cell r="I64" t="str">
            <v>N</v>
          </cell>
          <cell r="J64" t="str">
            <v>Y</v>
          </cell>
          <cell r="K64">
            <v>43791</v>
          </cell>
          <cell r="L64" t="str">
            <v>HVIP - Hybrid and Zero-Emission Truck and Bus Voucher Incentive Project</v>
          </cell>
          <cell r="M64" t="str">
            <v>STAGGRF</v>
          </cell>
        </row>
        <row r="65">
          <cell r="E65">
            <v>713899</v>
          </cell>
          <cell r="F65" t="str">
            <v>NULL</v>
          </cell>
          <cell r="G65">
            <v>180000</v>
          </cell>
          <cell r="H65">
            <v>7000</v>
          </cell>
          <cell r="I65" t="str">
            <v>N</v>
          </cell>
          <cell r="J65" t="str">
            <v>Y</v>
          </cell>
          <cell r="K65">
            <v>43791</v>
          </cell>
          <cell r="L65" t="str">
            <v>SMUD - Sacramento Municipal Utility District</v>
          </cell>
          <cell r="M65" t="str">
            <v>LOCAL</v>
          </cell>
        </row>
        <row r="66">
          <cell r="E66">
            <v>713901</v>
          </cell>
          <cell r="F66" t="str">
            <v>NULL</v>
          </cell>
          <cell r="G66">
            <v>180000</v>
          </cell>
          <cell r="H66">
            <v>180000</v>
          </cell>
          <cell r="I66" t="str">
            <v>N</v>
          </cell>
          <cell r="J66" t="str">
            <v>Y</v>
          </cell>
          <cell r="K66">
            <v>43791</v>
          </cell>
          <cell r="L66" t="str">
            <v>HVIP - Hybrid and Zero-Emission Truck and Bus Voucher Incentive Project</v>
          </cell>
          <cell r="M66" t="str">
            <v>STAGGRF</v>
          </cell>
        </row>
        <row r="67">
          <cell r="E67">
            <v>713901</v>
          </cell>
          <cell r="F67" t="str">
            <v>NULL</v>
          </cell>
          <cell r="G67">
            <v>180000</v>
          </cell>
          <cell r="H67">
            <v>7000</v>
          </cell>
          <cell r="I67" t="str">
            <v>N</v>
          </cell>
          <cell r="J67" t="str">
            <v>Y</v>
          </cell>
          <cell r="K67">
            <v>43791</v>
          </cell>
          <cell r="L67" t="str">
            <v>SMUD - Sacramento Municipal Utility District</v>
          </cell>
          <cell r="M67" t="str">
            <v>LOCAL</v>
          </cell>
        </row>
        <row r="68">
          <cell r="E68">
            <v>713903</v>
          </cell>
          <cell r="F68" t="str">
            <v>NULL</v>
          </cell>
          <cell r="G68">
            <v>180000</v>
          </cell>
          <cell r="H68">
            <v>150000</v>
          </cell>
          <cell r="I68" t="str">
            <v>N</v>
          </cell>
          <cell r="J68" t="str">
            <v>Y</v>
          </cell>
          <cell r="K68">
            <v>43791</v>
          </cell>
          <cell r="L68" t="str">
            <v>HVIP - Hybrid and Zero-Emission Truck and Bus Voucher Incentive Project</v>
          </cell>
          <cell r="M68" t="str">
            <v>STAGGRF</v>
          </cell>
        </row>
        <row r="69">
          <cell r="E69">
            <v>713903</v>
          </cell>
          <cell r="F69" t="str">
            <v>NULL</v>
          </cell>
          <cell r="G69">
            <v>180000</v>
          </cell>
          <cell r="H69">
            <v>7000</v>
          </cell>
          <cell r="I69" t="str">
            <v>N</v>
          </cell>
          <cell r="J69" t="str">
            <v>Y</v>
          </cell>
          <cell r="K69">
            <v>43791</v>
          </cell>
          <cell r="L69" t="str">
            <v>SMUD - Sacramento Municipal Utility District</v>
          </cell>
          <cell r="M69" t="str">
            <v>LOCAL</v>
          </cell>
        </row>
        <row r="70">
          <cell r="E70">
            <v>712212</v>
          </cell>
          <cell r="F70" t="str">
            <v>NULL</v>
          </cell>
          <cell r="G70">
            <v>160000</v>
          </cell>
          <cell r="H70">
            <v>150000</v>
          </cell>
          <cell r="I70" t="str">
            <v>N</v>
          </cell>
          <cell r="J70" t="str">
            <v>Y</v>
          </cell>
          <cell r="K70">
            <v>94442.68</v>
          </cell>
          <cell r="L70" t="str">
            <v>HVIP - Hybrid and Zero-Emission Truck and Bus Voucher Incentive Project</v>
          </cell>
          <cell r="M70" t="str">
            <v>STAGGRF</v>
          </cell>
        </row>
        <row r="71">
          <cell r="E71">
            <v>712212</v>
          </cell>
          <cell r="F71" t="str">
            <v>NULL</v>
          </cell>
          <cell r="G71">
            <v>160000</v>
          </cell>
          <cell r="H71">
            <v>7000</v>
          </cell>
          <cell r="I71" t="str">
            <v>N</v>
          </cell>
          <cell r="J71" t="str">
            <v>Y</v>
          </cell>
          <cell r="K71">
            <v>94442.68</v>
          </cell>
          <cell r="L71" t="str">
            <v>SMUD - Sacramento Municipal Utility District</v>
          </cell>
          <cell r="M71" t="str">
            <v>LOCAL</v>
          </cell>
        </row>
        <row r="72">
          <cell r="E72">
            <v>708731</v>
          </cell>
          <cell r="F72" t="str">
            <v>NULL</v>
          </cell>
          <cell r="G72">
            <v>124000</v>
          </cell>
          <cell r="H72">
            <v>235000</v>
          </cell>
          <cell r="I72" t="str">
            <v>Y</v>
          </cell>
          <cell r="J72" t="str">
            <v>Y</v>
          </cell>
          <cell r="K72">
            <v>76352.44</v>
          </cell>
          <cell r="L72" t="str">
            <v>HVIP - Hybrid and Zero-Emission Truck and Bus Voucher Incentive Project</v>
          </cell>
          <cell r="M72" t="str">
            <v>STAGGRF</v>
          </cell>
        </row>
        <row r="73">
          <cell r="E73">
            <v>708813</v>
          </cell>
          <cell r="F73" t="str">
            <v>NULL</v>
          </cell>
          <cell r="G73">
            <v>100000</v>
          </cell>
          <cell r="H73">
            <v>220000</v>
          </cell>
          <cell r="I73" t="str">
            <v>Y</v>
          </cell>
          <cell r="J73" t="str">
            <v>Y</v>
          </cell>
          <cell r="K73">
            <v>63178</v>
          </cell>
          <cell r="L73" t="str">
            <v>HVIP - Hybrid and Zero-Emission Truck and Bus Voucher Incentive Project</v>
          </cell>
          <cell r="M73" t="str">
            <v>STAGGRF</v>
          </cell>
        </row>
        <row r="74">
          <cell r="E74">
            <v>708815</v>
          </cell>
          <cell r="F74" t="str">
            <v>NULL</v>
          </cell>
          <cell r="G74">
            <v>100000</v>
          </cell>
          <cell r="H74">
            <v>220000</v>
          </cell>
          <cell r="I74" t="str">
            <v>Y</v>
          </cell>
          <cell r="J74" t="str">
            <v>Y</v>
          </cell>
          <cell r="K74">
            <v>63178</v>
          </cell>
          <cell r="L74" t="str">
            <v>HVIP - Hybrid and Zero-Emission Truck and Bus Voucher Incentive Project</v>
          </cell>
          <cell r="M74" t="str">
            <v>STAGGRF</v>
          </cell>
        </row>
        <row r="75">
          <cell r="E75">
            <v>708817</v>
          </cell>
          <cell r="F75" t="str">
            <v>NULL</v>
          </cell>
          <cell r="G75">
            <v>100000</v>
          </cell>
          <cell r="H75">
            <v>220000</v>
          </cell>
          <cell r="I75" t="str">
            <v>Y</v>
          </cell>
          <cell r="J75" t="str">
            <v>Y</v>
          </cell>
          <cell r="K75">
            <v>66090.87</v>
          </cell>
          <cell r="L75" t="str">
            <v>HVIP - Hybrid and Zero-Emission Truck and Bus Voucher Incentive Project</v>
          </cell>
          <cell r="M75" t="str">
            <v>STAGGRF</v>
          </cell>
        </row>
        <row r="76">
          <cell r="E76">
            <v>729228</v>
          </cell>
          <cell r="F76">
            <v>386090.87</v>
          </cell>
          <cell r="G76">
            <v>100000</v>
          </cell>
          <cell r="H76">
            <v>220000</v>
          </cell>
          <cell r="I76" t="str">
            <v>Y</v>
          </cell>
          <cell r="K76">
            <v>66090.87</v>
          </cell>
          <cell r="L76" t="str">
            <v>HVIP - Hybrid and Zero-Emission Truck and Bus Voucher Incentive Project</v>
          </cell>
          <cell r="M76" t="str">
            <v>STAGGRF</v>
          </cell>
        </row>
        <row r="77">
          <cell r="E77">
            <v>708819</v>
          </cell>
          <cell r="F77" t="str">
            <v>NULL</v>
          </cell>
          <cell r="G77">
            <v>100000</v>
          </cell>
          <cell r="H77">
            <v>220000</v>
          </cell>
          <cell r="I77" t="str">
            <v>Y</v>
          </cell>
          <cell r="J77" t="str">
            <v>Y</v>
          </cell>
          <cell r="K77">
            <v>66090.87</v>
          </cell>
          <cell r="L77" t="str">
            <v>HVIP - Hybrid and Zero-Emission Truck and Bus Voucher Incentive Project</v>
          </cell>
          <cell r="M77" t="str">
            <v>STAGGRF</v>
          </cell>
        </row>
        <row r="78">
          <cell r="E78">
            <v>708821</v>
          </cell>
          <cell r="F78" t="str">
            <v>NULL</v>
          </cell>
          <cell r="G78">
            <v>100000</v>
          </cell>
          <cell r="H78">
            <v>220000</v>
          </cell>
          <cell r="I78" t="str">
            <v>Y</v>
          </cell>
          <cell r="J78" t="str">
            <v>Y</v>
          </cell>
          <cell r="K78">
            <v>63178</v>
          </cell>
          <cell r="L78" t="str">
            <v>HVIP - Hybrid and Zero-Emission Truck and Bus Voucher Incentive Project</v>
          </cell>
          <cell r="M78" t="str">
            <v>STAGGRF</v>
          </cell>
        </row>
        <row r="79">
          <cell r="E79">
            <v>708823</v>
          </cell>
          <cell r="F79" t="str">
            <v>NULL</v>
          </cell>
          <cell r="G79">
            <v>100000</v>
          </cell>
          <cell r="H79">
            <v>220000</v>
          </cell>
          <cell r="I79" t="str">
            <v>Y</v>
          </cell>
          <cell r="J79" t="str">
            <v>Y</v>
          </cell>
          <cell r="K79">
            <v>66090.87</v>
          </cell>
          <cell r="L79" t="str">
            <v>HVIP - Hybrid and Zero-Emission Truck and Bus Voucher Incentive Project</v>
          </cell>
          <cell r="M79" t="str">
            <v>STAGGRF</v>
          </cell>
        </row>
        <row r="80">
          <cell r="E80">
            <v>708825</v>
          </cell>
          <cell r="F80" t="str">
            <v>NULL</v>
          </cell>
          <cell r="G80">
            <v>100000</v>
          </cell>
          <cell r="H80">
            <v>220000</v>
          </cell>
          <cell r="I80" t="str">
            <v>Y</v>
          </cell>
          <cell r="J80" t="str">
            <v>Y</v>
          </cell>
          <cell r="K80">
            <v>66090.87</v>
          </cell>
          <cell r="L80" t="str">
            <v>HVIP - Hybrid and Zero-Emission Truck and Bus Voucher Incentive Project</v>
          </cell>
          <cell r="M80" t="str">
            <v>STAGGRF</v>
          </cell>
        </row>
        <row r="81">
          <cell r="E81">
            <v>708811</v>
          </cell>
          <cell r="F81" t="str">
            <v>NULL</v>
          </cell>
          <cell r="G81">
            <v>100000</v>
          </cell>
          <cell r="H81">
            <v>220000</v>
          </cell>
          <cell r="I81" t="str">
            <v>Y</v>
          </cell>
          <cell r="J81" t="str">
            <v>Y</v>
          </cell>
          <cell r="K81">
            <v>63178</v>
          </cell>
          <cell r="L81" t="str">
            <v>HVIP - Hybrid and Zero-Emission Truck and Bus Voucher Incentive Project</v>
          </cell>
          <cell r="M81" t="str">
            <v>STAGGRF</v>
          </cell>
        </row>
        <row r="82">
          <cell r="E82">
            <v>708861</v>
          </cell>
          <cell r="F82" t="str">
            <v>NULL</v>
          </cell>
          <cell r="G82">
            <v>180000</v>
          </cell>
          <cell r="H82">
            <v>220000</v>
          </cell>
          <cell r="I82" t="str">
            <v>Y</v>
          </cell>
          <cell r="J82" t="str">
            <v>Y</v>
          </cell>
          <cell r="K82" t="str">
            <v>NULL</v>
          </cell>
          <cell r="L82" t="str">
            <v>HVIP - Hybrid and Zero-Emission Truck and Bus Voucher Incentive Project</v>
          </cell>
          <cell r="M82" t="str">
            <v>STAGGRF</v>
          </cell>
        </row>
        <row r="83">
          <cell r="E83">
            <v>729230</v>
          </cell>
          <cell r="F83">
            <v>450000</v>
          </cell>
          <cell r="G83">
            <v>230000</v>
          </cell>
          <cell r="H83">
            <v>220000</v>
          </cell>
          <cell r="I83" t="str">
            <v>N</v>
          </cell>
          <cell r="J83" t="str">
            <v>Y</v>
          </cell>
          <cell r="K83" t="str">
            <v>NULL</v>
          </cell>
          <cell r="L83" t="str">
            <v>HVIP - Hybrid and Zero-Emission Truck and Bus Voucher Incentive Project</v>
          </cell>
          <cell r="M83" t="str">
            <v>STAGGRF</v>
          </cell>
        </row>
        <row r="84">
          <cell r="E84">
            <v>729239</v>
          </cell>
          <cell r="F84">
            <v>400000</v>
          </cell>
          <cell r="G84">
            <v>180000</v>
          </cell>
          <cell r="H84">
            <v>220000</v>
          </cell>
          <cell r="I84" t="str">
            <v>Y</v>
          </cell>
          <cell r="J84" t="str">
            <v>Y</v>
          </cell>
          <cell r="K84" t="str">
            <v>NULL</v>
          </cell>
          <cell r="L84" t="str">
            <v>HVIP - Hybrid and Zero-Emission Truck and Bus Voucher Incentive Project</v>
          </cell>
          <cell r="M84" t="str">
            <v>STAGGRF</v>
          </cell>
        </row>
        <row r="85">
          <cell r="E85">
            <v>729237</v>
          </cell>
          <cell r="F85">
            <v>400000</v>
          </cell>
          <cell r="G85">
            <v>180000</v>
          </cell>
          <cell r="H85">
            <v>220000</v>
          </cell>
          <cell r="I85" t="str">
            <v>Y</v>
          </cell>
          <cell r="J85" t="str">
            <v>Y</v>
          </cell>
          <cell r="K85" t="str">
            <v>NULL</v>
          </cell>
          <cell r="L85" t="str">
            <v>HVIP - Hybrid and Zero-Emission Truck and Bus Voucher Incentive Project</v>
          </cell>
          <cell r="M85" t="str">
            <v>STAGGRF</v>
          </cell>
        </row>
        <row r="86">
          <cell r="E86">
            <v>729247</v>
          </cell>
          <cell r="F86">
            <v>400000</v>
          </cell>
          <cell r="G86">
            <v>180000</v>
          </cell>
          <cell r="H86">
            <v>220000</v>
          </cell>
          <cell r="I86" t="str">
            <v>Y</v>
          </cell>
          <cell r="J86" t="str">
            <v>Y</v>
          </cell>
          <cell r="K86" t="str">
            <v>NULL</v>
          </cell>
          <cell r="L86" t="str">
            <v>HVIP - Hybrid and Zero-Emission Truck and Bus Voucher Incentive Project</v>
          </cell>
          <cell r="M86" t="str">
            <v>STAGGRF</v>
          </cell>
        </row>
        <row r="87">
          <cell r="E87">
            <v>729249</v>
          </cell>
          <cell r="F87" t="str">
            <v>NULL</v>
          </cell>
          <cell r="G87">
            <v>177450</v>
          </cell>
          <cell r="H87">
            <v>220000</v>
          </cell>
          <cell r="I87" t="str">
            <v>Y</v>
          </cell>
          <cell r="J87" t="str">
            <v>Y</v>
          </cell>
          <cell r="K87" t="str">
            <v>NULL</v>
          </cell>
          <cell r="L87" t="str">
            <v>HVIP - Hybrid and Zero-Emission Truck and Bus Voucher Incentive Project</v>
          </cell>
          <cell r="M87" t="str">
            <v>STAGGRF</v>
          </cell>
        </row>
        <row r="88">
          <cell r="E88">
            <v>729251</v>
          </cell>
          <cell r="F88">
            <v>397450</v>
          </cell>
          <cell r="G88">
            <v>177450</v>
          </cell>
          <cell r="H88">
            <v>220000</v>
          </cell>
          <cell r="I88" t="str">
            <v>Y</v>
          </cell>
          <cell r="K88" t="str">
            <v>NULL</v>
          </cell>
          <cell r="L88" t="str">
            <v>HVIP - Hybrid and Zero-Emission Truck and Bus Voucher Incentive Project</v>
          </cell>
          <cell r="M88" t="str">
            <v>STAGGRF</v>
          </cell>
        </row>
        <row r="89">
          <cell r="E89">
            <v>729378</v>
          </cell>
          <cell r="F89">
            <v>450000</v>
          </cell>
          <cell r="G89">
            <v>230000</v>
          </cell>
          <cell r="H89">
            <v>220000</v>
          </cell>
          <cell r="I89" t="str">
            <v>Y</v>
          </cell>
          <cell r="K89" t="str">
            <v>NULL</v>
          </cell>
          <cell r="L89" t="str">
            <v>HVIP - Hybrid and Zero-Emission Truck and Bus Voucher Incentive Project</v>
          </cell>
          <cell r="M89" t="str">
            <v>STAGGRF</v>
          </cell>
        </row>
        <row r="90">
          <cell r="E90">
            <v>729429</v>
          </cell>
          <cell r="F90">
            <v>450000</v>
          </cell>
          <cell r="G90">
            <v>230000</v>
          </cell>
          <cell r="H90">
            <v>220000</v>
          </cell>
          <cell r="I90" t="str">
            <v>Y</v>
          </cell>
          <cell r="J90" t="str">
            <v>Y</v>
          </cell>
          <cell r="K90" t="str">
            <v>NULL</v>
          </cell>
          <cell r="L90" t="str">
            <v>HVIP - Hybrid and Zero-Emission Truck and Bus Voucher Incentive Project</v>
          </cell>
          <cell r="M90" t="str">
            <v>STAGGRF</v>
          </cell>
        </row>
        <row r="91">
          <cell r="E91">
            <v>729607</v>
          </cell>
          <cell r="F91" t="str">
            <v>NULL</v>
          </cell>
          <cell r="G91">
            <v>230000</v>
          </cell>
          <cell r="H91">
            <v>220000</v>
          </cell>
          <cell r="I91" t="str">
            <v>Y</v>
          </cell>
          <cell r="J91" t="str">
            <v>Y</v>
          </cell>
          <cell r="K91" t="str">
            <v>NULL</v>
          </cell>
          <cell r="L91" t="str">
            <v>HVIP - Hybrid and Zero-Emission Truck and Bus Voucher Incentive Project</v>
          </cell>
          <cell r="M91" t="str">
            <v>STAGGRF</v>
          </cell>
        </row>
        <row r="92">
          <cell r="E92">
            <v>761056</v>
          </cell>
          <cell r="F92">
            <v>450000</v>
          </cell>
          <cell r="G92">
            <v>230000</v>
          </cell>
          <cell r="H92">
            <v>220000</v>
          </cell>
          <cell r="I92" t="str">
            <v>Y</v>
          </cell>
          <cell r="J92" t="str">
            <v>Y</v>
          </cell>
          <cell r="K92" t="str">
            <v>NULL</v>
          </cell>
          <cell r="L92" t="str">
            <v>HVIP - Hybrid and Zero-Emission Truck and Bus Voucher Incentive Project</v>
          </cell>
          <cell r="M92" t="str">
            <v>STAGGRF</v>
          </cell>
        </row>
        <row r="93">
          <cell r="E93">
            <v>761058</v>
          </cell>
          <cell r="F93" t="str">
            <v>NULL</v>
          </cell>
          <cell r="G93">
            <v>180000</v>
          </cell>
          <cell r="H93">
            <v>220000</v>
          </cell>
          <cell r="I93" t="str">
            <v>Y</v>
          </cell>
          <cell r="J93" t="str">
            <v>Y</v>
          </cell>
          <cell r="K93" t="str">
            <v>NULL</v>
          </cell>
          <cell r="L93" t="str">
            <v>HVIP - Hybrid and Zero-Emission Truck and Bus Voucher Incentive Project</v>
          </cell>
          <cell r="M93" t="str">
            <v>STAGGRF</v>
          </cell>
        </row>
        <row r="94">
          <cell r="E94">
            <v>761060</v>
          </cell>
          <cell r="F94" t="str">
            <v>NULL</v>
          </cell>
          <cell r="G94">
            <v>180000</v>
          </cell>
          <cell r="H94">
            <v>220000</v>
          </cell>
          <cell r="I94" t="str">
            <v>Y</v>
          </cell>
          <cell r="J94" t="str">
            <v>Y</v>
          </cell>
          <cell r="K94" t="str">
            <v>NULL</v>
          </cell>
          <cell r="L94" t="str">
            <v>HVIP - Hybrid and Zero-Emission Truck and Bus Voucher Incentive Project</v>
          </cell>
          <cell r="M94" t="str">
            <v>STAGGRF</v>
          </cell>
        </row>
        <row r="95">
          <cell r="E95">
            <v>761502</v>
          </cell>
          <cell r="F95">
            <v>36030</v>
          </cell>
          <cell r="G95">
            <v>18015</v>
          </cell>
          <cell r="H95">
            <v>18015</v>
          </cell>
          <cell r="I95" t="str">
            <v>N</v>
          </cell>
          <cell r="J95" t="str">
            <v>N</v>
          </cell>
          <cell r="K95">
            <v>0</v>
          </cell>
          <cell r="L95" t="str">
            <v>Moyer - Carl Moyer Program</v>
          </cell>
          <cell r="M95" t="str">
            <v>STA</v>
          </cell>
        </row>
        <row r="96">
          <cell r="E96">
            <v>730518</v>
          </cell>
          <cell r="F96" t="str">
            <v>NULL</v>
          </cell>
          <cell r="G96" t="str">
            <v>NULL</v>
          </cell>
          <cell r="H96">
            <v>35487.760000000002</v>
          </cell>
          <cell r="I96" t="str">
            <v>Y</v>
          </cell>
          <cell r="J96" t="str">
            <v>Y</v>
          </cell>
          <cell r="K96" t="str">
            <v>NULL</v>
          </cell>
          <cell r="L96" t="str">
            <v>PG&amp;E - Pacific Gas and Electric Company</v>
          </cell>
          <cell r="M96" t="str">
            <v>OAFND</v>
          </cell>
        </row>
        <row r="97">
          <cell r="E97">
            <v>774473</v>
          </cell>
          <cell r="F97" t="str">
            <v>NULL</v>
          </cell>
          <cell r="G97">
            <v>179925</v>
          </cell>
          <cell r="H97">
            <v>220000</v>
          </cell>
          <cell r="I97" t="str">
            <v>N</v>
          </cell>
          <cell r="J97" t="str">
            <v>Y</v>
          </cell>
          <cell r="K97" t="str">
            <v>NULL</v>
          </cell>
          <cell r="L97" t="str">
            <v>HVIP - Hybrid and Zero-Emission Truck and Bus Voucher Incentive Project</v>
          </cell>
          <cell r="M97" t="str">
            <v>STAGGRF</v>
          </cell>
        </row>
        <row r="98">
          <cell r="E98">
            <v>731902</v>
          </cell>
          <cell r="F98">
            <v>71678.149999999994</v>
          </cell>
          <cell r="G98">
            <v>13183</v>
          </cell>
          <cell r="H98">
            <v>15000</v>
          </cell>
          <cell r="I98" t="str">
            <v>Y</v>
          </cell>
          <cell r="J98" t="str">
            <v>N</v>
          </cell>
          <cell r="K98">
            <v>43495.15</v>
          </cell>
          <cell r="L98" t="str">
            <v>AB 2766 $4 DMV Fee</v>
          </cell>
          <cell r="M98" t="str">
            <v>LOCAL</v>
          </cell>
        </row>
        <row r="99">
          <cell r="E99">
            <v>731903</v>
          </cell>
          <cell r="F99">
            <v>71678.149999999994</v>
          </cell>
          <cell r="G99">
            <v>13226</v>
          </cell>
          <cell r="H99">
            <v>15000</v>
          </cell>
          <cell r="I99" t="str">
            <v>Y</v>
          </cell>
          <cell r="J99" t="str">
            <v>N</v>
          </cell>
          <cell r="K99">
            <v>43452.15</v>
          </cell>
          <cell r="L99" t="str">
            <v>AB 2766 $4 DMV Fee</v>
          </cell>
          <cell r="M99" t="str">
            <v>LOCAL</v>
          </cell>
        </row>
        <row r="100">
          <cell r="E100">
            <v>731904</v>
          </cell>
          <cell r="F100">
            <v>71678.149999999994</v>
          </cell>
          <cell r="G100">
            <v>15916</v>
          </cell>
          <cell r="H100">
            <v>15000</v>
          </cell>
          <cell r="I100" t="str">
            <v>Y</v>
          </cell>
          <cell r="J100" t="str">
            <v>N</v>
          </cell>
          <cell r="K100">
            <v>40762.15</v>
          </cell>
          <cell r="L100" t="str">
            <v>AB 2766 $4 DMV Fee</v>
          </cell>
          <cell r="M100" t="str">
            <v>LOCAL</v>
          </cell>
        </row>
        <row r="101">
          <cell r="E101">
            <v>731905</v>
          </cell>
          <cell r="F101">
            <v>71678.149999999994</v>
          </cell>
          <cell r="G101">
            <v>15697</v>
          </cell>
          <cell r="H101">
            <v>15000</v>
          </cell>
          <cell r="I101" t="str">
            <v>Y</v>
          </cell>
          <cell r="J101" t="str">
            <v>N</v>
          </cell>
          <cell r="K101">
            <v>40981.15</v>
          </cell>
          <cell r="L101" t="str">
            <v>AB 2766 $4 DMV Fee</v>
          </cell>
          <cell r="M101" t="str">
            <v>LOCAL</v>
          </cell>
        </row>
        <row r="102">
          <cell r="E102">
            <v>731906</v>
          </cell>
          <cell r="F102">
            <v>71678.149999999994</v>
          </cell>
          <cell r="G102">
            <v>13500</v>
          </cell>
          <cell r="H102">
            <v>15000</v>
          </cell>
          <cell r="I102" t="str">
            <v>Y</v>
          </cell>
          <cell r="J102" t="str">
            <v>N</v>
          </cell>
          <cell r="K102">
            <v>43178.15</v>
          </cell>
          <cell r="L102" t="str">
            <v>AB 2766 $4 DMV Fee</v>
          </cell>
          <cell r="M102" t="str">
            <v>LOCAL</v>
          </cell>
        </row>
        <row r="103">
          <cell r="E103">
            <v>731907</v>
          </cell>
          <cell r="F103">
            <v>71678.149999999994</v>
          </cell>
          <cell r="G103">
            <v>14208</v>
          </cell>
          <cell r="H103">
            <v>15000</v>
          </cell>
          <cell r="I103" t="str">
            <v>Y</v>
          </cell>
          <cell r="J103" t="str">
            <v>N</v>
          </cell>
          <cell r="K103">
            <v>42470.15</v>
          </cell>
          <cell r="L103" t="str">
            <v>AB 2766 $4 DMV Fee</v>
          </cell>
          <cell r="M103" t="str">
            <v>LOCAL</v>
          </cell>
        </row>
        <row r="104">
          <cell r="E104">
            <v>731909</v>
          </cell>
          <cell r="F104">
            <v>71678.149999999994</v>
          </cell>
          <cell r="G104">
            <v>14504</v>
          </cell>
          <cell r="H104">
            <v>15000</v>
          </cell>
          <cell r="I104" t="str">
            <v>Y</v>
          </cell>
          <cell r="J104" t="str">
            <v>N</v>
          </cell>
          <cell r="K104">
            <v>42174.15</v>
          </cell>
          <cell r="L104" t="str">
            <v>AB 2766 $4 DMV Fee</v>
          </cell>
          <cell r="M104" t="str">
            <v>LOCAL</v>
          </cell>
        </row>
        <row r="105">
          <cell r="E105">
            <v>731910</v>
          </cell>
          <cell r="F105">
            <v>71310.149999999994</v>
          </cell>
          <cell r="G105">
            <v>13763</v>
          </cell>
          <cell r="H105">
            <v>15000</v>
          </cell>
          <cell r="I105" t="str">
            <v>Y</v>
          </cell>
          <cell r="J105" t="str">
            <v>N</v>
          </cell>
          <cell r="K105">
            <v>42547.15</v>
          </cell>
          <cell r="L105" t="str">
            <v>AB 2766 $4 DMV Fee</v>
          </cell>
          <cell r="M105" t="str">
            <v>LOCAL</v>
          </cell>
        </row>
        <row r="106">
          <cell r="E106">
            <v>731911</v>
          </cell>
          <cell r="F106">
            <v>71310.149999999994</v>
          </cell>
          <cell r="G106">
            <v>13812</v>
          </cell>
          <cell r="H106">
            <v>15000</v>
          </cell>
          <cell r="I106" t="str">
            <v>Y</v>
          </cell>
          <cell r="J106" t="str">
            <v>N</v>
          </cell>
          <cell r="K106">
            <v>42498.15</v>
          </cell>
          <cell r="L106" t="str">
            <v>AB 2766 $4 DMV Fee</v>
          </cell>
          <cell r="M106" t="str">
            <v>LOCAL</v>
          </cell>
        </row>
        <row r="107">
          <cell r="E107">
            <v>731912</v>
          </cell>
          <cell r="F107">
            <v>71310.149999999994</v>
          </cell>
          <cell r="G107">
            <v>14383</v>
          </cell>
          <cell r="H107">
            <v>15000</v>
          </cell>
          <cell r="I107" t="str">
            <v>Y</v>
          </cell>
          <cell r="J107" t="str">
            <v>N</v>
          </cell>
          <cell r="K107">
            <v>41927.15</v>
          </cell>
          <cell r="L107" t="str">
            <v>AB 2766 $4 DMV Fee</v>
          </cell>
          <cell r="M107" t="str">
            <v>LOCAL</v>
          </cell>
        </row>
        <row r="108">
          <cell r="E108">
            <v>731913</v>
          </cell>
          <cell r="F108">
            <v>71678.149999999994</v>
          </cell>
          <cell r="G108">
            <v>14876</v>
          </cell>
          <cell r="H108">
            <v>15000</v>
          </cell>
          <cell r="I108" t="str">
            <v>Y</v>
          </cell>
          <cell r="J108" t="str">
            <v>N</v>
          </cell>
          <cell r="K108">
            <v>41802.15</v>
          </cell>
          <cell r="L108" t="str">
            <v>AB 2766 $4 DMV Fee</v>
          </cell>
          <cell r="M108" t="str">
            <v>LOCAL</v>
          </cell>
        </row>
        <row r="109">
          <cell r="E109">
            <v>731914</v>
          </cell>
          <cell r="F109">
            <v>71310.149999999994</v>
          </cell>
          <cell r="G109">
            <v>13948</v>
          </cell>
          <cell r="H109">
            <v>15000</v>
          </cell>
          <cell r="I109" t="str">
            <v>Y</v>
          </cell>
          <cell r="J109" t="str">
            <v>N</v>
          </cell>
          <cell r="K109">
            <v>42362.15</v>
          </cell>
          <cell r="L109" t="str">
            <v>AB 2766 $4 DMV Fee</v>
          </cell>
          <cell r="M109" t="str">
            <v>LOCAL</v>
          </cell>
        </row>
        <row r="110">
          <cell r="E110">
            <v>731915</v>
          </cell>
          <cell r="F110">
            <v>71678.149999999994</v>
          </cell>
          <cell r="G110">
            <v>12302</v>
          </cell>
          <cell r="H110">
            <v>15000</v>
          </cell>
          <cell r="I110" t="str">
            <v>Y</v>
          </cell>
          <cell r="J110" t="str">
            <v>N</v>
          </cell>
          <cell r="K110">
            <v>44376.15</v>
          </cell>
          <cell r="L110" t="str">
            <v>AB 2766 $4 DMV Fee</v>
          </cell>
          <cell r="M110" t="str">
            <v>LOCAL</v>
          </cell>
        </row>
        <row r="111">
          <cell r="E111">
            <v>731916</v>
          </cell>
          <cell r="F111">
            <v>71678.149999999994</v>
          </cell>
          <cell r="G111">
            <v>14242</v>
          </cell>
          <cell r="H111">
            <v>15000</v>
          </cell>
          <cell r="I111" t="str">
            <v>Y</v>
          </cell>
          <cell r="J111" t="str">
            <v>N</v>
          </cell>
          <cell r="K111">
            <v>42436.15</v>
          </cell>
          <cell r="L111" t="str">
            <v>AB 2766 $4 DMV Fee</v>
          </cell>
          <cell r="M111" t="str">
            <v>LOCAL</v>
          </cell>
        </row>
        <row r="112">
          <cell r="E112">
            <v>731917</v>
          </cell>
          <cell r="F112">
            <v>71678.149999999994</v>
          </cell>
          <cell r="G112">
            <v>14596</v>
          </cell>
          <cell r="H112">
            <v>15000</v>
          </cell>
          <cell r="I112" t="str">
            <v>Y</v>
          </cell>
          <cell r="J112" t="str">
            <v>N</v>
          </cell>
          <cell r="K112">
            <v>42082.15</v>
          </cell>
          <cell r="L112" t="str">
            <v>AB 2766 $4 DMV Fee</v>
          </cell>
          <cell r="M112" t="str">
            <v>LOCAL</v>
          </cell>
        </row>
        <row r="113">
          <cell r="E113">
            <v>731918</v>
          </cell>
          <cell r="F113">
            <v>71310.149999999994</v>
          </cell>
          <cell r="G113">
            <v>13014</v>
          </cell>
          <cell r="H113">
            <v>15000</v>
          </cell>
          <cell r="I113" t="str">
            <v>Y</v>
          </cell>
          <cell r="J113" t="str">
            <v>N</v>
          </cell>
          <cell r="K113">
            <v>43296.15</v>
          </cell>
          <cell r="L113" t="str">
            <v>AB 2766 $4 DMV Fee</v>
          </cell>
          <cell r="M113" t="str">
            <v>LOCAL</v>
          </cell>
        </row>
        <row r="114">
          <cell r="E114">
            <v>731919</v>
          </cell>
          <cell r="F114">
            <v>71678.149999999994</v>
          </cell>
          <cell r="G114">
            <v>14880</v>
          </cell>
          <cell r="H114">
            <v>15000</v>
          </cell>
          <cell r="I114" t="str">
            <v>Y</v>
          </cell>
          <cell r="J114" t="str">
            <v>N</v>
          </cell>
          <cell r="K114">
            <v>41798.15</v>
          </cell>
          <cell r="L114" t="str">
            <v>AB 2766 $4 DMV Fee</v>
          </cell>
          <cell r="M114" t="str">
            <v>LOCAL</v>
          </cell>
        </row>
        <row r="115">
          <cell r="E115">
            <v>731920</v>
          </cell>
          <cell r="F115">
            <v>71310.149999999994</v>
          </cell>
          <cell r="G115">
            <v>15211</v>
          </cell>
          <cell r="H115">
            <v>15000</v>
          </cell>
          <cell r="I115" t="str">
            <v>Y</v>
          </cell>
          <cell r="J115" t="str">
            <v>N</v>
          </cell>
          <cell r="K115">
            <v>41099.15</v>
          </cell>
          <cell r="L115" t="str">
            <v>AB 2766 $4 DMV Fee</v>
          </cell>
          <cell r="M115" t="str">
            <v>LOCAL</v>
          </cell>
        </row>
        <row r="116">
          <cell r="E116">
            <v>735802</v>
          </cell>
          <cell r="F116">
            <v>390661</v>
          </cell>
          <cell r="G116">
            <v>107905</v>
          </cell>
          <cell r="H116">
            <v>119695</v>
          </cell>
          <cell r="I116" t="str">
            <v>N</v>
          </cell>
          <cell r="J116" t="str">
            <v>N</v>
          </cell>
          <cell r="K116">
            <v>163061</v>
          </cell>
          <cell r="L116" t="str">
            <v>FARMER - Funding Agricultural Replacement Measures for Emission Reductions</v>
          </cell>
          <cell r="M116" t="str">
            <v>STAGGRF</v>
          </cell>
        </row>
        <row r="117">
          <cell r="E117">
            <v>736089</v>
          </cell>
          <cell r="F117">
            <v>117574</v>
          </cell>
          <cell r="G117" t="str">
            <v>NULL</v>
          </cell>
          <cell r="H117">
            <v>72052</v>
          </cell>
          <cell r="I117" t="str">
            <v>N</v>
          </cell>
          <cell r="J117" t="str">
            <v>N</v>
          </cell>
          <cell r="K117" t="str">
            <v>NULL</v>
          </cell>
          <cell r="L117" t="str">
            <v>AB 923 $2 DMV Fee</v>
          </cell>
          <cell r="M117" t="str">
            <v>LOCAL</v>
          </cell>
        </row>
        <row r="118">
          <cell r="E118">
            <v>736324</v>
          </cell>
          <cell r="F118">
            <v>71310.149999999994</v>
          </cell>
          <cell r="G118">
            <v>16135</v>
          </cell>
          <cell r="H118">
            <v>15000</v>
          </cell>
          <cell r="I118" t="str">
            <v>Y</v>
          </cell>
          <cell r="J118" t="str">
            <v>N</v>
          </cell>
          <cell r="K118">
            <v>40175.15</v>
          </cell>
          <cell r="L118" t="str">
            <v>AB 2766 $4 DMV Fee</v>
          </cell>
          <cell r="M118" t="str">
            <v>LOCAL</v>
          </cell>
        </row>
        <row r="119">
          <cell r="E119">
            <v>738390</v>
          </cell>
          <cell r="F119">
            <v>41747.379999999997</v>
          </cell>
          <cell r="G119">
            <v>0</v>
          </cell>
          <cell r="H119">
            <v>24086</v>
          </cell>
          <cell r="I119" t="str">
            <v>Y</v>
          </cell>
          <cell r="J119" t="str">
            <v>N</v>
          </cell>
          <cell r="K119">
            <v>17661.38</v>
          </cell>
          <cell r="L119" t="str">
            <v>FARMER - Funding Agricultural Replacement Measures for Emission Reductions</v>
          </cell>
          <cell r="M119" t="str">
            <v>STAGGRF</v>
          </cell>
        </row>
        <row r="120">
          <cell r="E120">
            <v>743749</v>
          </cell>
          <cell r="F120">
            <v>40695</v>
          </cell>
          <cell r="G120">
            <v>21123</v>
          </cell>
          <cell r="H120">
            <v>19572</v>
          </cell>
          <cell r="I120" t="str">
            <v>N</v>
          </cell>
          <cell r="K120" t="str">
            <v>NULL</v>
          </cell>
          <cell r="L120" t="str">
            <v>Our Community CarShare (District: Sacramento)</v>
          </cell>
          <cell r="M120" t="str">
            <v>STAGGRF</v>
          </cell>
        </row>
        <row r="121">
          <cell r="E121">
            <v>744631</v>
          </cell>
          <cell r="F121">
            <v>450000</v>
          </cell>
          <cell r="G121">
            <v>140000</v>
          </cell>
          <cell r="H121">
            <v>220000</v>
          </cell>
          <cell r="I121" t="str">
            <v>Y</v>
          </cell>
          <cell r="J121" t="str">
            <v>Y</v>
          </cell>
          <cell r="K121">
            <v>90000</v>
          </cell>
          <cell r="L121" t="str">
            <v>HVIP - Hybrid and Zero-Emission Truck and Bus Voucher Incentive Project</v>
          </cell>
          <cell r="M121" t="str">
            <v>STAGGRF</v>
          </cell>
        </row>
        <row r="122">
          <cell r="E122">
            <v>744633</v>
          </cell>
          <cell r="F122" t="str">
            <v>NULL</v>
          </cell>
          <cell r="G122">
            <v>199700</v>
          </cell>
          <cell r="H122">
            <v>220000</v>
          </cell>
          <cell r="I122" t="str">
            <v>Y</v>
          </cell>
          <cell r="J122" t="str">
            <v>Y</v>
          </cell>
          <cell r="K122">
            <v>30300</v>
          </cell>
          <cell r="L122" t="str">
            <v>HVIP - Hybrid and Zero-Emission Truck and Bus Voucher Incentive Project</v>
          </cell>
          <cell r="M122" t="str">
            <v>STAGGRF</v>
          </cell>
        </row>
        <row r="123">
          <cell r="E123">
            <v>744629</v>
          </cell>
          <cell r="F123">
            <v>450000</v>
          </cell>
          <cell r="G123">
            <v>197700</v>
          </cell>
          <cell r="H123">
            <v>220000</v>
          </cell>
          <cell r="I123" t="str">
            <v>Y</v>
          </cell>
          <cell r="J123" t="str">
            <v>Y</v>
          </cell>
          <cell r="K123">
            <v>32300</v>
          </cell>
          <cell r="L123" t="str">
            <v>HVIP - Hybrid and Zero-Emission Truck and Bus Voucher Incentive Project</v>
          </cell>
          <cell r="M123" t="str">
            <v>STAGGRF</v>
          </cell>
        </row>
        <row r="124">
          <cell r="E124">
            <v>744557</v>
          </cell>
          <cell r="F124" t="str">
            <v>NULL</v>
          </cell>
          <cell r="G124">
            <v>210000</v>
          </cell>
          <cell r="H124">
            <v>220000</v>
          </cell>
          <cell r="I124" t="str">
            <v>Y</v>
          </cell>
          <cell r="J124" t="str">
            <v>Y</v>
          </cell>
          <cell r="K124">
            <v>6535</v>
          </cell>
          <cell r="L124" t="str">
            <v>HVIP - Hybrid and Zero-Emission Truck and Bus Voucher Incentive Project</v>
          </cell>
          <cell r="M124" t="str">
            <v>STAGGRF</v>
          </cell>
        </row>
        <row r="125">
          <cell r="E125">
            <v>744567</v>
          </cell>
          <cell r="F125" t="str">
            <v>NULL</v>
          </cell>
          <cell r="G125">
            <v>210000</v>
          </cell>
          <cell r="H125">
            <v>220000</v>
          </cell>
          <cell r="I125" t="str">
            <v>Y</v>
          </cell>
          <cell r="J125" t="str">
            <v>Y</v>
          </cell>
          <cell r="K125">
            <v>6535</v>
          </cell>
          <cell r="L125" t="str">
            <v>HVIP - Hybrid and Zero-Emission Truck and Bus Voucher Incentive Project</v>
          </cell>
          <cell r="M125" t="str">
            <v>STAGGRF</v>
          </cell>
        </row>
        <row r="126">
          <cell r="E126">
            <v>744635</v>
          </cell>
          <cell r="F126">
            <v>226535</v>
          </cell>
          <cell r="G126" t="str">
            <v>NULL</v>
          </cell>
          <cell r="H126">
            <v>220000</v>
          </cell>
          <cell r="I126" t="str">
            <v>Y</v>
          </cell>
          <cell r="K126">
            <v>6535</v>
          </cell>
          <cell r="L126" t="str">
            <v>HVIP - Hybrid and Zero-Emission Truck and Bus Voucher Incentive Project</v>
          </cell>
          <cell r="M126" t="str">
            <v>STAGGRF</v>
          </cell>
        </row>
        <row r="127">
          <cell r="E127">
            <v>744637</v>
          </cell>
          <cell r="F127" t="str">
            <v>NULL</v>
          </cell>
          <cell r="G127">
            <v>210000</v>
          </cell>
          <cell r="H127">
            <v>220000</v>
          </cell>
          <cell r="I127" t="str">
            <v>Y</v>
          </cell>
          <cell r="J127" t="str">
            <v>Y</v>
          </cell>
          <cell r="K127">
            <v>6535</v>
          </cell>
          <cell r="L127" t="str">
            <v>HVIP - Hybrid and Zero-Emission Truck and Bus Voucher Incentive Project</v>
          </cell>
          <cell r="M127" t="str">
            <v>STAGGRF</v>
          </cell>
        </row>
        <row r="128">
          <cell r="E128">
            <v>744639</v>
          </cell>
          <cell r="F128" t="str">
            <v>NULL</v>
          </cell>
          <cell r="G128">
            <v>210000</v>
          </cell>
          <cell r="H128">
            <v>220000</v>
          </cell>
          <cell r="I128" t="str">
            <v>Y</v>
          </cell>
          <cell r="J128" t="str">
            <v>Y</v>
          </cell>
          <cell r="K128">
            <v>6535</v>
          </cell>
          <cell r="L128" t="str">
            <v>HVIP - Hybrid and Zero-Emission Truck and Bus Voucher Incentive Project</v>
          </cell>
          <cell r="M128" t="str">
            <v>STAGGRF</v>
          </cell>
        </row>
        <row r="129">
          <cell r="E129">
            <v>744673</v>
          </cell>
          <cell r="F129" t="str">
            <v>NULL</v>
          </cell>
          <cell r="G129">
            <v>73684.5</v>
          </cell>
          <cell r="H129">
            <v>1362575.5</v>
          </cell>
          <cell r="I129" t="str">
            <v>Y</v>
          </cell>
          <cell r="J129" t="str">
            <v>Y</v>
          </cell>
          <cell r="K129" t="str">
            <v>NULL</v>
          </cell>
          <cell r="L129" t="str">
            <v>AB 923 $2 DMV Fee</v>
          </cell>
          <cell r="M129" t="str">
            <v>LOCAL</v>
          </cell>
        </row>
        <row r="130">
          <cell r="E130">
            <v>745068</v>
          </cell>
          <cell r="F130">
            <v>398497.3</v>
          </cell>
          <cell r="G130">
            <v>57394</v>
          </cell>
          <cell r="H130">
            <v>220000</v>
          </cell>
          <cell r="I130" t="str">
            <v>N</v>
          </cell>
          <cell r="J130" t="str">
            <v>Y</v>
          </cell>
          <cell r="K130">
            <v>121103.3</v>
          </cell>
          <cell r="L130" t="str">
            <v>HVIP - Hybrid and Zero-Emission Truck and Bus Voucher Incentive Project</v>
          </cell>
          <cell r="M130" t="str">
            <v>STAGGRF</v>
          </cell>
        </row>
        <row r="131">
          <cell r="E131">
            <v>745070</v>
          </cell>
          <cell r="F131">
            <v>398497.3</v>
          </cell>
          <cell r="G131">
            <v>163469</v>
          </cell>
          <cell r="H131">
            <v>220000</v>
          </cell>
          <cell r="I131" t="str">
            <v>N</v>
          </cell>
          <cell r="J131" t="str">
            <v>Y</v>
          </cell>
          <cell r="K131">
            <v>15028.3</v>
          </cell>
          <cell r="L131" t="str">
            <v>HVIP - Hybrid and Zero-Emission Truck and Bus Voucher Incentive Project</v>
          </cell>
          <cell r="M131" t="str">
            <v>STAGGRF</v>
          </cell>
        </row>
        <row r="132">
          <cell r="E132">
            <v>745074</v>
          </cell>
          <cell r="F132">
            <v>398497.3</v>
          </cell>
          <cell r="G132">
            <v>139131</v>
          </cell>
          <cell r="H132">
            <v>220000</v>
          </cell>
          <cell r="I132" t="str">
            <v>N</v>
          </cell>
          <cell r="J132" t="str">
            <v>Y</v>
          </cell>
          <cell r="K132">
            <v>39366.300000000003</v>
          </cell>
          <cell r="L132" t="str">
            <v>HVIP - Hybrid and Zero-Emission Truck and Bus Voucher Incentive Project</v>
          </cell>
          <cell r="M132" t="str">
            <v>STAGGRF</v>
          </cell>
        </row>
        <row r="133">
          <cell r="E133">
            <v>745072</v>
          </cell>
          <cell r="F133" t="str">
            <v>NULL</v>
          </cell>
          <cell r="G133">
            <v>173469</v>
          </cell>
          <cell r="H133">
            <v>220000</v>
          </cell>
          <cell r="I133" t="str">
            <v>N</v>
          </cell>
          <cell r="J133" t="str">
            <v>Y</v>
          </cell>
          <cell r="K133">
            <v>5028.3</v>
          </cell>
          <cell r="L133" t="str">
            <v>HVIP - Hybrid and Zero-Emission Truck and Bus Voucher Incentive Project</v>
          </cell>
          <cell r="M133" t="str">
            <v>STAGGRF</v>
          </cell>
        </row>
        <row r="134">
          <cell r="E134">
            <v>744653</v>
          </cell>
          <cell r="F134" t="str">
            <v>NULL</v>
          </cell>
          <cell r="G134">
            <v>210000</v>
          </cell>
          <cell r="H134">
            <v>220000</v>
          </cell>
          <cell r="I134" t="str">
            <v>Y</v>
          </cell>
          <cell r="J134" t="str">
            <v>Y</v>
          </cell>
          <cell r="K134">
            <v>6535</v>
          </cell>
          <cell r="L134" t="str">
            <v>HVIP - Hybrid and Zero-Emission Truck and Bus Voucher Incentive Project</v>
          </cell>
          <cell r="M134" t="str">
            <v>STAGGRF</v>
          </cell>
        </row>
        <row r="135">
          <cell r="E135">
            <v>744655</v>
          </cell>
          <cell r="F135" t="str">
            <v>NULL</v>
          </cell>
          <cell r="G135">
            <v>210000</v>
          </cell>
          <cell r="H135">
            <v>220000</v>
          </cell>
          <cell r="I135" t="str">
            <v>Y</v>
          </cell>
          <cell r="J135" t="str">
            <v>Y</v>
          </cell>
          <cell r="K135">
            <v>6535</v>
          </cell>
          <cell r="L135" t="str">
            <v>HVIP - Hybrid and Zero-Emission Truck and Bus Voucher Incentive Project</v>
          </cell>
          <cell r="M135" t="str">
            <v>STAGGRF</v>
          </cell>
        </row>
        <row r="136">
          <cell r="E136">
            <v>744657</v>
          </cell>
          <cell r="F136" t="str">
            <v>NULL</v>
          </cell>
          <cell r="G136">
            <v>180000</v>
          </cell>
          <cell r="H136">
            <v>220000</v>
          </cell>
          <cell r="I136" t="str">
            <v>Y</v>
          </cell>
          <cell r="J136" t="str">
            <v>Y</v>
          </cell>
          <cell r="K136">
            <v>0</v>
          </cell>
          <cell r="L136" t="str">
            <v>HVIP - Hybrid and Zero-Emission Truck and Bus Voucher Incentive Project</v>
          </cell>
          <cell r="M136" t="str">
            <v>STAGGRF</v>
          </cell>
        </row>
        <row r="137">
          <cell r="E137">
            <v>744659</v>
          </cell>
          <cell r="F137" t="str">
            <v>NULL</v>
          </cell>
          <cell r="G137">
            <v>180000</v>
          </cell>
          <cell r="H137">
            <v>220000</v>
          </cell>
          <cell r="I137" t="str">
            <v>Y</v>
          </cell>
          <cell r="J137" t="str">
            <v>Y</v>
          </cell>
          <cell r="K137">
            <v>22842</v>
          </cell>
          <cell r="L137" t="str">
            <v>HVIP - Hybrid and Zero-Emission Truck and Bus Voucher Incentive Project</v>
          </cell>
          <cell r="M137" t="str">
            <v>STAGGRF</v>
          </cell>
        </row>
        <row r="138">
          <cell r="E138">
            <v>744661</v>
          </cell>
          <cell r="F138" t="str">
            <v>NULL</v>
          </cell>
          <cell r="G138">
            <v>174250</v>
          </cell>
          <cell r="H138">
            <v>220000</v>
          </cell>
          <cell r="I138" t="str">
            <v>Y</v>
          </cell>
          <cell r="J138" t="str">
            <v>Y</v>
          </cell>
          <cell r="K138">
            <v>5750</v>
          </cell>
          <cell r="L138" t="str">
            <v>HVIP - Hybrid and Zero-Emission Truck and Bus Voucher Incentive Project</v>
          </cell>
          <cell r="M138" t="str">
            <v>STAGGRF</v>
          </cell>
        </row>
        <row r="139">
          <cell r="E139">
            <v>744663</v>
          </cell>
          <cell r="F139" t="str">
            <v>NULL</v>
          </cell>
          <cell r="G139">
            <v>180000</v>
          </cell>
          <cell r="H139">
            <v>220000</v>
          </cell>
          <cell r="I139" t="str">
            <v>Y</v>
          </cell>
          <cell r="J139" t="str">
            <v>Y</v>
          </cell>
          <cell r="K139">
            <v>22842</v>
          </cell>
          <cell r="L139" t="str">
            <v>HVIP - Hybrid and Zero-Emission Truck and Bus Voucher Incentive Project</v>
          </cell>
          <cell r="M139" t="str">
            <v>STAGGRF</v>
          </cell>
        </row>
        <row r="140">
          <cell r="E140">
            <v>744665</v>
          </cell>
          <cell r="F140" t="str">
            <v>NULL</v>
          </cell>
          <cell r="G140">
            <v>165000</v>
          </cell>
          <cell r="H140">
            <v>220000</v>
          </cell>
          <cell r="I140" t="str">
            <v>Y</v>
          </cell>
          <cell r="J140" t="str">
            <v>Y</v>
          </cell>
          <cell r="K140">
            <v>15000</v>
          </cell>
          <cell r="L140" t="str">
            <v>HVIP - Hybrid and Zero-Emission Truck and Bus Voucher Incentive Project</v>
          </cell>
          <cell r="M140" t="str">
            <v>STAGGRF</v>
          </cell>
        </row>
        <row r="141">
          <cell r="E141">
            <v>744667</v>
          </cell>
          <cell r="F141" t="str">
            <v>NULL</v>
          </cell>
          <cell r="G141">
            <v>180000</v>
          </cell>
          <cell r="H141">
            <v>220000</v>
          </cell>
          <cell r="I141" t="str">
            <v>Y</v>
          </cell>
          <cell r="J141" t="str">
            <v>Y</v>
          </cell>
          <cell r="K141">
            <v>36535</v>
          </cell>
          <cell r="L141" t="str">
            <v>HVIP - Hybrid and Zero-Emission Truck and Bus Voucher Incentive Project</v>
          </cell>
          <cell r="M141" t="str">
            <v>STAGGRF</v>
          </cell>
        </row>
        <row r="142">
          <cell r="E142">
            <v>744669</v>
          </cell>
          <cell r="F142" t="str">
            <v>NULL</v>
          </cell>
          <cell r="G142">
            <v>149800</v>
          </cell>
          <cell r="H142">
            <v>90000</v>
          </cell>
          <cell r="I142" t="str">
            <v>Y</v>
          </cell>
          <cell r="J142" t="str">
            <v>Y</v>
          </cell>
          <cell r="K142">
            <v>55671</v>
          </cell>
          <cell r="L142" t="str">
            <v>HVIP - Hybrid and Zero-Emission Truck and Bus Voucher Incentive Project</v>
          </cell>
          <cell r="M142" t="str">
            <v>STAGGRF</v>
          </cell>
        </row>
        <row r="143">
          <cell r="E143">
            <v>744671</v>
          </cell>
          <cell r="F143" t="str">
            <v>NULL</v>
          </cell>
          <cell r="G143">
            <v>180000</v>
          </cell>
          <cell r="H143">
            <v>220000</v>
          </cell>
          <cell r="I143" t="str">
            <v>Y</v>
          </cell>
          <cell r="J143" t="str">
            <v>Y</v>
          </cell>
          <cell r="K143">
            <v>36535</v>
          </cell>
          <cell r="L143" t="str">
            <v>HVIP - Hybrid and Zero-Emission Truck and Bus Voucher Incentive Project</v>
          </cell>
          <cell r="M143" t="str">
            <v>STAGGRF</v>
          </cell>
        </row>
        <row r="144">
          <cell r="E144">
            <v>746599</v>
          </cell>
          <cell r="F144" t="str">
            <v>NULL</v>
          </cell>
          <cell r="G144">
            <v>204774</v>
          </cell>
          <cell r="H144">
            <v>220000</v>
          </cell>
          <cell r="I144" t="str">
            <v>N</v>
          </cell>
          <cell r="J144" t="str">
            <v>Y</v>
          </cell>
          <cell r="K144" t="str">
            <v>NULL</v>
          </cell>
          <cell r="L144" t="str">
            <v>HVIP - Hybrid and Zero-Emission Truck and Bus Voucher Incentive Project</v>
          </cell>
          <cell r="M144" t="str">
            <v>STAGGRF</v>
          </cell>
        </row>
        <row r="145">
          <cell r="E145">
            <v>746609</v>
          </cell>
          <cell r="F145">
            <v>400000</v>
          </cell>
          <cell r="G145">
            <v>180000</v>
          </cell>
          <cell r="H145">
            <v>220000</v>
          </cell>
          <cell r="I145" t="str">
            <v>N</v>
          </cell>
          <cell r="J145" t="str">
            <v>Y</v>
          </cell>
          <cell r="K145" t="str">
            <v>NULL</v>
          </cell>
          <cell r="L145" t="str">
            <v>HVIP - Hybrid and Zero-Emission Truck and Bus Voucher Incentive Project</v>
          </cell>
          <cell r="M145" t="str">
            <v>STAGGRF</v>
          </cell>
        </row>
        <row r="146">
          <cell r="E146">
            <v>746617</v>
          </cell>
          <cell r="F146">
            <v>400000</v>
          </cell>
          <cell r="G146">
            <v>180000</v>
          </cell>
          <cell r="H146">
            <v>220000</v>
          </cell>
          <cell r="I146" t="str">
            <v>N</v>
          </cell>
          <cell r="J146" t="str">
            <v>Y</v>
          </cell>
          <cell r="K146" t="str">
            <v>NULL</v>
          </cell>
          <cell r="L146" t="str">
            <v>HVIP - Hybrid and Zero-Emission Truck and Bus Voucher Incentive Project</v>
          </cell>
          <cell r="M146" t="str">
            <v>STAGGRF</v>
          </cell>
        </row>
        <row r="147">
          <cell r="E147">
            <v>746625</v>
          </cell>
          <cell r="F147" t="str">
            <v>NULL</v>
          </cell>
          <cell r="G147">
            <v>180000</v>
          </cell>
          <cell r="H147">
            <v>220000</v>
          </cell>
          <cell r="I147" t="str">
            <v>N</v>
          </cell>
          <cell r="J147" t="str">
            <v>Y</v>
          </cell>
          <cell r="K147" t="str">
            <v>NULL</v>
          </cell>
          <cell r="L147" t="str">
            <v>HVIP - Hybrid and Zero-Emission Truck and Bus Voucher Incentive Project</v>
          </cell>
          <cell r="M147" t="str">
            <v>STAGGRF</v>
          </cell>
        </row>
        <row r="148">
          <cell r="E148">
            <v>746639</v>
          </cell>
          <cell r="F148">
            <v>400000</v>
          </cell>
          <cell r="G148">
            <v>180000</v>
          </cell>
          <cell r="H148">
            <v>220000</v>
          </cell>
          <cell r="I148" t="str">
            <v>N</v>
          </cell>
          <cell r="J148" t="str">
            <v>Y</v>
          </cell>
          <cell r="K148" t="str">
            <v>NULL</v>
          </cell>
          <cell r="L148" t="str">
            <v>HVIP - Hybrid and Zero-Emission Truck and Bus Voucher Incentive Project</v>
          </cell>
          <cell r="M148" t="str">
            <v>STAGGRF</v>
          </cell>
        </row>
        <row r="149">
          <cell r="E149">
            <v>746647</v>
          </cell>
          <cell r="F149" t="str">
            <v>NULL</v>
          </cell>
          <cell r="G149">
            <v>60000</v>
          </cell>
          <cell r="H149">
            <v>120000</v>
          </cell>
          <cell r="I149" t="str">
            <v>Y</v>
          </cell>
          <cell r="J149" t="str">
            <v>Y</v>
          </cell>
          <cell r="K149" t="str">
            <v>NULL</v>
          </cell>
          <cell r="L149" t="str">
            <v>AB 923 $2 DMV Fee</v>
          </cell>
          <cell r="M149" t="str">
            <v>LOCAL</v>
          </cell>
        </row>
        <row r="150">
          <cell r="E150">
            <v>746647</v>
          </cell>
          <cell r="F150" t="str">
            <v>NULL</v>
          </cell>
          <cell r="G150">
            <v>60000</v>
          </cell>
          <cell r="H150">
            <v>220000</v>
          </cell>
          <cell r="I150" t="str">
            <v>N</v>
          </cell>
          <cell r="J150" t="str">
            <v>Y</v>
          </cell>
          <cell r="K150" t="str">
            <v>NULL</v>
          </cell>
          <cell r="L150" t="str">
            <v>HVIP - Hybrid and Zero-Emission Truck and Bus Voucher Incentive Project</v>
          </cell>
          <cell r="M150" t="str">
            <v>STAGGRF</v>
          </cell>
        </row>
        <row r="151">
          <cell r="E151">
            <v>746655</v>
          </cell>
          <cell r="F151" t="str">
            <v>NULL</v>
          </cell>
          <cell r="G151">
            <v>180000</v>
          </cell>
          <cell r="H151">
            <v>220000</v>
          </cell>
          <cell r="I151" t="str">
            <v>N</v>
          </cell>
          <cell r="J151" t="str">
            <v>Y</v>
          </cell>
          <cell r="K151" t="str">
            <v>NULL</v>
          </cell>
          <cell r="L151" t="str">
            <v>HVIP - Hybrid and Zero-Emission Truck and Bus Voucher Incentive Project</v>
          </cell>
          <cell r="M151" t="str">
            <v>STAGGRF</v>
          </cell>
        </row>
        <row r="152">
          <cell r="E152">
            <v>746669</v>
          </cell>
          <cell r="F152" t="str">
            <v>NULL</v>
          </cell>
          <cell r="G152">
            <v>228643</v>
          </cell>
          <cell r="H152">
            <v>150000</v>
          </cell>
          <cell r="I152" t="str">
            <v>N</v>
          </cell>
          <cell r="J152" t="str">
            <v>Y</v>
          </cell>
          <cell r="K152" t="str">
            <v>NULL</v>
          </cell>
          <cell r="L152" t="str">
            <v>HVIP - Hybrid and Zero-Emission Truck and Bus Voucher Incentive Project</v>
          </cell>
          <cell r="M152" t="str">
            <v>STAGGRF</v>
          </cell>
        </row>
        <row r="153">
          <cell r="E153">
            <v>746677</v>
          </cell>
          <cell r="F153" t="str">
            <v>NULL</v>
          </cell>
          <cell r="G153">
            <v>230000</v>
          </cell>
          <cell r="H153">
            <v>220000</v>
          </cell>
          <cell r="I153" t="str">
            <v>N</v>
          </cell>
          <cell r="J153" t="str">
            <v>Y</v>
          </cell>
          <cell r="K153" t="str">
            <v>NULL</v>
          </cell>
          <cell r="L153" t="str">
            <v>HVIP - Hybrid and Zero-Emission Truck and Bus Voucher Incentive Project</v>
          </cell>
          <cell r="M153" t="str">
            <v>STAGGRF</v>
          </cell>
        </row>
        <row r="154">
          <cell r="E154">
            <v>746685</v>
          </cell>
          <cell r="F154" t="str">
            <v>NULL</v>
          </cell>
          <cell r="G154">
            <v>230000</v>
          </cell>
          <cell r="H154">
            <v>220000</v>
          </cell>
          <cell r="I154" t="str">
            <v>N</v>
          </cell>
          <cell r="J154" t="str">
            <v>Y</v>
          </cell>
          <cell r="K154" t="str">
            <v>NULL</v>
          </cell>
          <cell r="L154" t="str">
            <v>HVIP - Hybrid and Zero-Emission Truck and Bus Voucher Incentive Project</v>
          </cell>
          <cell r="M154" t="str">
            <v>STAGGRF</v>
          </cell>
        </row>
        <row r="155">
          <cell r="E155">
            <v>747918</v>
          </cell>
          <cell r="F155" t="str">
            <v>NULL</v>
          </cell>
          <cell r="G155">
            <v>1071294</v>
          </cell>
          <cell r="H155">
            <v>121301</v>
          </cell>
          <cell r="I155" t="str">
            <v>Y</v>
          </cell>
          <cell r="J155" t="str">
            <v>Y</v>
          </cell>
          <cell r="K155">
            <v>420651</v>
          </cell>
          <cell r="L155" t="str">
            <v>FARMER - Funding Agricultural Replacement Measures for Emission Reductions</v>
          </cell>
          <cell r="M155" t="str">
            <v>STAGGRF</v>
          </cell>
        </row>
        <row r="156">
          <cell r="E156">
            <v>729344</v>
          </cell>
          <cell r="F156" t="str">
            <v>NULL</v>
          </cell>
          <cell r="G156">
            <v>180000</v>
          </cell>
          <cell r="H156">
            <v>220000</v>
          </cell>
          <cell r="I156" t="str">
            <v>Y</v>
          </cell>
          <cell r="J156" t="str">
            <v>Y</v>
          </cell>
          <cell r="K156" t="str">
            <v>NULL</v>
          </cell>
          <cell r="L156" t="str">
            <v>HVIP - Hybrid and Zero-Emission Truck and Bus Voucher Incentive Project</v>
          </cell>
          <cell r="M156" t="str">
            <v>STAGGRF</v>
          </cell>
        </row>
        <row r="157">
          <cell r="E157">
            <v>731893</v>
          </cell>
          <cell r="F157">
            <v>71678.149999999994</v>
          </cell>
          <cell r="G157">
            <v>16130</v>
          </cell>
          <cell r="H157">
            <v>15000</v>
          </cell>
          <cell r="I157" t="str">
            <v>Y</v>
          </cell>
          <cell r="J157" t="str">
            <v>N</v>
          </cell>
          <cell r="K157">
            <v>40548.15</v>
          </cell>
          <cell r="L157" t="str">
            <v>AB 2766 $4 DMV Fee</v>
          </cell>
          <cell r="M157" t="str">
            <v>LOCAL</v>
          </cell>
        </row>
        <row r="158">
          <cell r="E158">
            <v>731908</v>
          </cell>
          <cell r="F158">
            <v>71678.149999999994</v>
          </cell>
          <cell r="G158">
            <v>13885.87</v>
          </cell>
          <cell r="H158">
            <v>15000</v>
          </cell>
          <cell r="I158" t="str">
            <v>Y</v>
          </cell>
          <cell r="J158" t="str">
            <v>N</v>
          </cell>
          <cell r="K158">
            <v>42792.28</v>
          </cell>
          <cell r="L158" t="str">
            <v>AB 2766 $4 DMV Fee</v>
          </cell>
          <cell r="M158" t="str">
            <v>LOCAL</v>
          </cell>
        </row>
        <row r="159">
          <cell r="E159">
            <v>774473</v>
          </cell>
          <cell r="F159" t="str">
            <v>NULL</v>
          </cell>
          <cell r="G159">
            <v>179925</v>
          </cell>
          <cell r="H159">
            <v>220000</v>
          </cell>
          <cell r="I159" t="str">
            <v>N</v>
          </cell>
          <cell r="J159" t="str">
            <v>Y</v>
          </cell>
          <cell r="K159" t="str">
            <v>NULL</v>
          </cell>
          <cell r="L159" t="str">
            <v>HVIP - Hybrid and Zero-Emission Truck and Bus Voucher Incentive Project</v>
          </cell>
          <cell r="M159" t="str">
            <v>STAGGRF</v>
          </cell>
        </row>
        <row r="160">
          <cell r="E160">
            <v>759607</v>
          </cell>
          <cell r="F160">
            <v>114348</v>
          </cell>
          <cell r="G160">
            <v>37737</v>
          </cell>
          <cell r="H160">
            <v>15263</v>
          </cell>
          <cell r="I160" t="str">
            <v>Y</v>
          </cell>
          <cell r="J160" t="str">
            <v>N</v>
          </cell>
          <cell r="K160">
            <v>61348</v>
          </cell>
          <cell r="L160" t="str">
            <v>AB 923 $2 DMV Fee</v>
          </cell>
          <cell r="M160" t="str">
            <v>LOCAL</v>
          </cell>
        </row>
        <row r="161">
          <cell r="E161">
            <v>759732</v>
          </cell>
          <cell r="F161">
            <v>98322.38</v>
          </cell>
          <cell r="G161">
            <v>43050</v>
          </cell>
          <cell r="H161">
            <v>700</v>
          </cell>
          <cell r="I161" t="str">
            <v>N</v>
          </cell>
          <cell r="J161" t="str">
            <v>N</v>
          </cell>
          <cell r="K161">
            <v>54572.38</v>
          </cell>
          <cell r="L161" t="str">
            <v>AB 2522 DMV Fee (District: San Joaquin Valley)</v>
          </cell>
          <cell r="M161" t="str">
            <v>STA</v>
          </cell>
        </row>
        <row r="162">
          <cell r="E162">
            <v>759825</v>
          </cell>
          <cell r="F162">
            <v>98322.38</v>
          </cell>
          <cell r="G162">
            <v>43050</v>
          </cell>
          <cell r="H162">
            <v>700</v>
          </cell>
          <cell r="I162" t="str">
            <v>N</v>
          </cell>
          <cell r="J162" t="str">
            <v>N</v>
          </cell>
          <cell r="K162">
            <v>54572.38</v>
          </cell>
          <cell r="L162" t="str">
            <v>AB 2522 DMV Fee (District: San Joaquin Valley)</v>
          </cell>
          <cell r="M162" t="str">
            <v>STA</v>
          </cell>
        </row>
        <row r="163">
          <cell r="E163">
            <v>729856</v>
          </cell>
          <cell r="F163">
            <v>165000</v>
          </cell>
          <cell r="G163" t="str">
            <v>NULL</v>
          </cell>
          <cell r="H163">
            <v>165000</v>
          </cell>
          <cell r="I163" t="str">
            <v>N</v>
          </cell>
          <cell r="J163" t="str">
            <v>Y</v>
          </cell>
          <cell r="K163" t="str">
            <v>NULL</v>
          </cell>
          <cell r="L163" t="str">
            <v>HVIP - Hybrid and Zero-Emission Truck and Bus Voucher Incentive Project</v>
          </cell>
          <cell r="M163" t="str">
            <v>STAGGRF</v>
          </cell>
        </row>
        <row r="164">
          <cell r="E164">
            <v>729858</v>
          </cell>
          <cell r="F164">
            <v>165000</v>
          </cell>
          <cell r="G164" t="str">
            <v>NULL</v>
          </cell>
          <cell r="H164">
            <v>165000</v>
          </cell>
          <cell r="I164" t="str">
            <v>N</v>
          </cell>
          <cell r="J164" t="str">
            <v>N</v>
          </cell>
          <cell r="K164" t="str">
            <v>NULL</v>
          </cell>
          <cell r="L164" t="str">
            <v>HVIP - Hybrid and Zero-Emission Truck and Bus Voucher Incentive Project</v>
          </cell>
          <cell r="M164" t="str">
            <v>STAGGRF</v>
          </cell>
        </row>
        <row r="165">
          <cell r="E165">
            <v>729860</v>
          </cell>
          <cell r="F165">
            <v>165000</v>
          </cell>
          <cell r="G165" t="str">
            <v>NULL</v>
          </cell>
          <cell r="H165">
            <v>165000</v>
          </cell>
          <cell r="I165" t="str">
            <v>N</v>
          </cell>
          <cell r="J165" t="str">
            <v>N</v>
          </cell>
          <cell r="K165" t="str">
            <v>NULL</v>
          </cell>
          <cell r="L165" t="str">
            <v>HVIP - Hybrid and Zero-Emission Truck and Bus Voucher Incentive Project</v>
          </cell>
          <cell r="M165" t="str">
            <v>STAGGRF</v>
          </cell>
        </row>
        <row r="166">
          <cell r="E166">
            <v>729862</v>
          </cell>
          <cell r="F166">
            <v>235000</v>
          </cell>
          <cell r="G166" t="str">
            <v>NULL</v>
          </cell>
          <cell r="H166">
            <v>235000</v>
          </cell>
          <cell r="I166" t="str">
            <v>N</v>
          </cell>
          <cell r="J166" t="str">
            <v>Y</v>
          </cell>
          <cell r="K166" t="str">
            <v>NULL</v>
          </cell>
          <cell r="L166" t="str">
            <v>HVIP - Hybrid and Zero-Emission Truck and Bus Voucher Incentive Project</v>
          </cell>
          <cell r="M166" t="str">
            <v>STAGGRF</v>
          </cell>
        </row>
        <row r="167">
          <cell r="E167">
            <v>729864</v>
          </cell>
          <cell r="F167">
            <v>235000</v>
          </cell>
          <cell r="G167" t="str">
            <v>NULL</v>
          </cell>
          <cell r="H167">
            <v>235000</v>
          </cell>
          <cell r="I167" t="str">
            <v>N</v>
          </cell>
          <cell r="J167" t="str">
            <v>Y</v>
          </cell>
          <cell r="K167" t="str">
            <v>NULL</v>
          </cell>
          <cell r="L167" t="str">
            <v>HVIP - Hybrid and Zero-Emission Truck and Bus Voucher Incentive Project</v>
          </cell>
          <cell r="M167" t="str">
            <v>STAGGRF</v>
          </cell>
        </row>
        <row r="168">
          <cell r="E168">
            <v>729866</v>
          </cell>
          <cell r="F168">
            <v>235000</v>
          </cell>
          <cell r="G168" t="str">
            <v>NULL</v>
          </cell>
          <cell r="H168">
            <v>235000</v>
          </cell>
          <cell r="I168" t="str">
            <v>N</v>
          </cell>
          <cell r="J168" t="str">
            <v>Y</v>
          </cell>
          <cell r="K168" t="str">
            <v>NULL</v>
          </cell>
          <cell r="L168" t="str">
            <v>HVIP - Hybrid and Zero-Emission Truck and Bus Voucher Incentive Project</v>
          </cell>
          <cell r="M168" t="str">
            <v>STAGGRF</v>
          </cell>
        </row>
        <row r="169">
          <cell r="E169">
            <v>729868</v>
          </cell>
          <cell r="F169">
            <v>165000</v>
          </cell>
          <cell r="G169" t="str">
            <v>NULL</v>
          </cell>
          <cell r="H169">
            <v>165000</v>
          </cell>
          <cell r="I169" t="str">
            <v>N</v>
          </cell>
          <cell r="J169" t="str">
            <v>Y</v>
          </cell>
          <cell r="K169" t="str">
            <v>NULL</v>
          </cell>
          <cell r="L169" t="str">
            <v>HVIP - Hybrid and Zero-Emission Truck and Bus Voucher Incentive Project</v>
          </cell>
          <cell r="M169" t="str">
            <v>STAGGRF</v>
          </cell>
        </row>
        <row r="170">
          <cell r="E170">
            <v>729870</v>
          </cell>
          <cell r="F170">
            <v>165000</v>
          </cell>
          <cell r="G170" t="str">
            <v>NULL</v>
          </cell>
          <cell r="H170">
            <v>165000</v>
          </cell>
          <cell r="I170" t="str">
            <v>N</v>
          </cell>
          <cell r="J170" t="str">
            <v>Y</v>
          </cell>
          <cell r="K170" t="str">
            <v>NULL</v>
          </cell>
          <cell r="L170" t="str">
            <v>HVIP - Hybrid and Zero-Emission Truck and Bus Voucher Incentive Project</v>
          </cell>
          <cell r="M170" t="str">
            <v>STAGGRF</v>
          </cell>
        </row>
        <row r="171">
          <cell r="E171">
            <v>729872</v>
          </cell>
          <cell r="F171">
            <v>165000</v>
          </cell>
          <cell r="G171" t="str">
            <v>NULL</v>
          </cell>
          <cell r="H171">
            <v>165000</v>
          </cell>
          <cell r="I171" t="str">
            <v>N</v>
          </cell>
          <cell r="J171" t="str">
            <v>Y</v>
          </cell>
          <cell r="K171" t="str">
            <v>NULL</v>
          </cell>
          <cell r="L171" t="str">
            <v>HVIP - Hybrid and Zero-Emission Truck and Bus Voucher Incentive Project</v>
          </cell>
          <cell r="M171" t="str">
            <v>STAGGRF</v>
          </cell>
        </row>
        <row r="172">
          <cell r="E172">
            <v>729874</v>
          </cell>
          <cell r="F172">
            <v>165000</v>
          </cell>
          <cell r="G172" t="str">
            <v>NULL</v>
          </cell>
          <cell r="H172">
            <v>165000</v>
          </cell>
          <cell r="I172" t="str">
            <v>N</v>
          </cell>
          <cell r="J172" t="str">
            <v>Y</v>
          </cell>
          <cell r="K172" t="str">
            <v>NULL</v>
          </cell>
          <cell r="L172" t="str">
            <v>HVIP - Hybrid and Zero-Emission Truck and Bus Voucher Incentive Project</v>
          </cell>
          <cell r="M172" t="str">
            <v>STAGGRF</v>
          </cell>
        </row>
        <row r="173">
          <cell r="E173">
            <v>729876</v>
          </cell>
          <cell r="F173">
            <v>273542.5</v>
          </cell>
          <cell r="G173" t="str">
            <v>NULL</v>
          </cell>
          <cell r="H173">
            <v>165000</v>
          </cell>
          <cell r="I173" t="str">
            <v>N</v>
          </cell>
          <cell r="J173" t="str">
            <v>Y</v>
          </cell>
          <cell r="K173" t="str">
            <v>NULL</v>
          </cell>
          <cell r="L173" t="str">
            <v>HVIP - Hybrid and Zero-Emission Truck and Bus Voucher Incentive Project</v>
          </cell>
          <cell r="M173" t="str">
            <v>STAGGRF</v>
          </cell>
        </row>
        <row r="174">
          <cell r="E174">
            <v>729876</v>
          </cell>
          <cell r="F174">
            <v>273542.5</v>
          </cell>
          <cell r="G174" t="str">
            <v>NULL</v>
          </cell>
          <cell r="H174">
            <v>108542.5</v>
          </cell>
          <cell r="I174" t="str">
            <v>Y</v>
          </cell>
          <cell r="J174" t="str">
            <v>Y</v>
          </cell>
          <cell r="K174" t="str">
            <v>NULL</v>
          </cell>
          <cell r="L174" t="str">
            <v>AB 923 $2 DMV Fee</v>
          </cell>
          <cell r="M174" t="str">
            <v>LOCAL</v>
          </cell>
        </row>
        <row r="175">
          <cell r="E175">
            <v>729878</v>
          </cell>
          <cell r="F175">
            <v>165000</v>
          </cell>
          <cell r="G175" t="str">
            <v>NULL</v>
          </cell>
          <cell r="H175">
            <v>165000</v>
          </cell>
          <cell r="I175" t="str">
            <v>N</v>
          </cell>
          <cell r="J175" t="str">
            <v>Y</v>
          </cell>
          <cell r="K175" t="str">
            <v>NULL</v>
          </cell>
          <cell r="L175" t="str">
            <v>HVIP - Hybrid and Zero-Emission Truck and Bus Voucher Incentive Project</v>
          </cell>
          <cell r="M175" t="str">
            <v>STAGGRF</v>
          </cell>
        </row>
        <row r="176">
          <cell r="E176">
            <v>729880</v>
          </cell>
          <cell r="F176">
            <v>276359</v>
          </cell>
          <cell r="G176" t="str">
            <v>NULL</v>
          </cell>
          <cell r="H176">
            <v>165000</v>
          </cell>
          <cell r="I176" t="str">
            <v>N</v>
          </cell>
          <cell r="J176" t="str">
            <v>Y</v>
          </cell>
          <cell r="K176" t="str">
            <v>NULL</v>
          </cell>
          <cell r="L176" t="str">
            <v>HVIP - Hybrid and Zero-Emission Truck and Bus Voucher Incentive Project</v>
          </cell>
          <cell r="M176" t="str">
            <v>STAGGRF</v>
          </cell>
        </row>
        <row r="177">
          <cell r="E177">
            <v>729880</v>
          </cell>
          <cell r="F177">
            <v>276359</v>
          </cell>
          <cell r="G177" t="str">
            <v>NULL</v>
          </cell>
          <cell r="H177">
            <v>111359</v>
          </cell>
          <cell r="I177" t="str">
            <v>Y</v>
          </cell>
          <cell r="J177" t="str">
            <v>Y</v>
          </cell>
          <cell r="K177" t="str">
            <v>NULL</v>
          </cell>
          <cell r="L177" t="str">
            <v>AB 923 $2 DMV Fee</v>
          </cell>
          <cell r="M177" t="str">
            <v>LOCAL</v>
          </cell>
        </row>
        <row r="178">
          <cell r="E178">
            <v>712218</v>
          </cell>
          <cell r="F178" t="str">
            <v>NULL</v>
          </cell>
          <cell r="G178">
            <v>180000</v>
          </cell>
          <cell r="H178">
            <v>150000</v>
          </cell>
          <cell r="I178" t="str">
            <v>N</v>
          </cell>
          <cell r="J178" t="str">
            <v>Y</v>
          </cell>
          <cell r="K178">
            <v>74442.679999999993</v>
          </cell>
          <cell r="L178" t="str">
            <v>HVIP - Hybrid and Zero-Emission Truck and Bus Voucher Incentive Project</v>
          </cell>
          <cell r="M178" t="str">
            <v>STAGGRF</v>
          </cell>
        </row>
        <row r="179">
          <cell r="E179">
            <v>712218</v>
          </cell>
          <cell r="F179" t="str">
            <v>NULL</v>
          </cell>
          <cell r="G179">
            <v>180000</v>
          </cell>
          <cell r="H179">
            <v>7000</v>
          </cell>
          <cell r="I179" t="str">
            <v>N</v>
          </cell>
          <cell r="J179" t="str">
            <v>Y</v>
          </cell>
          <cell r="K179">
            <v>74442.679999999993</v>
          </cell>
          <cell r="L179" t="str">
            <v>SMUD - Sacramento Municipal Utility District</v>
          </cell>
          <cell r="M179" t="str">
            <v>LOCAL</v>
          </cell>
        </row>
        <row r="180">
          <cell r="E180">
            <v>762939</v>
          </cell>
          <cell r="F180" t="str">
            <v>NULL</v>
          </cell>
          <cell r="G180">
            <v>193000</v>
          </cell>
          <cell r="H180">
            <v>204598</v>
          </cell>
          <cell r="I180" t="str">
            <v>N</v>
          </cell>
          <cell r="J180" t="str">
            <v>Y</v>
          </cell>
          <cell r="K180">
            <v>0</v>
          </cell>
          <cell r="L180" t="str">
            <v>TRCA - Transportation Fund for Clean Air (District: Bay Area)</v>
          </cell>
          <cell r="M180" t="str">
            <v>Local</v>
          </cell>
        </row>
        <row r="181">
          <cell r="E181">
            <v>768092</v>
          </cell>
          <cell r="F181">
            <v>427556.02</v>
          </cell>
          <cell r="G181">
            <v>255269.33</v>
          </cell>
          <cell r="H181">
            <v>26917.64</v>
          </cell>
          <cell r="I181" t="str">
            <v>Y</v>
          </cell>
          <cell r="J181" t="str">
            <v>N</v>
          </cell>
          <cell r="K181">
            <v>145369.04999999999</v>
          </cell>
          <cell r="L181" t="str">
            <v>AB 923 $2 DMV Fee</v>
          </cell>
          <cell r="M181" t="str">
            <v>LOCAL</v>
          </cell>
        </row>
        <row r="182">
          <cell r="E182">
            <v>770970</v>
          </cell>
          <cell r="F182" t="str">
            <v>NULL</v>
          </cell>
          <cell r="G182">
            <v>210000</v>
          </cell>
          <cell r="H182">
            <v>220000</v>
          </cell>
          <cell r="I182" t="str">
            <v>Y</v>
          </cell>
          <cell r="J182" t="str">
            <v>Y</v>
          </cell>
          <cell r="K182">
            <v>6535</v>
          </cell>
          <cell r="L182" t="str">
            <v>HVIP - Hybrid and Zero-Emission Truck and Bus Voucher Incentive Project</v>
          </cell>
          <cell r="M182" t="str">
            <v>STAGGRF</v>
          </cell>
        </row>
        <row r="183">
          <cell r="E183">
            <v>770972</v>
          </cell>
          <cell r="F183" t="str">
            <v>NULL</v>
          </cell>
          <cell r="G183">
            <v>210000</v>
          </cell>
          <cell r="H183">
            <v>220000</v>
          </cell>
          <cell r="I183" t="str">
            <v>Y</v>
          </cell>
          <cell r="J183" t="str">
            <v>Y</v>
          </cell>
          <cell r="K183">
            <v>6535</v>
          </cell>
          <cell r="L183" t="str">
            <v>HVIP - Hybrid and Zero-Emission Truck and Bus Voucher Incentive Project</v>
          </cell>
          <cell r="M183" t="str">
            <v>STAGGRF</v>
          </cell>
        </row>
        <row r="184">
          <cell r="E184">
            <v>770974</v>
          </cell>
          <cell r="F184" t="str">
            <v>NULL</v>
          </cell>
          <cell r="G184">
            <v>180000</v>
          </cell>
          <cell r="H184">
            <v>220000</v>
          </cell>
          <cell r="I184" t="str">
            <v>Y</v>
          </cell>
          <cell r="J184" t="str">
            <v>Y</v>
          </cell>
          <cell r="K184">
            <v>0</v>
          </cell>
          <cell r="L184" t="str">
            <v>HVIP - Hybrid and Zero-Emission Truck and Bus Voucher Incentive Project</v>
          </cell>
          <cell r="M184" t="str">
            <v>STAGGRF</v>
          </cell>
        </row>
        <row r="185">
          <cell r="E185">
            <v>770976</v>
          </cell>
          <cell r="F185" t="str">
            <v>NULL</v>
          </cell>
          <cell r="G185">
            <v>180000</v>
          </cell>
          <cell r="H185">
            <v>220000</v>
          </cell>
          <cell r="I185" t="str">
            <v>Y</v>
          </cell>
          <cell r="J185" t="str">
            <v>Y</v>
          </cell>
          <cell r="K185">
            <v>22842</v>
          </cell>
          <cell r="L185" t="str">
            <v>HVIP - Hybrid and Zero-Emission Truck and Bus Voucher Incentive Project</v>
          </cell>
          <cell r="M185" t="str">
            <v>STAGGRF</v>
          </cell>
        </row>
        <row r="186">
          <cell r="E186">
            <v>770978</v>
          </cell>
          <cell r="F186" t="str">
            <v>NULL</v>
          </cell>
          <cell r="G186">
            <v>174250</v>
          </cell>
          <cell r="H186">
            <v>220000</v>
          </cell>
          <cell r="I186" t="str">
            <v>Y</v>
          </cell>
          <cell r="J186" t="str">
            <v>Y</v>
          </cell>
          <cell r="K186">
            <v>5750</v>
          </cell>
          <cell r="L186" t="str">
            <v>HVIP - Hybrid and Zero-Emission Truck and Bus Voucher Incentive Project</v>
          </cell>
          <cell r="M186" t="str">
            <v>STAGGRF</v>
          </cell>
        </row>
        <row r="187">
          <cell r="E187">
            <v>770980</v>
          </cell>
          <cell r="F187" t="str">
            <v>NULL</v>
          </cell>
          <cell r="G187">
            <v>180000</v>
          </cell>
          <cell r="H187">
            <v>220000</v>
          </cell>
          <cell r="I187" t="str">
            <v>Y</v>
          </cell>
          <cell r="J187" t="str">
            <v>Y</v>
          </cell>
          <cell r="K187">
            <v>22842</v>
          </cell>
          <cell r="L187" t="str">
            <v>HVIP - Hybrid and Zero-Emission Truck and Bus Voucher Incentive Project</v>
          </cell>
          <cell r="M187" t="str">
            <v>STAGGRF</v>
          </cell>
        </row>
        <row r="188">
          <cell r="E188">
            <v>770982</v>
          </cell>
          <cell r="F188" t="str">
            <v>NULL</v>
          </cell>
          <cell r="G188">
            <v>165000</v>
          </cell>
          <cell r="H188">
            <v>220000</v>
          </cell>
          <cell r="I188" t="str">
            <v>Y</v>
          </cell>
          <cell r="J188" t="str">
            <v>Y</v>
          </cell>
          <cell r="K188">
            <v>15000</v>
          </cell>
          <cell r="L188" t="str">
            <v>HVIP - Hybrid and Zero-Emission Truck and Bus Voucher Incentive Project</v>
          </cell>
          <cell r="M188" t="str">
            <v>STAGGRF</v>
          </cell>
        </row>
        <row r="189">
          <cell r="E189">
            <v>770984</v>
          </cell>
          <cell r="F189" t="str">
            <v>NULL</v>
          </cell>
          <cell r="G189">
            <v>180000</v>
          </cell>
          <cell r="H189">
            <v>220000</v>
          </cell>
          <cell r="I189" t="str">
            <v>Y</v>
          </cell>
          <cell r="J189" t="str">
            <v>Y</v>
          </cell>
          <cell r="K189">
            <v>36535</v>
          </cell>
          <cell r="L189" t="str">
            <v>HVIP - Hybrid and Zero-Emission Truck and Bus Voucher Incentive Project</v>
          </cell>
          <cell r="M189" t="str">
            <v>STAGGRF</v>
          </cell>
        </row>
        <row r="190">
          <cell r="E190">
            <v>770986</v>
          </cell>
          <cell r="F190" t="str">
            <v>NULL</v>
          </cell>
          <cell r="G190">
            <v>149800</v>
          </cell>
          <cell r="H190">
            <v>90000</v>
          </cell>
          <cell r="I190" t="str">
            <v>Y</v>
          </cell>
          <cell r="J190" t="str">
            <v>Y</v>
          </cell>
          <cell r="K190">
            <v>55671</v>
          </cell>
          <cell r="L190" t="str">
            <v>HVIP - Hybrid and Zero-Emission Truck and Bus Voucher Incentive Project</v>
          </cell>
          <cell r="M190" t="str">
            <v>STAGGRF</v>
          </cell>
        </row>
        <row r="191">
          <cell r="E191">
            <v>770988</v>
          </cell>
          <cell r="F191" t="str">
            <v>NULL</v>
          </cell>
          <cell r="G191">
            <v>180000</v>
          </cell>
          <cell r="H191">
            <v>220000</v>
          </cell>
          <cell r="I191" t="str">
            <v>Y</v>
          </cell>
          <cell r="J191" t="str">
            <v>Y</v>
          </cell>
          <cell r="K191">
            <v>36535</v>
          </cell>
          <cell r="L191" t="str">
            <v>HVIP - Hybrid and Zero-Emission Truck and Bus Voucher Incentive Project</v>
          </cell>
          <cell r="M191" t="str">
            <v>STAGGRF</v>
          </cell>
        </row>
        <row r="192">
          <cell r="E192">
            <v>772675</v>
          </cell>
          <cell r="F192">
            <v>411568.77</v>
          </cell>
          <cell r="G192">
            <v>153118.5</v>
          </cell>
          <cell r="H192">
            <v>10208</v>
          </cell>
          <cell r="I192" t="str">
            <v>N</v>
          </cell>
          <cell r="J192" t="str">
            <v>Y</v>
          </cell>
          <cell r="K192">
            <v>28242.27</v>
          </cell>
          <cell r="L192" t="str">
            <v>AB 923 $2 DMV Fee</v>
          </cell>
          <cell r="M192" t="str">
            <v>LOCAL</v>
          </cell>
        </row>
        <row r="193">
          <cell r="E193">
            <v>772675</v>
          </cell>
          <cell r="F193">
            <v>411568.77</v>
          </cell>
          <cell r="G193">
            <v>153118.5</v>
          </cell>
          <cell r="H193">
            <v>220000</v>
          </cell>
          <cell r="I193" t="str">
            <v>N</v>
          </cell>
          <cell r="J193" t="str">
            <v>Y</v>
          </cell>
          <cell r="K193">
            <v>28242.27</v>
          </cell>
          <cell r="L193" t="str">
            <v>HVIP - Hybrid and Zero-Emission Truck and Bus Voucher Incentive Project</v>
          </cell>
          <cell r="M193" t="str">
            <v>STAGGRF</v>
          </cell>
        </row>
        <row r="194">
          <cell r="E194">
            <v>772681</v>
          </cell>
          <cell r="F194">
            <v>411568.77</v>
          </cell>
          <cell r="G194">
            <v>153118.5</v>
          </cell>
          <cell r="H194">
            <v>10208</v>
          </cell>
          <cell r="I194" t="str">
            <v>N</v>
          </cell>
          <cell r="J194" t="str">
            <v>Y</v>
          </cell>
          <cell r="K194">
            <v>28242.27</v>
          </cell>
          <cell r="L194" t="str">
            <v>AB 923 $2 DMV Fee</v>
          </cell>
          <cell r="M194" t="str">
            <v>LOCAL</v>
          </cell>
        </row>
        <row r="195">
          <cell r="E195">
            <v>772681</v>
          </cell>
          <cell r="F195">
            <v>411568.77</v>
          </cell>
          <cell r="G195">
            <v>153118.5</v>
          </cell>
          <cell r="H195">
            <v>220000</v>
          </cell>
          <cell r="I195" t="str">
            <v>N</v>
          </cell>
          <cell r="J195" t="str">
            <v>Y</v>
          </cell>
          <cell r="K195">
            <v>28242.27</v>
          </cell>
          <cell r="L195" t="str">
            <v>HVIP - Hybrid and Zero-Emission Truck and Bus Voucher Incentive Project</v>
          </cell>
          <cell r="M195" t="str">
            <v>STAGGRF</v>
          </cell>
        </row>
        <row r="196">
          <cell r="E196">
            <v>772693</v>
          </cell>
          <cell r="F196">
            <v>428756.05</v>
          </cell>
          <cell r="G196">
            <v>162513</v>
          </cell>
          <cell r="H196">
            <v>10834</v>
          </cell>
          <cell r="I196" t="str">
            <v>N</v>
          </cell>
          <cell r="J196" t="str">
            <v>Y</v>
          </cell>
          <cell r="K196">
            <v>35409.050000000003</v>
          </cell>
          <cell r="L196" t="str">
            <v>AB 923 $2 DMV Fee</v>
          </cell>
          <cell r="M196" t="str">
            <v>LOCAL</v>
          </cell>
        </row>
        <row r="197">
          <cell r="E197">
            <v>772693</v>
          </cell>
          <cell r="F197">
            <v>428756.05</v>
          </cell>
          <cell r="G197">
            <v>162513</v>
          </cell>
          <cell r="H197">
            <v>220000</v>
          </cell>
          <cell r="I197" t="str">
            <v>N</v>
          </cell>
          <cell r="J197" t="str">
            <v>Y</v>
          </cell>
          <cell r="K197">
            <v>35409.050000000003</v>
          </cell>
          <cell r="L197" t="str">
            <v>HVIP - Hybrid and Zero-Emission Truck and Bus Voucher Incentive Project</v>
          </cell>
          <cell r="M197" t="str">
            <v>STAGGRF</v>
          </cell>
        </row>
        <row r="198">
          <cell r="E198">
            <v>774225</v>
          </cell>
          <cell r="F198">
            <v>434737</v>
          </cell>
          <cell r="G198">
            <v>170000</v>
          </cell>
          <cell r="H198">
            <v>230000</v>
          </cell>
          <cell r="I198" t="str">
            <v>N</v>
          </cell>
          <cell r="J198" t="str">
            <v>Y</v>
          </cell>
          <cell r="K198">
            <v>34737</v>
          </cell>
          <cell r="L198" t="str">
            <v>HVIP - Hybrid and Zero-Emission Truck and Bus Voucher Incentive Project</v>
          </cell>
          <cell r="M198" t="str">
            <v>STAGGRF</v>
          </cell>
        </row>
        <row r="199">
          <cell r="E199">
            <v>774229</v>
          </cell>
          <cell r="F199" t="str">
            <v>NULL</v>
          </cell>
          <cell r="G199">
            <v>180000</v>
          </cell>
          <cell r="H199">
            <v>220000</v>
          </cell>
          <cell r="I199" t="str">
            <v>N</v>
          </cell>
          <cell r="J199" t="str">
            <v>Y</v>
          </cell>
          <cell r="K199" t="str">
            <v>NULL</v>
          </cell>
          <cell r="L199" t="str">
            <v>HVIP - Hybrid and Zero-Emission Truck and Bus Voucher Incentive Project</v>
          </cell>
          <cell r="M199" t="str">
            <v>STAGGRF</v>
          </cell>
        </row>
        <row r="200">
          <cell r="E200">
            <v>774265</v>
          </cell>
          <cell r="F200">
            <v>434737</v>
          </cell>
          <cell r="G200">
            <v>180000</v>
          </cell>
          <cell r="H200">
            <v>220000</v>
          </cell>
          <cell r="I200" t="str">
            <v>N</v>
          </cell>
          <cell r="J200" t="str">
            <v>Y</v>
          </cell>
          <cell r="K200">
            <v>34737</v>
          </cell>
          <cell r="L200" t="str">
            <v>HVIP - Hybrid and Zero-Emission Truck and Bus Voucher Incentive Project</v>
          </cell>
          <cell r="M200" t="str">
            <v>STAGGRF</v>
          </cell>
        </row>
        <row r="201">
          <cell r="E201">
            <v>774269</v>
          </cell>
          <cell r="F201" t="str">
            <v>NULL</v>
          </cell>
          <cell r="G201">
            <v>180000</v>
          </cell>
          <cell r="H201">
            <v>220000</v>
          </cell>
          <cell r="I201" t="str">
            <v>N</v>
          </cell>
          <cell r="J201" t="str">
            <v>Y</v>
          </cell>
          <cell r="K201">
            <v>34737</v>
          </cell>
          <cell r="L201" t="str">
            <v>HVIP - Hybrid and Zero-Emission Truck and Bus Voucher Incentive Project</v>
          </cell>
          <cell r="M201" t="str">
            <v>STAGGRF</v>
          </cell>
        </row>
        <row r="202">
          <cell r="E202">
            <v>774273</v>
          </cell>
          <cell r="F202">
            <v>434737</v>
          </cell>
          <cell r="G202">
            <v>180000</v>
          </cell>
          <cell r="H202">
            <v>220000</v>
          </cell>
          <cell r="I202" t="str">
            <v>N</v>
          </cell>
          <cell r="J202" t="str">
            <v>Y</v>
          </cell>
          <cell r="K202">
            <v>34737</v>
          </cell>
          <cell r="L202" t="str">
            <v>HVIP - Hybrid and Zero-Emission Truck and Bus Voucher Incentive Project</v>
          </cell>
          <cell r="M202" t="str">
            <v>STAGGRF</v>
          </cell>
        </row>
        <row r="203">
          <cell r="E203">
            <v>774277</v>
          </cell>
          <cell r="F203" t="str">
            <v>NULL</v>
          </cell>
          <cell r="G203">
            <v>180000</v>
          </cell>
          <cell r="H203">
            <v>220000</v>
          </cell>
          <cell r="I203" t="str">
            <v>N</v>
          </cell>
          <cell r="J203" t="str">
            <v>Y</v>
          </cell>
          <cell r="K203">
            <v>34737</v>
          </cell>
          <cell r="L203" t="str">
            <v>HVIP - Hybrid and Zero-Emission Truck and Bus Voucher Incentive Project</v>
          </cell>
          <cell r="M203" t="str">
            <v>STAGGRF</v>
          </cell>
        </row>
        <row r="204">
          <cell r="E204">
            <v>774281</v>
          </cell>
          <cell r="F204" t="str">
            <v>NULL</v>
          </cell>
          <cell r="G204">
            <v>180000</v>
          </cell>
          <cell r="H204">
            <v>220000</v>
          </cell>
          <cell r="I204" t="str">
            <v>N</v>
          </cell>
          <cell r="J204" t="str">
            <v>Y</v>
          </cell>
          <cell r="K204">
            <v>34737</v>
          </cell>
          <cell r="L204" t="str">
            <v>HVIP - Hybrid and Zero-Emission Truck and Bus Voucher Incentive Project</v>
          </cell>
          <cell r="M204" t="str">
            <v>STAGGRF</v>
          </cell>
        </row>
        <row r="205">
          <cell r="E205">
            <v>774285</v>
          </cell>
          <cell r="F205" t="str">
            <v>NULL</v>
          </cell>
          <cell r="G205">
            <v>180000</v>
          </cell>
          <cell r="H205">
            <v>220000</v>
          </cell>
          <cell r="I205" t="str">
            <v>N</v>
          </cell>
          <cell r="J205" t="str">
            <v>Y</v>
          </cell>
          <cell r="K205">
            <v>34737</v>
          </cell>
          <cell r="L205" t="str">
            <v>HVIP - Hybrid and Zero-Emission Truck and Bus Voucher Incentive Project</v>
          </cell>
          <cell r="M205" t="str">
            <v>STAGGRF</v>
          </cell>
        </row>
        <row r="206">
          <cell r="E206">
            <v>774289</v>
          </cell>
          <cell r="F206" t="str">
            <v>NULL</v>
          </cell>
          <cell r="G206">
            <v>170000</v>
          </cell>
          <cell r="H206">
            <v>230000</v>
          </cell>
          <cell r="I206" t="str">
            <v>N</v>
          </cell>
          <cell r="J206" t="str">
            <v>Y</v>
          </cell>
          <cell r="K206">
            <v>34737</v>
          </cell>
          <cell r="L206" t="str">
            <v>HVIP - Hybrid and Zero-Emission Truck and Bus Voucher Incentive Project</v>
          </cell>
          <cell r="M206" t="str">
            <v>STAGGRF</v>
          </cell>
        </row>
        <row r="207">
          <cell r="E207">
            <v>774293</v>
          </cell>
          <cell r="F207" t="str">
            <v>NULL</v>
          </cell>
          <cell r="G207">
            <v>170000</v>
          </cell>
          <cell r="H207">
            <v>230000</v>
          </cell>
          <cell r="I207" t="str">
            <v>N</v>
          </cell>
          <cell r="J207" t="str">
            <v>Y</v>
          </cell>
          <cell r="K207">
            <v>0</v>
          </cell>
          <cell r="L207" t="str">
            <v>HVIP - Hybrid and Zero-Emission Truck and Bus Voucher Incentive Project</v>
          </cell>
          <cell r="M207" t="str">
            <v>STAGGRF</v>
          </cell>
        </row>
        <row r="208">
          <cell r="E208">
            <v>774305</v>
          </cell>
          <cell r="F208" t="str">
            <v>NULL</v>
          </cell>
          <cell r="G208">
            <v>179683</v>
          </cell>
          <cell r="H208">
            <v>220000</v>
          </cell>
          <cell r="I208" t="str">
            <v>N</v>
          </cell>
          <cell r="J208" t="str">
            <v>Y</v>
          </cell>
          <cell r="K208">
            <v>0</v>
          </cell>
          <cell r="L208" t="str">
            <v>HVIP - Hybrid and Zero-Emission Truck and Bus Voucher Incentive Project</v>
          </cell>
          <cell r="M208" t="str">
            <v>STAGGRF</v>
          </cell>
        </row>
        <row r="209">
          <cell r="E209">
            <v>774309</v>
          </cell>
          <cell r="F209" t="str">
            <v>NULL</v>
          </cell>
          <cell r="G209">
            <v>179683</v>
          </cell>
          <cell r="H209">
            <v>220000</v>
          </cell>
          <cell r="I209" t="str">
            <v>N</v>
          </cell>
          <cell r="J209" t="str">
            <v>Y</v>
          </cell>
          <cell r="K209">
            <v>0</v>
          </cell>
          <cell r="L209" t="str">
            <v>HVIP - Hybrid and Zero-Emission Truck and Bus Voucher Incentive Project</v>
          </cell>
          <cell r="M209" t="str">
            <v>STAGGRF</v>
          </cell>
        </row>
        <row r="210">
          <cell r="E210">
            <v>774313</v>
          </cell>
          <cell r="F210">
            <v>399683</v>
          </cell>
          <cell r="G210">
            <v>179683</v>
          </cell>
          <cell r="H210">
            <v>220000</v>
          </cell>
          <cell r="I210" t="str">
            <v>N</v>
          </cell>
          <cell r="K210">
            <v>0</v>
          </cell>
          <cell r="L210" t="str">
            <v>HVIP - Hybrid and Zero-Emission Truck and Bus Voucher Incentive Project</v>
          </cell>
          <cell r="M210" t="str">
            <v>STAGGRF</v>
          </cell>
        </row>
        <row r="211">
          <cell r="E211">
            <v>774317</v>
          </cell>
          <cell r="F211">
            <v>277736</v>
          </cell>
          <cell r="G211">
            <v>187736</v>
          </cell>
          <cell r="H211">
            <v>90000</v>
          </cell>
          <cell r="I211" t="str">
            <v>N</v>
          </cell>
          <cell r="K211">
            <v>0</v>
          </cell>
          <cell r="L211" t="str">
            <v>HVIP - Hybrid and Zero-Emission Truck and Bus Voucher Incentive Project</v>
          </cell>
          <cell r="M211" t="str">
            <v>STAGGRF</v>
          </cell>
        </row>
        <row r="212">
          <cell r="E212">
            <v>774321</v>
          </cell>
          <cell r="F212" t="str">
            <v>NULL</v>
          </cell>
          <cell r="G212">
            <v>183499</v>
          </cell>
          <cell r="H212">
            <v>90000</v>
          </cell>
          <cell r="I212" t="str">
            <v>N</v>
          </cell>
          <cell r="J212" t="str">
            <v>Y</v>
          </cell>
          <cell r="K212">
            <v>0</v>
          </cell>
          <cell r="L212" t="str">
            <v>HVIP - Hybrid and Zero-Emission Truck and Bus Voucher Incentive Project</v>
          </cell>
          <cell r="M212" t="str">
            <v>STAGGRF</v>
          </cell>
        </row>
        <row r="213">
          <cell r="E213">
            <v>774325</v>
          </cell>
          <cell r="F213" t="str">
            <v>NULL</v>
          </cell>
          <cell r="G213">
            <v>183499</v>
          </cell>
          <cell r="H213">
            <v>90000</v>
          </cell>
          <cell r="I213" t="str">
            <v>N</v>
          </cell>
          <cell r="J213" t="str">
            <v>Y</v>
          </cell>
          <cell r="K213">
            <v>0</v>
          </cell>
          <cell r="L213" t="str">
            <v>HVIP - Hybrid and Zero-Emission Truck and Bus Voucher Incentive Project</v>
          </cell>
          <cell r="M213" t="str">
            <v>STAGGRF</v>
          </cell>
        </row>
        <row r="214">
          <cell r="E214">
            <v>774329</v>
          </cell>
          <cell r="F214" t="str">
            <v>NULL</v>
          </cell>
          <cell r="G214">
            <v>183499</v>
          </cell>
          <cell r="H214">
            <v>90000</v>
          </cell>
          <cell r="I214" t="str">
            <v>N</v>
          </cell>
          <cell r="J214" t="str">
            <v>Y</v>
          </cell>
          <cell r="K214">
            <v>0</v>
          </cell>
          <cell r="L214" t="str">
            <v>HVIP - Hybrid and Zero-Emission Truck and Bus Voucher Incentive Project</v>
          </cell>
          <cell r="M214" t="str">
            <v>STAGGRF</v>
          </cell>
        </row>
        <row r="215">
          <cell r="E215">
            <v>774361</v>
          </cell>
          <cell r="F215">
            <v>265000</v>
          </cell>
          <cell r="G215">
            <v>90000</v>
          </cell>
          <cell r="H215">
            <v>175000</v>
          </cell>
          <cell r="I215" t="str">
            <v>N</v>
          </cell>
          <cell r="J215" t="str">
            <v>Y</v>
          </cell>
          <cell r="K215">
            <v>0</v>
          </cell>
          <cell r="L215" t="str">
            <v>DERA - Diesel Emissions Reduction Act</v>
          </cell>
          <cell r="M215" t="str">
            <v>FED</v>
          </cell>
        </row>
        <row r="216">
          <cell r="E216">
            <v>774365</v>
          </cell>
          <cell r="F216" t="str">
            <v>NULL</v>
          </cell>
          <cell r="G216">
            <v>90000</v>
          </cell>
          <cell r="H216">
            <v>175000</v>
          </cell>
          <cell r="I216" t="str">
            <v>N</v>
          </cell>
          <cell r="J216" t="str">
            <v>Y</v>
          </cell>
          <cell r="K216">
            <v>0</v>
          </cell>
          <cell r="L216" t="str">
            <v>DERA - Diesel Emissions Reduction Act</v>
          </cell>
          <cell r="M216" t="str">
            <v>FED</v>
          </cell>
        </row>
        <row r="217">
          <cell r="E217">
            <v>774369</v>
          </cell>
          <cell r="F217">
            <v>400000</v>
          </cell>
          <cell r="G217">
            <v>180000</v>
          </cell>
          <cell r="H217">
            <v>220000</v>
          </cell>
          <cell r="I217" t="str">
            <v>N</v>
          </cell>
          <cell r="J217" t="str">
            <v>Y</v>
          </cell>
          <cell r="K217">
            <v>0</v>
          </cell>
          <cell r="L217" t="str">
            <v>HVIP - Hybrid and Zero-Emission Truck and Bus Voucher Incentive Project</v>
          </cell>
          <cell r="M217" t="str">
            <v>STAGGRF</v>
          </cell>
        </row>
        <row r="218">
          <cell r="E218">
            <v>774373</v>
          </cell>
          <cell r="F218" t="str">
            <v>NULL</v>
          </cell>
          <cell r="G218">
            <v>180000</v>
          </cell>
          <cell r="H218">
            <v>220000</v>
          </cell>
          <cell r="I218" t="str">
            <v>N</v>
          </cell>
          <cell r="J218" t="str">
            <v>Y</v>
          </cell>
          <cell r="K218">
            <v>0</v>
          </cell>
          <cell r="L218" t="str">
            <v>HVIP - Hybrid and Zero-Emission Truck and Bus Voucher Incentive Project</v>
          </cell>
          <cell r="M218" t="str">
            <v>STAGGRF</v>
          </cell>
        </row>
        <row r="219">
          <cell r="E219">
            <v>774377</v>
          </cell>
          <cell r="F219">
            <v>400000</v>
          </cell>
          <cell r="G219">
            <v>180000</v>
          </cell>
          <cell r="H219">
            <v>220000</v>
          </cell>
          <cell r="I219" t="str">
            <v>N</v>
          </cell>
          <cell r="J219" t="str">
            <v>Y</v>
          </cell>
          <cell r="K219">
            <v>0</v>
          </cell>
          <cell r="L219" t="str">
            <v>HVIP - Hybrid and Zero-Emission Truck and Bus Voucher Incentive Project</v>
          </cell>
          <cell r="M219" t="str">
            <v>STAGGRF</v>
          </cell>
        </row>
        <row r="220">
          <cell r="E220">
            <v>774381</v>
          </cell>
          <cell r="F220" t="str">
            <v>NULL</v>
          </cell>
          <cell r="G220">
            <v>176288.5</v>
          </cell>
          <cell r="H220">
            <v>220000</v>
          </cell>
          <cell r="I220" t="str">
            <v>N</v>
          </cell>
          <cell r="J220" t="str">
            <v>Y</v>
          </cell>
          <cell r="K220">
            <v>0</v>
          </cell>
          <cell r="L220" t="str">
            <v>HVIP - Hybrid and Zero-Emission Truck and Bus Voucher Incentive Project</v>
          </cell>
          <cell r="M220" t="str">
            <v>STAGGRF</v>
          </cell>
        </row>
        <row r="221">
          <cell r="E221">
            <v>774385</v>
          </cell>
          <cell r="F221" t="str">
            <v>NULL</v>
          </cell>
          <cell r="G221">
            <v>90000</v>
          </cell>
          <cell r="H221">
            <v>175000</v>
          </cell>
          <cell r="I221" t="str">
            <v>N</v>
          </cell>
          <cell r="J221" t="str">
            <v>Y</v>
          </cell>
          <cell r="K221">
            <v>0</v>
          </cell>
          <cell r="L221" t="str">
            <v>DERA - Diesel Emissions Reduction Act</v>
          </cell>
          <cell r="M221" t="str">
            <v>FED</v>
          </cell>
        </row>
        <row r="222">
          <cell r="E222">
            <v>774389</v>
          </cell>
          <cell r="F222">
            <v>265000</v>
          </cell>
          <cell r="G222">
            <v>90000</v>
          </cell>
          <cell r="H222">
            <v>175000</v>
          </cell>
          <cell r="I222" t="str">
            <v>N</v>
          </cell>
          <cell r="K222">
            <v>0</v>
          </cell>
          <cell r="L222" t="str">
            <v>DERA - Diesel Emissions Reduction Act</v>
          </cell>
          <cell r="M222" t="str">
            <v>FED</v>
          </cell>
        </row>
        <row r="223">
          <cell r="E223">
            <v>774393</v>
          </cell>
          <cell r="F223">
            <v>399793</v>
          </cell>
          <cell r="G223">
            <v>179793</v>
          </cell>
          <cell r="H223">
            <v>220000</v>
          </cell>
          <cell r="I223" t="str">
            <v>N</v>
          </cell>
          <cell r="J223" t="str">
            <v>Y</v>
          </cell>
          <cell r="K223">
            <v>0</v>
          </cell>
          <cell r="L223" t="str">
            <v>HVIP - Hybrid and Zero-Emission Truck and Bus Voucher Incentive Project</v>
          </cell>
          <cell r="M223" t="str">
            <v>STAGGRF</v>
          </cell>
        </row>
        <row r="224">
          <cell r="E224">
            <v>774397</v>
          </cell>
          <cell r="F224" t="str">
            <v>NULL</v>
          </cell>
          <cell r="G224">
            <v>345300</v>
          </cell>
          <cell r="H224">
            <v>54438</v>
          </cell>
          <cell r="I224" t="str">
            <v>N</v>
          </cell>
          <cell r="J224" t="str">
            <v>Y</v>
          </cell>
          <cell r="K224">
            <v>0</v>
          </cell>
          <cell r="L224" t="str">
            <v>TRCA - Transportation Fund for Clean Air (District: Bay Area)</v>
          </cell>
          <cell r="M224" t="str">
            <v>Local</v>
          </cell>
        </row>
        <row r="225">
          <cell r="E225">
            <v>774401</v>
          </cell>
          <cell r="F225">
            <v>399738</v>
          </cell>
          <cell r="G225">
            <v>350400</v>
          </cell>
          <cell r="H225">
            <v>49338</v>
          </cell>
          <cell r="I225" t="str">
            <v>N</v>
          </cell>
          <cell r="J225" t="str">
            <v>Y</v>
          </cell>
          <cell r="K225">
            <v>0</v>
          </cell>
          <cell r="L225" t="str">
            <v>TRCA - Transportation Fund for Clean Air (District: Bay Area)</v>
          </cell>
          <cell r="M225" t="str">
            <v>Local</v>
          </cell>
        </row>
        <row r="226">
          <cell r="E226">
            <v>774405</v>
          </cell>
          <cell r="F226">
            <v>399738</v>
          </cell>
          <cell r="G226">
            <v>384700</v>
          </cell>
          <cell r="H226">
            <v>15038</v>
          </cell>
          <cell r="I226" t="str">
            <v>N</v>
          </cell>
          <cell r="J226" t="str">
            <v>Y</v>
          </cell>
          <cell r="K226">
            <v>0</v>
          </cell>
          <cell r="L226" t="str">
            <v>TRCA - Transportation Fund for Clean Air (District: Bay Area)</v>
          </cell>
          <cell r="M226" t="str">
            <v>Local</v>
          </cell>
        </row>
        <row r="227">
          <cell r="E227">
            <v>774421</v>
          </cell>
          <cell r="F227" t="str">
            <v>NULL</v>
          </cell>
          <cell r="G227">
            <v>179996</v>
          </cell>
          <cell r="H227">
            <v>220000</v>
          </cell>
          <cell r="I227" t="str">
            <v>N</v>
          </cell>
          <cell r="J227" t="str">
            <v>Y</v>
          </cell>
          <cell r="K227">
            <v>0</v>
          </cell>
          <cell r="L227" t="str">
            <v>HVIP - Hybrid and Zero-Emission Truck and Bus Voucher Incentive Project</v>
          </cell>
          <cell r="M227" t="str">
            <v>STAGGRF</v>
          </cell>
        </row>
        <row r="228">
          <cell r="E228">
            <v>774425</v>
          </cell>
          <cell r="F228" t="str">
            <v>NULL</v>
          </cell>
          <cell r="G228">
            <v>179996</v>
          </cell>
          <cell r="H228">
            <v>220000</v>
          </cell>
          <cell r="I228" t="str">
            <v>N</v>
          </cell>
          <cell r="J228" t="str">
            <v>Y</v>
          </cell>
          <cell r="K228">
            <v>0</v>
          </cell>
          <cell r="L228" t="str">
            <v>HVIP - Hybrid and Zero-Emission Truck and Bus Voucher Incentive Project</v>
          </cell>
          <cell r="M228" t="str">
            <v>STAGGRF</v>
          </cell>
        </row>
        <row r="229">
          <cell r="E229">
            <v>774429</v>
          </cell>
          <cell r="F229" t="str">
            <v>NULL</v>
          </cell>
          <cell r="G229">
            <v>76500</v>
          </cell>
          <cell r="H229">
            <v>220000</v>
          </cell>
          <cell r="I229" t="str">
            <v>N</v>
          </cell>
          <cell r="J229" t="str">
            <v>Y</v>
          </cell>
          <cell r="K229">
            <v>0</v>
          </cell>
          <cell r="L229" t="str">
            <v>HVIP - Hybrid and Zero-Emission Truck and Bus Voucher Incentive Project</v>
          </cell>
          <cell r="M229" t="str">
            <v>STAGGRF</v>
          </cell>
        </row>
        <row r="230">
          <cell r="E230">
            <v>774433</v>
          </cell>
          <cell r="F230" t="str">
            <v>NULL</v>
          </cell>
          <cell r="G230">
            <v>76500</v>
          </cell>
          <cell r="H230">
            <v>220000</v>
          </cell>
          <cell r="I230" t="str">
            <v>N</v>
          </cell>
          <cell r="J230" t="str">
            <v>Y</v>
          </cell>
          <cell r="K230">
            <v>0</v>
          </cell>
          <cell r="L230" t="str">
            <v>HVIP - Hybrid and Zero-Emission Truck and Bus Voucher Incentive Project</v>
          </cell>
          <cell r="M230" t="str">
            <v>STAGGRF</v>
          </cell>
        </row>
        <row r="231">
          <cell r="E231">
            <v>774437</v>
          </cell>
          <cell r="F231" t="str">
            <v>NULL</v>
          </cell>
          <cell r="G231">
            <v>187211</v>
          </cell>
          <cell r="H231">
            <v>90000</v>
          </cell>
          <cell r="I231" t="str">
            <v>N</v>
          </cell>
          <cell r="J231" t="str">
            <v>Y</v>
          </cell>
          <cell r="K231">
            <v>0</v>
          </cell>
          <cell r="L231" t="str">
            <v>HVIP - Hybrid and Zero-Emission Truck and Bus Voucher Incentive Project</v>
          </cell>
          <cell r="M231" t="str">
            <v>STAGGRF</v>
          </cell>
        </row>
        <row r="232">
          <cell r="E232">
            <v>774441</v>
          </cell>
          <cell r="F232" t="str">
            <v>NULL</v>
          </cell>
          <cell r="G232">
            <v>187211</v>
          </cell>
          <cell r="H232">
            <v>90000</v>
          </cell>
          <cell r="I232" t="str">
            <v>N</v>
          </cell>
          <cell r="J232" t="str">
            <v>Y</v>
          </cell>
          <cell r="K232">
            <v>0</v>
          </cell>
          <cell r="L232" t="str">
            <v>HVIP - Hybrid and Zero-Emission Truck and Bus Voucher Incentive Project</v>
          </cell>
          <cell r="M232" t="str">
            <v>STAGGRF</v>
          </cell>
        </row>
        <row r="233">
          <cell r="E233">
            <v>774445</v>
          </cell>
          <cell r="F233" t="str">
            <v>NULL</v>
          </cell>
          <cell r="G233">
            <v>179925</v>
          </cell>
          <cell r="H233">
            <v>220000</v>
          </cell>
          <cell r="I233" t="str">
            <v>N</v>
          </cell>
          <cell r="J233" t="str">
            <v>Y</v>
          </cell>
          <cell r="K233" t="str">
            <v>NULL</v>
          </cell>
          <cell r="L233" t="str">
            <v>HVIP - Hybrid and Zero-Emission Truck and Bus Voucher Incentive Project</v>
          </cell>
          <cell r="M233" t="str">
            <v>STAGGRF</v>
          </cell>
        </row>
        <row r="234">
          <cell r="E234">
            <v>774449</v>
          </cell>
          <cell r="F234" t="str">
            <v>NULL</v>
          </cell>
          <cell r="G234">
            <v>179925</v>
          </cell>
          <cell r="H234">
            <v>220000</v>
          </cell>
          <cell r="I234" t="str">
            <v>N</v>
          </cell>
          <cell r="J234" t="str">
            <v>Y</v>
          </cell>
          <cell r="K234" t="str">
            <v>NULL</v>
          </cell>
          <cell r="L234" t="str">
            <v>HVIP - Hybrid and Zero-Emission Truck and Bus Voucher Incentive Project</v>
          </cell>
          <cell r="M234" t="str">
            <v>STAGGRF</v>
          </cell>
        </row>
        <row r="235">
          <cell r="E235">
            <v>774453</v>
          </cell>
          <cell r="F235" t="str">
            <v>NULL</v>
          </cell>
          <cell r="G235">
            <v>179925</v>
          </cell>
          <cell r="H235">
            <v>220000</v>
          </cell>
          <cell r="I235" t="str">
            <v>N</v>
          </cell>
          <cell r="J235" t="str">
            <v>Y</v>
          </cell>
          <cell r="K235" t="str">
            <v>NULL</v>
          </cell>
          <cell r="L235" t="str">
            <v>HVIP - Hybrid and Zero-Emission Truck and Bus Voucher Incentive Project</v>
          </cell>
          <cell r="M235" t="str">
            <v>STAGGRF</v>
          </cell>
        </row>
        <row r="236">
          <cell r="E236">
            <v>774457</v>
          </cell>
          <cell r="F236" t="str">
            <v>NULL</v>
          </cell>
          <cell r="G236">
            <v>179925</v>
          </cell>
          <cell r="H236">
            <v>220000</v>
          </cell>
          <cell r="I236" t="str">
            <v>N</v>
          </cell>
          <cell r="J236" t="str">
            <v>Y</v>
          </cell>
          <cell r="K236" t="str">
            <v>NULL</v>
          </cell>
          <cell r="L236" t="str">
            <v>HVIP - Hybrid and Zero-Emission Truck and Bus Voucher Incentive Project</v>
          </cell>
          <cell r="M236" t="str">
            <v>STAGGRF</v>
          </cell>
        </row>
        <row r="237">
          <cell r="E237">
            <v>774461</v>
          </cell>
          <cell r="F237" t="str">
            <v>NULL</v>
          </cell>
          <cell r="G237">
            <v>179925</v>
          </cell>
          <cell r="H237">
            <v>220000</v>
          </cell>
          <cell r="I237" t="str">
            <v>N</v>
          </cell>
          <cell r="J237" t="str">
            <v>Y</v>
          </cell>
          <cell r="K237" t="str">
            <v>NULL</v>
          </cell>
          <cell r="L237" t="str">
            <v>HVIP - Hybrid and Zero-Emission Truck and Bus Voucher Incentive Project</v>
          </cell>
          <cell r="M237" t="str">
            <v>STAGGRF</v>
          </cell>
        </row>
        <row r="238">
          <cell r="E238">
            <v>774465</v>
          </cell>
          <cell r="F238" t="str">
            <v>NULL</v>
          </cell>
          <cell r="G238">
            <v>179925</v>
          </cell>
          <cell r="H238">
            <v>220000</v>
          </cell>
          <cell r="I238" t="str">
            <v>N</v>
          </cell>
          <cell r="J238" t="str">
            <v>Y</v>
          </cell>
          <cell r="K238" t="str">
            <v>NULL</v>
          </cell>
          <cell r="L238" t="str">
            <v>HVIP - Hybrid and Zero-Emission Truck and Bus Voucher Incentive Project</v>
          </cell>
          <cell r="M238" t="str">
            <v>STAGGRF</v>
          </cell>
        </row>
        <row r="239">
          <cell r="E239">
            <v>774469</v>
          </cell>
          <cell r="F239" t="str">
            <v>NULL</v>
          </cell>
          <cell r="G239">
            <v>179925</v>
          </cell>
          <cell r="H239">
            <v>220000</v>
          </cell>
          <cell r="I239" t="str">
            <v>N</v>
          </cell>
          <cell r="J239" t="str">
            <v>Y</v>
          </cell>
          <cell r="K239" t="str">
            <v>NULL</v>
          </cell>
          <cell r="L239" t="str">
            <v>HVIP - Hybrid and Zero-Emission Truck and Bus Voucher Incentive Project</v>
          </cell>
          <cell r="M239" t="str">
            <v>STAGGRF</v>
          </cell>
        </row>
        <row r="240">
          <cell r="E240">
            <v>774477</v>
          </cell>
          <cell r="F240" t="str">
            <v>NULL</v>
          </cell>
          <cell r="G240">
            <v>179173</v>
          </cell>
          <cell r="H240">
            <v>220000</v>
          </cell>
          <cell r="I240" t="str">
            <v>N</v>
          </cell>
          <cell r="J240" t="str">
            <v>Y</v>
          </cell>
          <cell r="K240">
            <v>0.7</v>
          </cell>
          <cell r="L240" t="str">
            <v>HVIP - Hybrid and Zero-Emission Truck and Bus Voucher Incentive Project</v>
          </cell>
          <cell r="M240" t="str">
            <v>STAGGRF</v>
          </cell>
        </row>
        <row r="241">
          <cell r="E241">
            <v>774481</v>
          </cell>
          <cell r="F241" t="str">
            <v>NULL</v>
          </cell>
          <cell r="G241">
            <v>179173</v>
          </cell>
          <cell r="H241">
            <v>220000</v>
          </cell>
          <cell r="I241" t="str">
            <v>N</v>
          </cell>
          <cell r="J241" t="str">
            <v>Y</v>
          </cell>
          <cell r="K241">
            <v>0.37</v>
          </cell>
          <cell r="L241" t="str">
            <v>HVIP - Hybrid and Zero-Emission Truck and Bus Voucher Incentive Project</v>
          </cell>
          <cell r="M241" t="str">
            <v>STAGGRF</v>
          </cell>
        </row>
        <row r="242">
          <cell r="E242">
            <v>774485</v>
          </cell>
          <cell r="F242" t="str">
            <v>NULL</v>
          </cell>
          <cell r="G242">
            <v>179173</v>
          </cell>
          <cell r="H242">
            <v>220000</v>
          </cell>
          <cell r="I242" t="str">
            <v>N</v>
          </cell>
          <cell r="J242" t="str">
            <v>Y</v>
          </cell>
          <cell r="K242">
            <v>0.7</v>
          </cell>
          <cell r="L242" t="str">
            <v>HVIP - Hybrid and Zero-Emission Truck and Bus Voucher Incentive Project</v>
          </cell>
          <cell r="M242" t="str">
            <v>STAGGRF</v>
          </cell>
        </row>
        <row r="243">
          <cell r="E243">
            <v>774489</v>
          </cell>
          <cell r="F243" t="str">
            <v>NULL</v>
          </cell>
          <cell r="G243">
            <v>179173</v>
          </cell>
          <cell r="H243">
            <v>220000</v>
          </cell>
          <cell r="I243" t="str">
            <v>N</v>
          </cell>
          <cell r="J243" t="str">
            <v>Y</v>
          </cell>
          <cell r="K243">
            <v>0.7</v>
          </cell>
          <cell r="L243" t="str">
            <v>HVIP - Hybrid and Zero-Emission Truck and Bus Voucher Incentive Project</v>
          </cell>
          <cell r="M243" t="str">
            <v>STAGGRF</v>
          </cell>
        </row>
        <row r="244">
          <cell r="E244">
            <v>774493</v>
          </cell>
          <cell r="F244" t="str">
            <v>NULL</v>
          </cell>
          <cell r="G244">
            <v>179173</v>
          </cell>
          <cell r="H244">
            <v>220000</v>
          </cell>
          <cell r="I244" t="str">
            <v>N</v>
          </cell>
          <cell r="J244" t="str">
            <v>Y</v>
          </cell>
          <cell r="K244">
            <v>0.7</v>
          </cell>
          <cell r="L244" t="str">
            <v>HVIP - Hybrid and Zero-Emission Truck and Bus Voucher Incentive Project</v>
          </cell>
          <cell r="M244" t="str">
            <v>STAGGRF</v>
          </cell>
        </row>
        <row r="245">
          <cell r="E245">
            <v>774497</v>
          </cell>
          <cell r="F245">
            <v>400000</v>
          </cell>
          <cell r="G245">
            <v>180000</v>
          </cell>
          <cell r="H245">
            <v>220000</v>
          </cell>
          <cell r="I245" t="str">
            <v>N</v>
          </cell>
          <cell r="J245" t="str">
            <v>Y</v>
          </cell>
          <cell r="K245">
            <v>0</v>
          </cell>
          <cell r="L245" t="str">
            <v>HVIP - Hybrid and Zero-Emission Truck and Bus Voucher Incentive Project</v>
          </cell>
          <cell r="M245" t="str">
            <v>STAGGRF</v>
          </cell>
        </row>
        <row r="246">
          <cell r="E246">
            <v>779875</v>
          </cell>
          <cell r="F246">
            <v>38018.74</v>
          </cell>
          <cell r="G246" t="str">
            <v>NULL</v>
          </cell>
          <cell r="H246">
            <v>100</v>
          </cell>
          <cell r="K246">
            <v>50</v>
          </cell>
          <cell r="L246" t="str">
            <v>Air Shed - Ag Tractor Replacement - Phase 3</v>
          </cell>
          <cell r="M246" t="str">
            <v>FED</v>
          </cell>
        </row>
        <row r="247">
          <cell r="E247">
            <v>754681</v>
          </cell>
          <cell r="F247">
            <v>234576.02</v>
          </cell>
          <cell r="G247" t="str">
            <v>NULL</v>
          </cell>
          <cell r="H247">
            <v>20191.03</v>
          </cell>
          <cell r="K247">
            <v>55023.02</v>
          </cell>
          <cell r="L247" t="str">
            <v>FARMER - Funding Agricultural Replacement Measures for Emission Reductions</v>
          </cell>
          <cell r="M247" t="str">
            <v>STAGGRF</v>
          </cell>
        </row>
        <row r="248">
          <cell r="E248">
            <v>779877</v>
          </cell>
          <cell r="F248">
            <v>9999999.9900000002</v>
          </cell>
          <cell r="G248" t="str">
            <v>NULL</v>
          </cell>
          <cell r="H248">
            <v>7400000</v>
          </cell>
          <cell r="K248">
            <v>4898572</v>
          </cell>
          <cell r="L248" t="str">
            <v>CAP - Community Air Protection Incentives</v>
          </cell>
          <cell r="M248" t="str">
            <v>STAGGRF</v>
          </cell>
        </row>
        <row r="249">
          <cell r="E249">
            <v>779877</v>
          </cell>
          <cell r="F249">
            <v>9999999.9900000002</v>
          </cell>
          <cell r="G249" t="str">
            <v>NULL</v>
          </cell>
          <cell r="H249">
            <v>171428</v>
          </cell>
          <cell r="K249">
            <v>4898572</v>
          </cell>
          <cell r="L249" t="str">
            <v>CAP - Community Air Protection Incentives</v>
          </cell>
          <cell r="M249" t="str">
            <v>STAGGRF</v>
          </cell>
        </row>
        <row r="250">
          <cell r="E250">
            <v>779977</v>
          </cell>
          <cell r="F250">
            <v>1243648</v>
          </cell>
          <cell r="G250">
            <v>60900</v>
          </cell>
          <cell r="H250">
            <v>750000</v>
          </cell>
          <cell r="I250" t="str">
            <v>N</v>
          </cell>
          <cell r="J250" t="str">
            <v>N</v>
          </cell>
          <cell r="K250">
            <v>432748</v>
          </cell>
          <cell r="L250" t="str">
            <v>SB 1 - Senate Bill 1 Gas Tax</v>
          </cell>
          <cell r="M250" t="str">
            <v>STA</v>
          </cell>
        </row>
        <row r="251">
          <cell r="E251">
            <v>779989</v>
          </cell>
          <cell r="F251">
            <v>1243648</v>
          </cell>
          <cell r="G251">
            <v>77800</v>
          </cell>
          <cell r="H251">
            <v>750000</v>
          </cell>
          <cell r="I251" t="str">
            <v>N</v>
          </cell>
          <cell r="J251" t="str">
            <v>N</v>
          </cell>
          <cell r="K251">
            <v>415848</v>
          </cell>
          <cell r="L251" t="str">
            <v>SB 1 - Senate Bill 1 Gas Tax</v>
          </cell>
          <cell r="M251" t="str">
            <v>STA</v>
          </cell>
        </row>
        <row r="252">
          <cell r="E252">
            <v>780001</v>
          </cell>
          <cell r="F252">
            <v>1243648</v>
          </cell>
          <cell r="G252">
            <v>88400</v>
          </cell>
          <cell r="H252">
            <v>750000</v>
          </cell>
          <cell r="I252" t="str">
            <v>N</v>
          </cell>
          <cell r="J252" t="str">
            <v>N</v>
          </cell>
          <cell r="K252">
            <v>405248</v>
          </cell>
          <cell r="L252" t="str">
            <v>SB 1 - Senate Bill 1 Gas Tax</v>
          </cell>
          <cell r="M252" t="str">
            <v>STA</v>
          </cell>
        </row>
        <row r="253">
          <cell r="E253">
            <v>780013</v>
          </cell>
          <cell r="F253">
            <v>1243648</v>
          </cell>
          <cell r="G253">
            <v>86200</v>
          </cell>
          <cell r="H253">
            <v>750000</v>
          </cell>
          <cell r="I253" t="str">
            <v>N</v>
          </cell>
          <cell r="J253" t="str">
            <v>N</v>
          </cell>
          <cell r="K253">
            <v>407448</v>
          </cell>
          <cell r="L253" t="str">
            <v>SB 1 - Senate Bill 1 Gas Tax</v>
          </cell>
          <cell r="M253" t="str">
            <v>STA</v>
          </cell>
        </row>
        <row r="254">
          <cell r="E254">
            <v>780029</v>
          </cell>
          <cell r="F254">
            <v>1243648</v>
          </cell>
          <cell r="G254">
            <v>107000</v>
          </cell>
          <cell r="H254">
            <v>750000</v>
          </cell>
          <cell r="I254" t="str">
            <v>N</v>
          </cell>
          <cell r="J254" t="str">
            <v>N</v>
          </cell>
          <cell r="K254">
            <v>386648</v>
          </cell>
          <cell r="L254" t="str">
            <v>SB 1 - Senate Bill 1 Gas Tax</v>
          </cell>
          <cell r="M254" t="str">
            <v>STA</v>
          </cell>
        </row>
        <row r="255">
          <cell r="E255">
            <v>780042</v>
          </cell>
          <cell r="F255">
            <v>1243648</v>
          </cell>
          <cell r="G255">
            <v>96800</v>
          </cell>
          <cell r="H255">
            <v>750000</v>
          </cell>
          <cell r="I255" t="str">
            <v>N</v>
          </cell>
          <cell r="J255" t="str">
            <v>N</v>
          </cell>
          <cell r="K255">
            <v>396848</v>
          </cell>
          <cell r="L255" t="str">
            <v>SB 1 - Senate Bill 1 Gas Tax</v>
          </cell>
          <cell r="M255" t="str">
            <v>STA</v>
          </cell>
        </row>
        <row r="256">
          <cell r="E256">
            <v>780078</v>
          </cell>
          <cell r="F256">
            <v>1243648</v>
          </cell>
          <cell r="G256">
            <v>84800</v>
          </cell>
          <cell r="H256">
            <v>750000</v>
          </cell>
          <cell r="I256" t="str">
            <v>N</v>
          </cell>
          <cell r="J256" t="str">
            <v>N</v>
          </cell>
          <cell r="K256">
            <v>408848</v>
          </cell>
          <cell r="L256" t="str">
            <v>SB 1 - Senate Bill 1 Gas Tax</v>
          </cell>
          <cell r="M256" t="str">
            <v>STA</v>
          </cell>
        </row>
        <row r="257">
          <cell r="E257">
            <v>780090</v>
          </cell>
          <cell r="F257">
            <v>1243648</v>
          </cell>
          <cell r="G257">
            <v>92100</v>
          </cell>
          <cell r="H257">
            <v>750000</v>
          </cell>
          <cell r="I257" t="str">
            <v>N</v>
          </cell>
          <cell r="J257" t="str">
            <v>N</v>
          </cell>
          <cell r="K257">
            <v>401548</v>
          </cell>
          <cell r="L257" t="str">
            <v>SB 1 - Senate Bill 1 Gas Tax</v>
          </cell>
          <cell r="M257" t="str">
            <v>STA</v>
          </cell>
        </row>
        <row r="258">
          <cell r="E258">
            <v>781390</v>
          </cell>
          <cell r="F258">
            <v>3841753.98</v>
          </cell>
          <cell r="G258">
            <v>1195377.98</v>
          </cell>
          <cell r="H258">
            <v>2646376</v>
          </cell>
          <cell r="K258" t="str">
            <v>NULL</v>
          </cell>
          <cell r="L258" t="str">
            <v>AQIP - Air Quality Improvement Fund</v>
          </cell>
          <cell r="M258" t="str">
            <v>STA</v>
          </cell>
        </row>
        <row r="259">
          <cell r="E259">
            <v>782865</v>
          </cell>
          <cell r="F259" t="str">
            <v>NULL</v>
          </cell>
          <cell r="G259">
            <v>165000</v>
          </cell>
          <cell r="H259">
            <v>198000</v>
          </cell>
          <cell r="I259" t="str">
            <v>N</v>
          </cell>
          <cell r="J259" t="str">
            <v>Y</v>
          </cell>
          <cell r="K259">
            <v>7800.05</v>
          </cell>
          <cell r="L259" t="str">
            <v>HVIP - Hybrid and Zero-Emission Truck and Bus Voucher Incentive Project</v>
          </cell>
          <cell r="M259" t="str">
            <v>STAGGRF</v>
          </cell>
        </row>
        <row r="260">
          <cell r="E260">
            <v>782931</v>
          </cell>
          <cell r="F260">
            <v>267451.94</v>
          </cell>
          <cell r="G260">
            <v>37868.74</v>
          </cell>
          <cell r="H260">
            <v>176091.26</v>
          </cell>
          <cell r="K260">
            <v>53491.94</v>
          </cell>
          <cell r="L260" t="str">
            <v>VNRM - Voluntary NOx Reduction Measure</v>
          </cell>
          <cell r="M260" t="str">
            <v>MITIG</v>
          </cell>
        </row>
        <row r="261">
          <cell r="E261">
            <v>782933</v>
          </cell>
          <cell r="F261">
            <v>267451.94</v>
          </cell>
          <cell r="G261">
            <v>176091.26</v>
          </cell>
          <cell r="H261">
            <v>37868.74</v>
          </cell>
          <cell r="K261">
            <v>53491.94</v>
          </cell>
          <cell r="L261" t="str">
            <v>AB 923 $2 DMV Fee</v>
          </cell>
          <cell r="M261" t="str">
            <v>Local</v>
          </cell>
        </row>
        <row r="262">
          <cell r="E262">
            <v>761373</v>
          </cell>
          <cell r="F262">
            <v>397598</v>
          </cell>
          <cell r="G262">
            <v>193000</v>
          </cell>
          <cell r="H262">
            <v>204598</v>
          </cell>
          <cell r="K262">
            <v>0</v>
          </cell>
          <cell r="L262" t="str">
            <v>TRCA - Transportation Fund for Clean Air (District: Bay Area)</v>
          </cell>
          <cell r="M262" t="str">
            <v>Local</v>
          </cell>
        </row>
        <row r="263">
          <cell r="E263">
            <v>783321</v>
          </cell>
          <cell r="F263" t="str">
            <v>NULL</v>
          </cell>
          <cell r="G263">
            <v>1071294</v>
          </cell>
          <cell r="H263">
            <v>121301</v>
          </cell>
          <cell r="I263" t="str">
            <v>Y</v>
          </cell>
          <cell r="J263" t="str">
            <v>Y</v>
          </cell>
          <cell r="K263">
            <v>420651</v>
          </cell>
          <cell r="L263" t="str">
            <v>FARMER - Funding Agricultural Replacement Measures for Emission Reductions</v>
          </cell>
          <cell r="M263" t="str">
            <v>STAGGRF</v>
          </cell>
        </row>
        <row r="264">
          <cell r="E264">
            <v>783361</v>
          </cell>
          <cell r="F264">
            <v>975000</v>
          </cell>
          <cell r="G264">
            <v>352045</v>
          </cell>
          <cell r="H264">
            <v>622955</v>
          </cell>
          <cell r="I264" t="str">
            <v>Y</v>
          </cell>
          <cell r="J264" t="str">
            <v>N</v>
          </cell>
          <cell r="K264" t="str">
            <v>NULL</v>
          </cell>
          <cell r="L264" t="str">
            <v>FARMER - Funding Agricultural Replacement Measures for Emission Reductions</v>
          </cell>
          <cell r="M264" t="str">
            <v>STAGGRF</v>
          </cell>
        </row>
        <row r="265">
          <cell r="E265">
            <v>783482</v>
          </cell>
          <cell r="F265">
            <v>234576.02</v>
          </cell>
          <cell r="G265" t="str">
            <v>NULL</v>
          </cell>
          <cell r="H265">
            <v>20191.03</v>
          </cell>
          <cell r="K265">
            <v>55023.02</v>
          </cell>
          <cell r="L265" t="str">
            <v>FARMER - Funding Agricultural Replacement Measures for Emission Reductions</v>
          </cell>
          <cell r="M265" t="str">
            <v>STAGGRF</v>
          </cell>
        </row>
        <row r="266">
          <cell r="E266">
            <v>783585</v>
          </cell>
          <cell r="F266" t="str">
            <v>NULL</v>
          </cell>
          <cell r="G266">
            <v>1071294</v>
          </cell>
          <cell r="H266">
            <v>121301</v>
          </cell>
          <cell r="I266" t="str">
            <v>Y</v>
          </cell>
          <cell r="J266" t="str">
            <v>Y</v>
          </cell>
          <cell r="K266">
            <v>420651</v>
          </cell>
          <cell r="L266" t="str">
            <v>FARMER - Funding Agricultural Replacement Measures for Emission Reductions</v>
          </cell>
          <cell r="M266" t="str">
            <v>STAGGRF</v>
          </cell>
        </row>
        <row r="267">
          <cell r="E267">
            <v>783652</v>
          </cell>
          <cell r="F267">
            <v>9999999.9900000002</v>
          </cell>
          <cell r="G267">
            <v>8112785</v>
          </cell>
          <cell r="H267">
            <v>2017660</v>
          </cell>
          <cell r="K267">
            <v>9999999.9900000002</v>
          </cell>
          <cell r="L267" t="str">
            <v>DERA - Diesel Emissions Reduction Act</v>
          </cell>
          <cell r="M267" t="str">
            <v>FED</v>
          </cell>
        </row>
        <row r="268">
          <cell r="E268">
            <v>783985</v>
          </cell>
          <cell r="F268">
            <v>408270</v>
          </cell>
          <cell r="G268">
            <v>285789</v>
          </cell>
          <cell r="H268">
            <v>20413</v>
          </cell>
          <cell r="K268">
            <v>102068</v>
          </cell>
          <cell r="L268" t="str">
            <v>AB 923 $2 DMV Fee</v>
          </cell>
          <cell r="M268" t="str">
            <v>Local</v>
          </cell>
        </row>
        <row r="269">
          <cell r="E269">
            <v>783989</v>
          </cell>
          <cell r="F269">
            <v>75900</v>
          </cell>
          <cell r="G269">
            <v>39540</v>
          </cell>
          <cell r="H269">
            <v>8062</v>
          </cell>
          <cell r="K269">
            <v>28298</v>
          </cell>
          <cell r="L269" t="str">
            <v>AB 923 $2 DMV Fee</v>
          </cell>
          <cell r="M269" t="str">
            <v>Local</v>
          </cell>
        </row>
        <row r="270">
          <cell r="E270">
            <v>784001</v>
          </cell>
          <cell r="F270">
            <v>442750</v>
          </cell>
          <cell r="G270">
            <v>259650</v>
          </cell>
          <cell r="H270">
            <v>58348</v>
          </cell>
          <cell r="K270">
            <v>124752</v>
          </cell>
          <cell r="L270" t="str">
            <v>AB 923 $2 DMV Fee</v>
          </cell>
          <cell r="M270" t="str">
            <v>Local</v>
          </cell>
        </row>
        <row r="271">
          <cell r="E271">
            <v>784139</v>
          </cell>
          <cell r="F271">
            <v>416024</v>
          </cell>
          <cell r="G271">
            <v>211000</v>
          </cell>
          <cell r="H271">
            <v>205024</v>
          </cell>
          <cell r="K271" t="str">
            <v>NULL</v>
          </cell>
          <cell r="L271" t="str">
            <v>TRCA - Transportation Fund for Clean Air (District: Bay Area)</v>
          </cell>
          <cell r="M271" t="str">
            <v>Local</v>
          </cell>
        </row>
        <row r="272">
          <cell r="E272">
            <v>784143</v>
          </cell>
          <cell r="F272">
            <v>406244</v>
          </cell>
          <cell r="G272">
            <v>111500</v>
          </cell>
          <cell r="H272">
            <v>294744</v>
          </cell>
          <cell r="K272" t="str">
            <v>NULL</v>
          </cell>
          <cell r="L272" t="str">
            <v>TRCA - Transportation Fund for Clean Air (District: Bay Area)</v>
          </cell>
          <cell r="M272" t="str">
            <v>Local</v>
          </cell>
        </row>
        <row r="273">
          <cell r="E273">
            <v>784151</v>
          </cell>
          <cell r="F273">
            <v>414223</v>
          </cell>
          <cell r="G273">
            <v>111500</v>
          </cell>
          <cell r="H273">
            <v>302723</v>
          </cell>
          <cell r="K273" t="str">
            <v>NULL</v>
          </cell>
          <cell r="L273" t="str">
            <v>TRCA - Transportation Fund for Clean Air (District: Bay Area)</v>
          </cell>
          <cell r="M273" t="str">
            <v>Local</v>
          </cell>
        </row>
        <row r="274">
          <cell r="E274">
            <v>784155</v>
          </cell>
          <cell r="F274">
            <v>402085</v>
          </cell>
          <cell r="G274">
            <v>267000</v>
          </cell>
          <cell r="H274">
            <v>135085</v>
          </cell>
          <cell r="K274" t="str">
            <v>NULL</v>
          </cell>
          <cell r="L274" t="str">
            <v>TRCA - Transportation Fund for Clean Air (District: Bay Area)</v>
          </cell>
          <cell r="M274" t="str">
            <v>Local</v>
          </cell>
        </row>
        <row r="275">
          <cell r="E275">
            <v>758683</v>
          </cell>
          <cell r="F275">
            <v>78867</v>
          </cell>
          <cell r="G275">
            <v>10684.98</v>
          </cell>
          <cell r="H275">
            <v>34315.019999999997</v>
          </cell>
          <cell r="K275">
            <v>33867</v>
          </cell>
          <cell r="L275" t="str">
            <v>AB 923 $2 DMV Fee</v>
          </cell>
          <cell r="M275" t="str">
            <v>LOCAL</v>
          </cell>
        </row>
        <row r="276">
          <cell r="E276">
            <v>784497</v>
          </cell>
          <cell r="F276">
            <v>932757</v>
          </cell>
          <cell r="G276">
            <v>59858</v>
          </cell>
          <cell r="H276">
            <v>165142</v>
          </cell>
          <cell r="K276">
            <v>707757</v>
          </cell>
          <cell r="L276" t="str">
            <v>AB 923 $2 DMV Fee</v>
          </cell>
          <cell r="M276" t="str">
            <v>Local</v>
          </cell>
        </row>
        <row r="277">
          <cell r="E277">
            <v>784549</v>
          </cell>
          <cell r="F277">
            <v>399738</v>
          </cell>
          <cell r="G277">
            <v>351000</v>
          </cell>
          <cell r="H277">
            <v>48738</v>
          </cell>
          <cell r="K277">
            <v>0</v>
          </cell>
          <cell r="L277" t="str">
            <v>TRCA - Transportation Fund for Clean Air (District: Bay Area)</v>
          </cell>
          <cell r="M277" t="str">
            <v>Local</v>
          </cell>
        </row>
        <row r="278">
          <cell r="E278">
            <v>710356</v>
          </cell>
          <cell r="F278">
            <v>981228.88</v>
          </cell>
          <cell r="G278">
            <v>100000</v>
          </cell>
          <cell r="H278">
            <v>789206</v>
          </cell>
          <cell r="K278">
            <v>92022.88</v>
          </cell>
          <cell r="L278" t="str">
            <v>LCTOP - Low Carbon Transit Operations Program</v>
          </cell>
          <cell r="M278" t="str">
            <v>STAGGRF</v>
          </cell>
        </row>
        <row r="279">
          <cell r="E279">
            <v>710362</v>
          </cell>
          <cell r="F279">
            <v>981228.88</v>
          </cell>
          <cell r="G279">
            <v>117000</v>
          </cell>
          <cell r="H279">
            <v>789206</v>
          </cell>
          <cell r="K279">
            <v>75022.880000000005</v>
          </cell>
          <cell r="L279" t="str">
            <v>LCTOP - Low Carbon Transit Operations Program</v>
          </cell>
          <cell r="M279" t="str">
            <v>STAGGRF</v>
          </cell>
        </row>
        <row r="280">
          <cell r="E280">
            <v>710364</v>
          </cell>
          <cell r="F280">
            <v>981228.88</v>
          </cell>
          <cell r="G280">
            <v>132000</v>
          </cell>
          <cell r="H280">
            <v>789206</v>
          </cell>
          <cell r="K280">
            <v>60022.879999999997</v>
          </cell>
          <cell r="L280" t="str">
            <v>LCTOP - Low Carbon Transit Operations Program</v>
          </cell>
          <cell r="M280" t="str">
            <v>STAGGRF</v>
          </cell>
        </row>
        <row r="281">
          <cell r="E281">
            <v>710358</v>
          </cell>
          <cell r="F281">
            <v>981228.88</v>
          </cell>
          <cell r="G281">
            <v>95000</v>
          </cell>
          <cell r="H281">
            <v>789206</v>
          </cell>
          <cell r="K281">
            <v>97022.88</v>
          </cell>
          <cell r="L281" t="str">
            <v>LCTOP - Low Carbon Transit Operations Program</v>
          </cell>
          <cell r="M281" t="str">
            <v>STAGGRF</v>
          </cell>
        </row>
        <row r="282">
          <cell r="E282">
            <v>786380</v>
          </cell>
          <cell r="F282">
            <v>34193</v>
          </cell>
          <cell r="G282">
            <v>17096.5</v>
          </cell>
          <cell r="H282">
            <v>17096.5</v>
          </cell>
          <cell r="K282" t="str">
            <v>NULL</v>
          </cell>
          <cell r="L282" t="str">
            <v>Moyer - Carl Moyer Program</v>
          </cell>
          <cell r="M282" t="str">
            <v>STA</v>
          </cell>
        </row>
        <row r="283">
          <cell r="E283">
            <v>786227</v>
          </cell>
          <cell r="F283">
            <v>2667220.9500000002</v>
          </cell>
          <cell r="G283">
            <v>1965320.95</v>
          </cell>
          <cell r="H283">
            <v>701900</v>
          </cell>
          <cell r="K283" t="str">
            <v>NULL</v>
          </cell>
          <cell r="L283" t="str">
            <v>DERA - Diesel Emissions Reduction Act</v>
          </cell>
          <cell r="M283" t="str">
            <v>FED</v>
          </cell>
        </row>
        <row r="284">
          <cell r="E284">
            <v>786382</v>
          </cell>
          <cell r="F284">
            <v>67500</v>
          </cell>
          <cell r="G284">
            <v>7253.98</v>
          </cell>
          <cell r="H284">
            <v>60246.02</v>
          </cell>
          <cell r="K284">
            <v>0</v>
          </cell>
          <cell r="L284" t="str">
            <v>AB 923 $2 DMV Fee</v>
          </cell>
          <cell r="M284" t="str">
            <v>LOCAL</v>
          </cell>
        </row>
        <row r="285">
          <cell r="E285">
            <v>789028</v>
          </cell>
          <cell r="F285">
            <v>154238</v>
          </cell>
          <cell r="G285">
            <v>67827</v>
          </cell>
          <cell r="H285">
            <v>86411</v>
          </cell>
          <cell r="K285" t="str">
            <v>NULL</v>
          </cell>
          <cell r="L285" t="str">
            <v>AQMD Rule 2202 Mitigation Option</v>
          </cell>
          <cell r="M285" t="str">
            <v>STA</v>
          </cell>
        </row>
        <row r="286">
          <cell r="E286">
            <v>789285</v>
          </cell>
          <cell r="F286">
            <v>150000</v>
          </cell>
          <cell r="G286">
            <v>75000</v>
          </cell>
          <cell r="H286">
            <v>50000</v>
          </cell>
          <cell r="I286" t="str">
            <v>NULL</v>
          </cell>
          <cell r="J286" t="str">
            <v>NULL</v>
          </cell>
          <cell r="K286">
            <v>25000</v>
          </cell>
          <cell r="L286" t="str">
            <v>AB 923 $2 DMV Fee</v>
          </cell>
          <cell r="M286" t="str">
            <v>Local</v>
          </cell>
        </row>
        <row r="287">
          <cell r="E287">
            <v>789287</v>
          </cell>
          <cell r="F287">
            <v>100000</v>
          </cell>
          <cell r="G287">
            <v>75000</v>
          </cell>
          <cell r="H287">
            <v>10000</v>
          </cell>
          <cell r="I287" t="str">
            <v>NULL</v>
          </cell>
          <cell r="J287" t="str">
            <v>NULL</v>
          </cell>
          <cell r="K287">
            <v>15000</v>
          </cell>
          <cell r="L287" t="str">
            <v>Josh Fund</v>
          </cell>
          <cell r="M287" t="str">
            <v>OAFND</v>
          </cell>
        </row>
        <row r="288">
          <cell r="E288">
            <v>789313</v>
          </cell>
          <cell r="F288">
            <v>100000</v>
          </cell>
          <cell r="G288">
            <v>75000</v>
          </cell>
          <cell r="H288">
            <v>10000</v>
          </cell>
          <cell r="I288" t="str">
            <v>NULL</v>
          </cell>
          <cell r="J288" t="str">
            <v>NULL</v>
          </cell>
          <cell r="K288">
            <v>15000</v>
          </cell>
          <cell r="L288" t="str">
            <v>Josh Fund</v>
          </cell>
          <cell r="M288" t="str">
            <v>OAFND</v>
          </cell>
        </row>
        <row r="289">
          <cell r="E289">
            <v>790396</v>
          </cell>
          <cell r="F289">
            <v>219698.69</v>
          </cell>
          <cell r="G289">
            <v>84121.3</v>
          </cell>
          <cell r="H289">
            <v>59858</v>
          </cell>
          <cell r="K289">
            <v>75719.39</v>
          </cell>
          <cell r="L289" t="str">
            <v>AB 923 $2 DMV Fee</v>
          </cell>
          <cell r="M289" t="str">
            <v>Local</v>
          </cell>
        </row>
        <row r="290">
          <cell r="E290">
            <v>790698</v>
          </cell>
          <cell r="F290">
            <v>3841753.98</v>
          </cell>
          <cell r="G290">
            <v>1195377.98</v>
          </cell>
          <cell r="H290">
            <v>2646376</v>
          </cell>
          <cell r="K290" t="str">
            <v>NULL</v>
          </cell>
          <cell r="L290" t="str">
            <v>AQIP - Air Quality Improvement Fund</v>
          </cell>
          <cell r="M290" t="str">
            <v>STA</v>
          </cell>
        </row>
        <row r="291">
          <cell r="E291">
            <v>791595</v>
          </cell>
          <cell r="F291" t="str">
            <v>NULL</v>
          </cell>
          <cell r="G291" t="str">
            <v>NULL</v>
          </cell>
          <cell r="H291">
            <v>45522</v>
          </cell>
          <cell r="I291" t="str">
            <v>N</v>
          </cell>
          <cell r="J291" t="str">
            <v>N</v>
          </cell>
          <cell r="K291" t="str">
            <v>NULL</v>
          </cell>
          <cell r="L291" t="str">
            <v>VNRM - Voluntary NOx Reduction Measure</v>
          </cell>
          <cell r="M291" t="str">
            <v>MITIG</v>
          </cell>
        </row>
        <row r="292">
          <cell r="E292">
            <v>791595</v>
          </cell>
          <cell r="F292" t="str">
            <v>NULL</v>
          </cell>
          <cell r="G292" t="str">
            <v>NULL</v>
          </cell>
          <cell r="H292">
            <v>45522</v>
          </cell>
          <cell r="I292" t="str">
            <v>N</v>
          </cell>
          <cell r="J292" t="str">
            <v>N</v>
          </cell>
          <cell r="K292" t="str">
            <v>NULL</v>
          </cell>
          <cell r="L292" t="str">
            <v>VNRM - Voluntary NOx Reduction Measure</v>
          </cell>
          <cell r="M292" t="str">
            <v>MITIG</v>
          </cell>
        </row>
        <row r="293">
          <cell r="E293">
            <v>791595</v>
          </cell>
          <cell r="F293">
            <v>178944</v>
          </cell>
          <cell r="G293" t="str">
            <v>NULL</v>
          </cell>
          <cell r="H293">
            <v>45522</v>
          </cell>
          <cell r="I293" t="str">
            <v>N</v>
          </cell>
          <cell r="J293" t="str">
            <v>N</v>
          </cell>
          <cell r="K293" t="str">
            <v>NULL</v>
          </cell>
          <cell r="L293" t="str">
            <v>VNRM - Voluntary NOx Reduction Measure</v>
          </cell>
          <cell r="M293" t="str">
            <v>MITIG</v>
          </cell>
        </row>
        <row r="294">
          <cell r="E294">
            <v>791595</v>
          </cell>
          <cell r="F294">
            <v>178944</v>
          </cell>
          <cell r="G294" t="str">
            <v>NULL</v>
          </cell>
          <cell r="H294">
            <v>45522</v>
          </cell>
          <cell r="I294" t="str">
            <v>N</v>
          </cell>
          <cell r="J294" t="str">
            <v>N</v>
          </cell>
          <cell r="K294" t="str">
            <v>NULL</v>
          </cell>
          <cell r="L294" t="str">
            <v>VNRM - Voluntary NOx Reduction Measure</v>
          </cell>
          <cell r="M294" t="str">
            <v>MITIG</v>
          </cell>
        </row>
        <row r="295">
          <cell r="E295">
            <v>791703</v>
          </cell>
          <cell r="F295">
            <v>20695</v>
          </cell>
          <cell r="G295">
            <v>10347.5</v>
          </cell>
          <cell r="H295">
            <v>10347.5</v>
          </cell>
          <cell r="I295" t="str">
            <v>N</v>
          </cell>
          <cell r="K295" t="str">
            <v>NULL</v>
          </cell>
          <cell r="L295" t="str">
            <v>CAP - Community Air Protection Incentives</v>
          </cell>
          <cell r="M295" t="str">
            <v>STAGGRF</v>
          </cell>
        </row>
        <row r="296">
          <cell r="E296">
            <v>791705</v>
          </cell>
          <cell r="F296">
            <v>20695</v>
          </cell>
          <cell r="G296">
            <v>10347.5</v>
          </cell>
          <cell r="H296">
            <v>10347.5</v>
          </cell>
          <cell r="I296" t="str">
            <v>N</v>
          </cell>
          <cell r="K296" t="str">
            <v>NULL</v>
          </cell>
          <cell r="L296" t="str">
            <v>CAP - Community Air Protection Incentives</v>
          </cell>
          <cell r="M296" t="str">
            <v>STAGGRF</v>
          </cell>
        </row>
        <row r="297">
          <cell r="E297">
            <v>791707</v>
          </cell>
          <cell r="F297">
            <v>20695</v>
          </cell>
          <cell r="G297">
            <v>10347.5</v>
          </cell>
          <cell r="H297">
            <v>10347.5</v>
          </cell>
          <cell r="I297" t="str">
            <v>N</v>
          </cell>
          <cell r="K297" t="str">
            <v>NULL</v>
          </cell>
          <cell r="L297" t="str">
            <v>CAP - Community Air Protection Incentives</v>
          </cell>
          <cell r="M297" t="str">
            <v>STAGGRF</v>
          </cell>
        </row>
        <row r="298">
          <cell r="E298">
            <v>791709</v>
          </cell>
          <cell r="F298">
            <v>20695</v>
          </cell>
          <cell r="G298">
            <v>10347.5</v>
          </cell>
          <cell r="H298">
            <v>10347.5</v>
          </cell>
          <cell r="I298" t="str">
            <v>N</v>
          </cell>
          <cell r="K298" t="str">
            <v>NULL</v>
          </cell>
          <cell r="L298" t="str">
            <v>CAP - Community Air Protection Incentives</v>
          </cell>
          <cell r="M298" t="str">
            <v>STAGGRF</v>
          </cell>
        </row>
        <row r="299">
          <cell r="E299">
            <v>791711</v>
          </cell>
          <cell r="F299">
            <v>41390</v>
          </cell>
          <cell r="G299">
            <v>20695</v>
          </cell>
          <cell r="H299">
            <v>20695</v>
          </cell>
          <cell r="I299" t="str">
            <v>N</v>
          </cell>
          <cell r="K299" t="str">
            <v>NULL</v>
          </cell>
          <cell r="L299" t="str">
            <v>Moyer - Carl Moyer Program</v>
          </cell>
          <cell r="M299" t="str">
            <v>STA</v>
          </cell>
        </row>
        <row r="300">
          <cell r="E300">
            <v>791717</v>
          </cell>
          <cell r="F300">
            <v>41390</v>
          </cell>
          <cell r="G300">
            <v>20695</v>
          </cell>
          <cell r="H300">
            <v>20695</v>
          </cell>
          <cell r="I300" t="str">
            <v>N</v>
          </cell>
          <cell r="K300" t="str">
            <v>NULL</v>
          </cell>
          <cell r="L300" t="str">
            <v>Moyer - Carl Moyer Program</v>
          </cell>
          <cell r="M300" t="str">
            <v>STA</v>
          </cell>
        </row>
        <row r="301">
          <cell r="E301">
            <v>791719</v>
          </cell>
          <cell r="F301">
            <v>408270</v>
          </cell>
          <cell r="G301">
            <v>285789</v>
          </cell>
          <cell r="H301">
            <v>20413</v>
          </cell>
          <cell r="K301">
            <v>102068</v>
          </cell>
          <cell r="L301" t="str">
            <v>AB 923 $2 DMV Fee</v>
          </cell>
          <cell r="M301" t="str">
            <v>Local</v>
          </cell>
        </row>
        <row r="302">
          <cell r="E302">
            <v>791721</v>
          </cell>
          <cell r="F302">
            <v>75900</v>
          </cell>
          <cell r="G302">
            <v>39540</v>
          </cell>
          <cell r="H302">
            <v>8062</v>
          </cell>
          <cell r="K302">
            <v>28298</v>
          </cell>
          <cell r="L302" t="str">
            <v>AB 923 $2 DMV Fee</v>
          </cell>
          <cell r="M302" t="str">
            <v>Local</v>
          </cell>
        </row>
        <row r="303">
          <cell r="E303">
            <v>791723</v>
          </cell>
          <cell r="F303">
            <v>442750</v>
          </cell>
          <cell r="G303">
            <v>259650</v>
          </cell>
          <cell r="H303">
            <v>58348</v>
          </cell>
          <cell r="K303">
            <v>124752</v>
          </cell>
          <cell r="L303" t="str">
            <v>AB 923 $2 DMV Fee</v>
          </cell>
          <cell r="M303" t="str">
            <v>Local</v>
          </cell>
        </row>
        <row r="304">
          <cell r="E304">
            <v>791725</v>
          </cell>
          <cell r="F304" t="str">
            <v>NULL</v>
          </cell>
          <cell r="G304">
            <v>73684.5</v>
          </cell>
          <cell r="H304">
            <v>1362575.5</v>
          </cell>
          <cell r="I304" t="str">
            <v>Y</v>
          </cell>
          <cell r="J304" t="str">
            <v>Y</v>
          </cell>
          <cell r="K304" t="str">
            <v>NULL</v>
          </cell>
          <cell r="L304" t="str">
            <v>AB 923 $2 DMV Fee</v>
          </cell>
          <cell r="M304" t="str">
            <v>LOCAL</v>
          </cell>
        </row>
        <row r="305">
          <cell r="E305">
            <v>791866</v>
          </cell>
          <cell r="F305">
            <v>150000</v>
          </cell>
          <cell r="G305">
            <v>75000</v>
          </cell>
          <cell r="H305">
            <v>50000</v>
          </cell>
          <cell r="K305">
            <v>25000</v>
          </cell>
          <cell r="L305" t="str">
            <v>AB 923 $2 DMV Fee</v>
          </cell>
          <cell r="M305" t="str">
            <v>Local</v>
          </cell>
        </row>
        <row r="306">
          <cell r="E306">
            <v>792068</v>
          </cell>
          <cell r="F306">
            <v>234576.02</v>
          </cell>
          <cell r="G306" t="str">
            <v>NULL</v>
          </cell>
          <cell r="H306">
            <v>20191.03</v>
          </cell>
          <cell r="K306">
            <v>55023.02</v>
          </cell>
          <cell r="L306" t="str">
            <v>FARMER - Funding Agricultural Replacement Measures for Emission Reductions</v>
          </cell>
          <cell r="M306" t="str">
            <v>STAGGRF</v>
          </cell>
        </row>
        <row r="307">
          <cell r="E307">
            <v>792086</v>
          </cell>
          <cell r="F307">
            <v>346000</v>
          </cell>
          <cell r="G307">
            <v>115295</v>
          </cell>
          <cell r="H307">
            <v>230705</v>
          </cell>
          <cell r="I307" t="str">
            <v>N</v>
          </cell>
          <cell r="K307" t="str">
            <v>NULL</v>
          </cell>
          <cell r="L307" t="str">
            <v>FARMER - Funding Agricultural Replacement Measures for Emission Reductions</v>
          </cell>
          <cell r="M307" t="str">
            <v>STAGGRF</v>
          </cell>
        </row>
        <row r="308">
          <cell r="E308">
            <v>792092</v>
          </cell>
          <cell r="F308">
            <v>975000</v>
          </cell>
          <cell r="G308">
            <v>352045</v>
          </cell>
          <cell r="H308">
            <v>622955</v>
          </cell>
          <cell r="I308" t="str">
            <v>Y</v>
          </cell>
          <cell r="J308" t="str">
            <v>N</v>
          </cell>
          <cell r="K308" t="str">
            <v>NULL</v>
          </cell>
          <cell r="L308" t="str">
            <v>FARMER - Funding Agricultural Replacement Measures for Emission Reductions</v>
          </cell>
          <cell r="M308" t="str">
            <v>STAGGRF</v>
          </cell>
        </row>
        <row r="309">
          <cell r="E309">
            <v>792313</v>
          </cell>
          <cell r="F309">
            <v>350692.82</v>
          </cell>
          <cell r="G309">
            <v>36367.910000000003</v>
          </cell>
          <cell r="H309">
            <v>22832.09</v>
          </cell>
          <cell r="K309">
            <v>291492.82</v>
          </cell>
          <cell r="L309" t="str">
            <v>AB 923 $2 DMV Fee</v>
          </cell>
          <cell r="M309" t="str">
            <v>LOCAL</v>
          </cell>
        </row>
        <row r="310">
          <cell r="E310">
            <v>792319</v>
          </cell>
          <cell r="F310">
            <v>95093</v>
          </cell>
          <cell r="G310">
            <v>47483.519999999997</v>
          </cell>
          <cell r="H310">
            <v>47609.48</v>
          </cell>
          <cell r="K310" t="str">
            <v>NULL</v>
          </cell>
          <cell r="L310" t="str">
            <v>AB 923 $2 DMV Fee</v>
          </cell>
          <cell r="M310" t="str">
            <v>LOCAL</v>
          </cell>
        </row>
        <row r="311">
          <cell r="E311">
            <v>793502</v>
          </cell>
          <cell r="F311">
            <v>7350000</v>
          </cell>
          <cell r="G311">
            <v>3700000</v>
          </cell>
          <cell r="H311">
            <v>1115000</v>
          </cell>
          <cell r="K311">
            <v>2449285.7200000002</v>
          </cell>
          <cell r="L311" t="str">
            <v>CAP - Community Air Protection Incentives</v>
          </cell>
          <cell r="M311" t="str">
            <v>GGRF</v>
          </cell>
        </row>
        <row r="312">
          <cell r="E312">
            <v>793502</v>
          </cell>
          <cell r="F312">
            <v>7350000</v>
          </cell>
          <cell r="G312">
            <v>3700000</v>
          </cell>
          <cell r="H312">
            <v>85714.28</v>
          </cell>
          <cell r="K312">
            <v>2449285.7200000002</v>
          </cell>
          <cell r="L312" t="str">
            <v>CAP - Community Air Protection Incentives</v>
          </cell>
          <cell r="M312" t="str">
            <v>GGRF</v>
          </cell>
        </row>
        <row r="313">
          <cell r="E313">
            <v>793504</v>
          </cell>
          <cell r="F313">
            <v>7350000</v>
          </cell>
          <cell r="G313">
            <v>3700000</v>
          </cell>
          <cell r="H313">
            <v>1115000</v>
          </cell>
          <cell r="K313">
            <v>2449285.71</v>
          </cell>
          <cell r="L313" t="str">
            <v>CAP - Community Air Protection Incentives</v>
          </cell>
          <cell r="M313" t="str">
            <v>GGRF</v>
          </cell>
        </row>
        <row r="314">
          <cell r="E314">
            <v>793504</v>
          </cell>
          <cell r="F314">
            <v>7350000</v>
          </cell>
          <cell r="G314">
            <v>3700000</v>
          </cell>
          <cell r="H314">
            <v>85714.29</v>
          </cell>
          <cell r="K314">
            <v>2449285.71</v>
          </cell>
          <cell r="L314" t="str">
            <v>CAP - Community Air Protection Incentives</v>
          </cell>
          <cell r="M314" t="str">
            <v>GGRF</v>
          </cell>
        </row>
        <row r="315">
          <cell r="E315">
            <v>794002</v>
          </cell>
          <cell r="F315">
            <v>346000</v>
          </cell>
          <cell r="G315">
            <v>115295</v>
          </cell>
          <cell r="H315">
            <v>230705</v>
          </cell>
          <cell r="K315" t="str">
            <v>NULL</v>
          </cell>
          <cell r="L315" t="str">
            <v>FARMER - Funding Agricultural Replacement Measures for Emission Reductions</v>
          </cell>
          <cell r="M315" t="str">
            <v>GGRF</v>
          </cell>
        </row>
        <row r="316">
          <cell r="E316">
            <v>794608</v>
          </cell>
          <cell r="F316">
            <v>71182.880000000005</v>
          </cell>
          <cell r="G316">
            <v>15019</v>
          </cell>
          <cell r="H316">
            <v>31241</v>
          </cell>
          <cell r="K316">
            <v>24922.880000000001</v>
          </cell>
          <cell r="L316" t="str">
            <v>Moyer - Carl Moyer Program</v>
          </cell>
          <cell r="M316" t="str">
            <v>STA</v>
          </cell>
        </row>
        <row r="317">
          <cell r="E317">
            <v>794616</v>
          </cell>
          <cell r="F317">
            <v>71182.880000000005</v>
          </cell>
          <cell r="G317">
            <v>31241</v>
          </cell>
          <cell r="H317">
            <v>15019</v>
          </cell>
          <cell r="K317">
            <v>24922.880000000001</v>
          </cell>
          <cell r="L317" t="str">
            <v>VNRM - Voluntary NOx Reduction Measure</v>
          </cell>
          <cell r="M317" t="str">
            <v>MITIG</v>
          </cell>
        </row>
        <row r="318">
          <cell r="E318">
            <v>794740</v>
          </cell>
          <cell r="F318">
            <v>7264285.71</v>
          </cell>
          <cell r="G318">
            <v>3700000</v>
          </cell>
          <cell r="H318">
            <v>1115000</v>
          </cell>
          <cell r="K318">
            <v>2449285.71</v>
          </cell>
          <cell r="L318" t="str">
            <v>Moyer - Carl Moyer Program</v>
          </cell>
          <cell r="M318" t="str">
            <v>STA</v>
          </cell>
        </row>
        <row r="319">
          <cell r="E319">
            <v>794742</v>
          </cell>
          <cell r="F319">
            <v>7264285.7199999997</v>
          </cell>
          <cell r="G319">
            <v>3700000</v>
          </cell>
          <cell r="H319">
            <v>1115000</v>
          </cell>
          <cell r="K319">
            <v>2449285.7200000002</v>
          </cell>
          <cell r="L319" t="str">
            <v>Moyer - Carl Moyer Program</v>
          </cell>
          <cell r="M319" t="str">
            <v>STA</v>
          </cell>
        </row>
        <row r="320">
          <cell r="E320">
            <v>795137</v>
          </cell>
          <cell r="F320">
            <v>7350000</v>
          </cell>
          <cell r="G320">
            <v>3785714.29</v>
          </cell>
          <cell r="H320">
            <v>1115000</v>
          </cell>
          <cell r="K320">
            <v>2449285.71</v>
          </cell>
          <cell r="L320" t="str">
            <v>Moyer - Carl Moyer Program</v>
          </cell>
          <cell r="M320" t="str">
            <v>STA</v>
          </cell>
        </row>
        <row r="321">
          <cell r="E321">
            <v>795141</v>
          </cell>
          <cell r="F321">
            <v>7350000</v>
          </cell>
          <cell r="G321">
            <v>3785714.28</v>
          </cell>
          <cell r="H321">
            <v>1115000</v>
          </cell>
          <cell r="K321">
            <v>2449285.7200000002</v>
          </cell>
          <cell r="L321" t="str">
            <v>Moyer - Carl Moyer Program</v>
          </cell>
          <cell r="M321" t="str">
            <v>STA</v>
          </cell>
        </row>
        <row r="322">
          <cell r="E322">
            <v>795269</v>
          </cell>
          <cell r="F322">
            <v>143396</v>
          </cell>
          <cell r="G322">
            <v>80014.399999999994</v>
          </cell>
          <cell r="H322">
            <v>5985.6</v>
          </cell>
          <cell r="K322">
            <v>57396</v>
          </cell>
          <cell r="L322" t="str">
            <v>AB 923 $2 DMV Fee</v>
          </cell>
          <cell r="M322" t="str">
            <v>Local</v>
          </cell>
        </row>
        <row r="323">
          <cell r="E323">
            <v>797733</v>
          </cell>
          <cell r="F323">
            <v>52832</v>
          </cell>
          <cell r="G323">
            <v>26400</v>
          </cell>
          <cell r="H323">
            <v>6000</v>
          </cell>
          <cell r="K323">
            <v>20432</v>
          </cell>
          <cell r="L323" t="str">
            <v>PG&amp;E</v>
          </cell>
          <cell r="M323" t="str">
            <v>Local</v>
          </cell>
        </row>
        <row r="324">
          <cell r="E324">
            <v>798027</v>
          </cell>
          <cell r="F324">
            <v>71182.880000000005</v>
          </cell>
          <cell r="G324">
            <v>31241</v>
          </cell>
          <cell r="H324">
            <v>15019</v>
          </cell>
          <cell r="K324">
            <v>24922.880000000001</v>
          </cell>
          <cell r="L324" t="str">
            <v>VNRM - Voluntary NOx Reduction Measure</v>
          </cell>
          <cell r="M324" t="str">
            <v>MITIG</v>
          </cell>
        </row>
        <row r="325">
          <cell r="E325">
            <v>798029</v>
          </cell>
          <cell r="F325">
            <v>71182.880000000005</v>
          </cell>
          <cell r="G325">
            <v>15019</v>
          </cell>
          <cell r="H325">
            <v>31241</v>
          </cell>
          <cell r="K325">
            <v>24922.880000000001</v>
          </cell>
          <cell r="L325" t="str">
            <v>Moyer - Carl Moyer Program</v>
          </cell>
          <cell r="M325" t="str">
            <v>STA</v>
          </cell>
        </row>
        <row r="326">
          <cell r="E326">
            <v>798436</v>
          </cell>
          <cell r="F326">
            <v>392443.99</v>
          </cell>
          <cell r="G326">
            <v>392443.99</v>
          </cell>
          <cell r="H326">
            <v>229440</v>
          </cell>
          <cell r="I326" t="str">
            <v>NULL</v>
          </cell>
          <cell r="J326" t="str">
            <v>NULL</v>
          </cell>
          <cell r="K326">
            <v>3.99</v>
          </cell>
          <cell r="L326" t="str">
            <v>TFCA</v>
          </cell>
          <cell r="M326" t="str">
            <v>OAFND</v>
          </cell>
        </row>
        <row r="327">
          <cell r="E327">
            <v>798440</v>
          </cell>
          <cell r="F327">
            <v>425552.79</v>
          </cell>
          <cell r="G327">
            <v>399821</v>
          </cell>
          <cell r="H327">
            <v>174000</v>
          </cell>
          <cell r="I327" t="str">
            <v>NULL</v>
          </cell>
          <cell r="J327" t="str">
            <v>NULL</v>
          </cell>
          <cell r="K327">
            <v>145821</v>
          </cell>
          <cell r="L327" t="str">
            <v>TFCA</v>
          </cell>
          <cell r="M327" t="str">
            <v>OAFND</v>
          </cell>
        </row>
        <row r="328">
          <cell r="E328">
            <v>798442</v>
          </cell>
          <cell r="F328">
            <v>425552.79</v>
          </cell>
          <cell r="G328">
            <v>399821</v>
          </cell>
          <cell r="H328">
            <v>142000</v>
          </cell>
          <cell r="I328" t="str">
            <v>NULL</v>
          </cell>
          <cell r="J328" t="str">
            <v>NULL</v>
          </cell>
          <cell r="K328">
            <v>192821</v>
          </cell>
          <cell r="L328" t="str">
            <v>TFCA</v>
          </cell>
          <cell r="M328" t="str">
            <v>OAFND</v>
          </cell>
        </row>
        <row r="329">
          <cell r="E329">
            <v>798444</v>
          </cell>
          <cell r="F329">
            <v>425552.79</v>
          </cell>
          <cell r="G329">
            <v>399821</v>
          </cell>
          <cell r="H329">
            <v>114000</v>
          </cell>
          <cell r="I329" t="str">
            <v>NULL</v>
          </cell>
          <cell r="J329" t="str">
            <v>NULL</v>
          </cell>
          <cell r="K329">
            <v>235821</v>
          </cell>
          <cell r="L329" t="str">
            <v>TFCA</v>
          </cell>
          <cell r="M329" t="str">
            <v>OAFND</v>
          </cell>
        </row>
        <row r="330">
          <cell r="E330">
            <v>798446</v>
          </cell>
          <cell r="F330">
            <v>425552.79</v>
          </cell>
          <cell r="G330">
            <v>399821</v>
          </cell>
          <cell r="H330">
            <v>199821</v>
          </cell>
          <cell r="I330" t="str">
            <v>NULL</v>
          </cell>
          <cell r="J330" t="str">
            <v>NULL</v>
          </cell>
          <cell r="K330">
            <v>0</v>
          </cell>
          <cell r="L330" t="str">
            <v>TFCA</v>
          </cell>
          <cell r="M330" t="str">
            <v>OAFND</v>
          </cell>
        </row>
        <row r="331">
          <cell r="E331">
            <v>798452</v>
          </cell>
          <cell r="F331">
            <v>409175.08</v>
          </cell>
          <cell r="G331">
            <v>393601</v>
          </cell>
          <cell r="H331">
            <v>93601</v>
          </cell>
          <cell r="I331" t="str">
            <v>NULL</v>
          </cell>
          <cell r="J331" t="str">
            <v>NULL</v>
          </cell>
          <cell r="K331">
            <v>0</v>
          </cell>
          <cell r="L331" t="str">
            <v>TFCA</v>
          </cell>
          <cell r="M331" t="str">
            <v>OAFND</v>
          </cell>
        </row>
        <row r="332">
          <cell r="E332">
            <v>798456</v>
          </cell>
          <cell r="F332">
            <v>425552.79</v>
          </cell>
          <cell r="G332">
            <v>399821</v>
          </cell>
          <cell r="H332">
            <v>249821</v>
          </cell>
          <cell r="I332" t="str">
            <v>NULL</v>
          </cell>
          <cell r="J332" t="str">
            <v>NULL</v>
          </cell>
          <cell r="K332">
            <v>0</v>
          </cell>
          <cell r="L332" t="str">
            <v>TFCA</v>
          </cell>
          <cell r="M332" t="str">
            <v>OAFND</v>
          </cell>
        </row>
        <row r="333">
          <cell r="E333">
            <v>798458</v>
          </cell>
          <cell r="F333">
            <v>409175.08</v>
          </cell>
          <cell r="G333">
            <v>393601</v>
          </cell>
          <cell r="H333">
            <v>183601</v>
          </cell>
          <cell r="I333" t="str">
            <v>NULL</v>
          </cell>
          <cell r="J333" t="str">
            <v>NULL</v>
          </cell>
          <cell r="K333">
            <v>0</v>
          </cell>
          <cell r="L333" t="str">
            <v>TFCA</v>
          </cell>
          <cell r="M333" t="str">
            <v>OAFND</v>
          </cell>
        </row>
        <row r="334">
          <cell r="E334">
            <v>798460</v>
          </cell>
          <cell r="F334">
            <v>425552.79</v>
          </cell>
          <cell r="G334">
            <v>399821</v>
          </cell>
          <cell r="H334">
            <v>272000</v>
          </cell>
          <cell r="I334" t="str">
            <v>NULL</v>
          </cell>
          <cell r="J334" t="str">
            <v>NULL</v>
          </cell>
          <cell r="K334">
            <v>2821</v>
          </cell>
          <cell r="L334" t="str">
            <v>TFCA</v>
          </cell>
          <cell r="M334" t="str">
            <v>OAFND</v>
          </cell>
        </row>
        <row r="335">
          <cell r="E335">
            <v>800095</v>
          </cell>
          <cell r="F335">
            <v>95093</v>
          </cell>
          <cell r="G335">
            <v>47483.519999999997</v>
          </cell>
          <cell r="H335">
            <v>47609.48</v>
          </cell>
          <cell r="K335" t="str">
            <v>NULL</v>
          </cell>
          <cell r="L335" t="str">
            <v>AB 923 $2 DMV Fee</v>
          </cell>
          <cell r="M335" t="str">
            <v>LOCAL</v>
          </cell>
        </row>
        <row r="336">
          <cell r="E336">
            <v>800099</v>
          </cell>
          <cell r="F336">
            <v>67416</v>
          </cell>
          <cell r="G336">
            <v>29637.89</v>
          </cell>
          <cell r="H336">
            <v>10811.11</v>
          </cell>
          <cell r="K336">
            <v>26967</v>
          </cell>
          <cell r="L336" t="str">
            <v>AB 923 $2 DMV Fee</v>
          </cell>
          <cell r="M336" t="str">
            <v>Local</v>
          </cell>
        </row>
        <row r="337">
          <cell r="E337">
            <v>800109</v>
          </cell>
          <cell r="F337">
            <v>46555</v>
          </cell>
          <cell r="G337">
            <v>21227</v>
          </cell>
          <cell r="H337">
            <v>25328</v>
          </cell>
          <cell r="K337" t="str">
            <v>NULL</v>
          </cell>
          <cell r="L337" t="str">
            <v>Our Community CarShare (District: Sacramento)</v>
          </cell>
          <cell r="M337" t="str">
            <v>GGRF</v>
          </cell>
        </row>
        <row r="338">
          <cell r="E338">
            <v>800121</v>
          </cell>
          <cell r="F338">
            <v>478098.16</v>
          </cell>
          <cell r="G338">
            <v>251500</v>
          </cell>
          <cell r="H338">
            <v>148500</v>
          </cell>
          <cell r="K338">
            <v>78098.16</v>
          </cell>
          <cell r="L338" t="str">
            <v>TRCA - Transportation Fund for Clean Air (District: Bay Area)</v>
          </cell>
          <cell r="M338" t="str">
            <v>Local</v>
          </cell>
        </row>
        <row r="339">
          <cell r="E339">
            <v>800123</v>
          </cell>
          <cell r="F339">
            <v>445398.16</v>
          </cell>
          <cell r="G339">
            <v>35000</v>
          </cell>
          <cell r="H339">
            <v>365000</v>
          </cell>
          <cell r="K339">
            <v>45398.16</v>
          </cell>
          <cell r="L339" t="str">
            <v>TRCA - Transportation Fund for Clean Air (District: Bay Area)</v>
          </cell>
          <cell r="M339" t="str">
            <v>Local</v>
          </cell>
        </row>
        <row r="340">
          <cell r="E340">
            <v>800159</v>
          </cell>
          <cell r="F340">
            <v>409628</v>
          </cell>
          <cell r="G340">
            <v>244494.38</v>
          </cell>
          <cell r="H340">
            <v>116592.62</v>
          </cell>
          <cell r="K340">
            <v>48541</v>
          </cell>
          <cell r="L340" t="str">
            <v>AB 923 $2 DMV Fee</v>
          </cell>
          <cell r="M340" t="str">
            <v>LOCAL</v>
          </cell>
        </row>
        <row r="341">
          <cell r="E341">
            <v>800189</v>
          </cell>
          <cell r="F341">
            <v>67416</v>
          </cell>
          <cell r="G341">
            <v>29637.89</v>
          </cell>
          <cell r="H341">
            <v>10811.11</v>
          </cell>
          <cell r="K341">
            <v>26967</v>
          </cell>
          <cell r="L341" t="str">
            <v>AB 923 $2 DMV Fee</v>
          </cell>
          <cell r="M341" t="str">
            <v>Local</v>
          </cell>
        </row>
        <row r="342">
          <cell r="E342">
            <v>800395</v>
          </cell>
          <cell r="F342">
            <v>396197</v>
          </cell>
          <cell r="G342">
            <v>164000</v>
          </cell>
          <cell r="H342">
            <v>232197</v>
          </cell>
          <cell r="K342">
            <v>0</v>
          </cell>
          <cell r="L342" t="str">
            <v>TFCA (Transportation Fund for Clean Air)</v>
          </cell>
          <cell r="M342" t="str">
            <v>Local $4 DMV</v>
          </cell>
        </row>
        <row r="343">
          <cell r="E343">
            <v>800403</v>
          </cell>
          <cell r="F343">
            <v>396197</v>
          </cell>
          <cell r="G343">
            <v>245000</v>
          </cell>
          <cell r="H343">
            <v>151197</v>
          </cell>
          <cell r="K343">
            <v>0</v>
          </cell>
          <cell r="L343" t="str">
            <v>TFCA (Transportation Fund for Clean Air)</v>
          </cell>
          <cell r="M343" t="str">
            <v>Local $4 DMV</v>
          </cell>
        </row>
        <row r="344">
          <cell r="E344">
            <v>800409</v>
          </cell>
          <cell r="F344">
            <v>396197</v>
          </cell>
          <cell r="G344">
            <v>156000</v>
          </cell>
          <cell r="H344">
            <v>240197</v>
          </cell>
          <cell r="K344">
            <v>0</v>
          </cell>
          <cell r="L344" t="str">
            <v>TFCA (Transportation Fund for Clean Air)</v>
          </cell>
          <cell r="M344" t="str">
            <v>Local $4 DMV</v>
          </cell>
        </row>
        <row r="345">
          <cell r="E345">
            <v>800452</v>
          </cell>
          <cell r="F345">
            <v>71182.880000000005</v>
          </cell>
          <cell r="G345">
            <v>15019</v>
          </cell>
          <cell r="H345">
            <v>31241</v>
          </cell>
          <cell r="K345">
            <v>24922.880000000001</v>
          </cell>
          <cell r="L345" t="str">
            <v>Moyer - Carl Moyer Program</v>
          </cell>
          <cell r="M345" t="str">
            <v>STA</v>
          </cell>
        </row>
        <row r="346">
          <cell r="E346">
            <v>714147</v>
          </cell>
          <cell r="F346">
            <v>489456.2</v>
          </cell>
          <cell r="G346">
            <v>43117.05</v>
          </cell>
          <cell r="H346">
            <v>337866.95</v>
          </cell>
          <cell r="K346">
            <v>108472.2</v>
          </cell>
          <cell r="L346" t="str">
            <v>FARMER - Funding Agricultural Replacement Measures for Emission Reductions</v>
          </cell>
          <cell r="M346" t="str">
            <v>GGRF</v>
          </cell>
        </row>
        <row r="347">
          <cell r="E347">
            <v>800910</v>
          </cell>
          <cell r="F347">
            <v>34193</v>
          </cell>
          <cell r="G347">
            <v>17096.5</v>
          </cell>
          <cell r="H347">
            <v>17096.5</v>
          </cell>
          <cell r="K347" t="str">
            <v>NULL</v>
          </cell>
          <cell r="L347" t="str">
            <v>CAP - Community Air Protection Incentives</v>
          </cell>
          <cell r="M347" t="str">
            <v>GGRF</v>
          </cell>
        </row>
        <row r="348">
          <cell r="E348">
            <v>743841</v>
          </cell>
          <cell r="F348">
            <v>20695</v>
          </cell>
          <cell r="G348">
            <v>10347.5</v>
          </cell>
          <cell r="H348">
            <v>10347.5</v>
          </cell>
          <cell r="K348" t="str">
            <v>NULL</v>
          </cell>
          <cell r="L348" t="str">
            <v>CAP - Community Air Protection Incentives</v>
          </cell>
          <cell r="M348" t="str">
            <v>GGRF</v>
          </cell>
        </row>
        <row r="349">
          <cell r="E349">
            <v>743843</v>
          </cell>
          <cell r="F349">
            <v>20695</v>
          </cell>
          <cell r="G349">
            <v>10347.5</v>
          </cell>
          <cell r="H349">
            <v>10347.5</v>
          </cell>
          <cell r="K349" t="str">
            <v>NULL</v>
          </cell>
          <cell r="L349" t="str">
            <v>CAP - Community Air Protection Incentives</v>
          </cell>
          <cell r="M349" t="str">
            <v>GGRF</v>
          </cell>
        </row>
        <row r="350">
          <cell r="E350">
            <v>743845</v>
          </cell>
          <cell r="F350">
            <v>20695</v>
          </cell>
          <cell r="G350">
            <v>10347.5</v>
          </cell>
          <cell r="H350">
            <v>10347.5</v>
          </cell>
          <cell r="K350" t="str">
            <v>NULL</v>
          </cell>
          <cell r="L350" t="str">
            <v>CAP - Community Air Protection Incentives</v>
          </cell>
          <cell r="M350" t="str">
            <v>GGRF</v>
          </cell>
        </row>
        <row r="351">
          <cell r="E351">
            <v>743851</v>
          </cell>
          <cell r="F351">
            <v>20695</v>
          </cell>
          <cell r="G351">
            <v>10347.5</v>
          </cell>
          <cell r="H351">
            <v>10347.5</v>
          </cell>
          <cell r="K351" t="str">
            <v>NULL</v>
          </cell>
          <cell r="L351" t="str">
            <v>CAP - Community Air Protection Incentives</v>
          </cell>
          <cell r="M351" t="str">
            <v>GGRF</v>
          </cell>
        </row>
        <row r="352">
          <cell r="E352">
            <v>801206</v>
          </cell>
          <cell r="F352">
            <v>61428</v>
          </cell>
          <cell r="G352">
            <v>16389</v>
          </cell>
          <cell r="H352">
            <v>28611</v>
          </cell>
          <cell r="K352">
            <v>16428</v>
          </cell>
          <cell r="L352" t="str">
            <v>Moyer - Carl Moyer Program</v>
          </cell>
          <cell r="M352" t="str">
            <v>STA</v>
          </cell>
        </row>
        <row r="353">
          <cell r="E353">
            <v>801549</v>
          </cell>
          <cell r="F353">
            <v>346000</v>
          </cell>
          <cell r="G353">
            <v>115295</v>
          </cell>
          <cell r="H353">
            <v>230705</v>
          </cell>
          <cell r="K353" t="str">
            <v>NULL</v>
          </cell>
          <cell r="L353" t="str">
            <v>FARMER - Funding Agricultural Replacement Measures for Emission Reductions</v>
          </cell>
          <cell r="M353" t="str">
            <v>GGRF</v>
          </cell>
        </row>
        <row r="354">
          <cell r="E354">
            <v>801929</v>
          </cell>
          <cell r="F354">
            <v>61428</v>
          </cell>
          <cell r="G354">
            <v>16389</v>
          </cell>
          <cell r="H354">
            <v>28611</v>
          </cell>
          <cell r="K354">
            <v>16428</v>
          </cell>
          <cell r="L354" t="str">
            <v>Moyer - Carl Moyer Program</v>
          </cell>
          <cell r="M354" t="str">
            <v>STA</v>
          </cell>
        </row>
        <row r="355">
          <cell r="E355">
            <v>801931</v>
          </cell>
          <cell r="F355">
            <v>45000</v>
          </cell>
          <cell r="G355">
            <v>28611</v>
          </cell>
          <cell r="H355">
            <v>16389</v>
          </cell>
          <cell r="K355" t="str">
            <v>NULL</v>
          </cell>
          <cell r="L355" t="str">
            <v>VNRM - Voluntary NOx Reduction Measure</v>
          </cell>
          <cell r="M355" t="str">
            <v>MITIG</v>
          </cell>
        </row>
        <row r="356">
          <cell r="E356">
            <v>804403</v>
          </cell>
          <cell r="F356">
            <v>975000</v>
          </cell>
          <cell r="G356">
            <v>352045</v>
          </cell>
          <cell r="H356">
            <v>622955</v>
          </cell>
          <cell r="I356" t="str">
            <v>Y</v>
          </cell>
          <cell r="J356" t="str">
            <v>N</v>
          </cell>
          <cell r="K356" t="str">
            <v>NULL</v>
          </cell>
          <cell r="L356" t="str">
            <v>FARMER - Funding Agricultural Replacement Measures for Emission Reductions</v>
          </cell>
          <cell r="M356" t="str">
            <v>STAGGRF</v>
          </cell>
        </row>
      </sheetData>
      <sheetData sheetId="3" refreshError="1"/>
      <sheetData sheetId="4" refreshError="1"/>
      <sheetData sheetId="5" refreshError="1">
        <row r="1">
          <cell r="A1" t="str">
            <v>Equipment ID</v>
          </cell>
          <cell r="C1" t="str">
            <v>Title</v>
          </cell>
          <cell r="D1" t="str">
            <v>Number</v>
          </cell>
          <cell r="E1" t="str">
            <v>Report Status</v>
          </cell>
          <cell r="F1" t="str">
            <v>Guideline Year</v>
          </cell>
          <cell r="G1" t="str">
            <v>Applicant Name</v>
          </cell>
          <cell r="H1" t="str">
            <v>EJ Project</v>
          </cell>
          <cell r="I1" t="str">
            <v>Priority Population</v>
          </cell>
          <cell r="J1" t="str">
            <v xml:space="preserve">AB617  </v>
          </cell>
          <cell r="K1" t="str">
            <v>Latitude/Longitude</v>
          </cell>
        </row>
        <row r="2">
          <cell r="A2">
            <v>710356</v>
          </cell>
          <cell r="B2" t="str">
            <v>Bay Area AQMD</v>
          </cell>
          <cell r="C2" t="str">
            <v>20MOY242-On-Road-replacement</v>
          </cell>
          <cell r="D2" t="str">
            <v>20MOY242</v>
          </cell>
          <cell r="E2" t="str">
            <v>Executed</v>
          </cell>
          <cell r="F2">
            <v>2017</v>
          </cell>
          <cell r="G2" t="str">
            <v>Santa Clara Valley Transportation Authority</v>
          </cell>
          <cell r="H2" t="str">
            <v>Y</v>
          </cell>
          <cell r="I2" t="str">
            <v>Disadvantage Community</v>
          </cell>
          <cell r="J2" t="str">
            <v>NA</v>
          </cell>
          <cell r="K2" t="str">
            <v>37.362073, -121.864887</v>
          </cell>
        </row>
        <row r="3">
          <cell r="A3">
            <v>710358</v>
          </cell>
          <cell r="B3" t="str">
            <v>Bay Area AQMD</v>
          </cell>
          <cell r="C3" t="str">
            <v>20MOY242-On-Road-replacement</v>
          </cell>
          <cell r="D3" t="str">
            <v>20MOY242</v>
          </cell>
          <cell r="E3" t="str">
            <v>Executed</v>
          </cell>
          <cell r="F3">
            <v>2017</v>
          </cell>
          <cell r="G3" t="str">
            <v>Santa Clara Valley Transportation Authority</v>
          </cell>
          <cell r="H3" t="str">
            <v>Y</v>
          </cell>
          <cell r="I3" t="str">
            <v>Disadvantage Community</v>
          </cell>
          <cell r="J3" t="str">
            <v>NA</v>
          </cell>
          <cell r="K3" t="str">
            <v>37.362073, -121.864887</v>
          </cell>
        </row>
        <row r="4">
          <cell r="A4">
            <v>710362</v>
          </cell>
          <cell r="B4" t="str">
            <v>Bay Area AQMD</v>
          </cell>
          <cell r="C4" t="str">
            <v>20MOY242-On-Road-replacement</v>
          </cell>
          <cell r="D4" t="str">
            <v>20MOY242</v>
          </cell>
          <cell r="E4" t="str">
            <v>Executed</v>
          </cell>
          <cell r="F4">
            <v>2017</v>
          </cell>
          <cell r="G4" t="str">
            <v>Santa Clara Valley Transportation Authority</v>
          </cell>
          <cell r="H4" t="str">
            <v>Y</v>
          </cell>
          <cell r="I4" t="str">
            <v>Disadvantage Community</v>
          </cell>
          <cell r="J4" t="str">
            <v>NA</v>
          </cell>
          <cell r="K4" t="str">
            <v>37.362073, -121.864887</v>
          </cell>
        </row>
        <row r="5">
          <cell r="A5">
            <v>710364</v>
          </cell>
          <cell r="B5" t="str">
            <v>Bay Area AQMD</v>
          </cell>
          <cell r="C5" t="str">
            <v>20MOY242-On-Road-replacement</v>
          </cell>
          <cell r="D5" t="str">
            <v>20MOY242</v>
          </cell>
          <cell r="E5" t="str">
            <v>Executed</v>
          </cell>
          <cell r="F5">
            <v>2017</v>
          </cell>
          <cell r="G5" t="str">
            <v>Santa Clara Valley Transportation Authority</v>
          </cell>
          <cell r="H5" t="str">
            <v>Y</v>
          </cell>
          <cell r="I5" t="str">
            <v>Disadvantage Community</v>
          </cell>
          <cell r="J5" t="str">
            <v>NA</v>
          </cell>
          <cell r="K5" t="str">
            <v>37.362073, -121.864887</v>
          </cell>
        </row>
        <row r="6">
          <cell r="A6">
            <v>781376</v>
          </cell>
          <cell r="B6" t="str">
            <v>Bay Area AQMD</v>
          </cell>
          <cell r="C6" t="str">
            <v>20MOY6-On-Road-replacement</v>
          </cell>
          <cell r="D6" t="str">
            <v>20MOY6</v>
          </cell>
          <cell r="E6" t="str">
            <v>Executed</v>
          </cell>
          <cell r="F6">
            <v>2017</v>
          </cell>
          <cell r="G6" t="str">
            <v>Alameda-Contra Costa Transit District</v>
          </cell>
          <cell r="H6" t="str">
            <v>Y</v>
          </cell>
          <cell r="I6" t="str">
            <v>Disadvantage Community</v>
          </cell>
          <cell r="J6" t="str">
            <v>BAEO</v>
          </cell>
          <cell r="K6" t="str">
            <v>37.761357, -122.204516</v>
          </cell>
        </row>
        <row r="7">
          <cell r="A7">
            <v>781376</v>
          </cell>
          <cell r="B7" t="str">
            <v>Bay Area AQMD</v>
          </cell>
          <cell r="C7" t="str">
            <v>20MOY6-On-Road-replacement</v>
          </cell>
          <cell r="D7" t="str">
            <v>20MOY6</v>
          </cell>
          <cell r="E7" t="str">
            <v>Executed</v>
          </cell>
          <cell r="F7">
            <v>2017</v>
          </cell>
          <cell r="G7" t="str">
            <v>Alameda-Contra Costa Transit District</v>
          </cell>
          <cell r="H7" t="str">
            <v>Y</v>
          </cell>
          <cell r="I7" t="str">
            <v>Disadvantage Community</v>
          </cell>
          <cell r="J7" t="str">
            <v>BAEO</v>
          </cell>
          <cell r="K7" t="str">
            <v>37.761357, -122.204516</v>
          </cell>
        </row>
        <row r="8">
          <cell r="A8">
            <v>781386</v>
          </cell>
          <cell r="B8" t="str">
            <v>Bay Area AQMD</v>
          </cell>
          <cell r="C8" t="str">
            <v>20MOY6-On-Road-replacement</v>
          </cell>
          <cell r="D8" t="str">
            <v>20MOY6</v>
          </cell>
          <cell r="E8" t="str">
            <v>Executed</v>
          </cell>
          <cell r="F8">
            <v>2017</v>
          </cell>
          <cell r="G8" t="str">
            <v>Alameda-Contra Costa Transit District</v>
          </cell>
          <cell r="H8" t="str">
            <v>Y</v>
          </cell>
          <cell r="I8" t="str">
            <v>Disadvantage Community</v>
          </cell>
          <cell r="J8" t="str">
            <v>BAEO</v>
          </cell>
          <cell r="K8" t="str">
            <v>37.761357, -122.204516</v>
          </cell>
        </row>
        <row r="9">
          <cell r="A9">
            <v>781380</v>
          </cell>
          <cell r="B9" t="str">
            <v>Bay Area AQMD</v>
          </cell>
          <cell r="C9" t="str">
            <v>20MOY6-On-Road-replacement</v>
          </cell>
          <cell r="D9" t="str">
            <v>20MOY6</v>
          </cell>
          <cell r="E9" t="str">
            <v>Executed</v>
          </cell>
          <cell r="F9">
            <v>2017</v>
          </cell>
          <cell r="G9" t="str">
            <v>Alameda-Contra Costa Transit District</v>
          </cell>
          <cell r="H9" t="str">
            <v>Y</v>
          </cell>
          <cell r="I9" t="str">
            <v>Disadvantage Community</v>
          </cell>
          <cell r="J9" t="str">
            <v>BAEO</v>
          </cell>
          <cell r="K9" t="str">
            <v>37.761357, -122.204516</v>
          </cell>
        </row>
        <row r="10">
          <cell r="A10">
            <v>781382</v>
          </cell>
          <cell r="B10" t="str">
            <v>Bay Area AQMD</v>
          </cell>
          <cell r="C10" t="str">
            <v>20MOY6-On-Road-replacement</v>
          </cell>
          <cell r="D10" t="str">
            <v>20MOY6</v>
          </cell>
          <cell r="E10" t="str">
            <v>Executed</v>
          </cell>
          <cell r="F10">
            <v>2017</v>
          </cell>
          <cell r="G10" t="str">
            <v>Alameda-Contra Costa Transit District</v>
          </cell>
          <cell r="H10" t="str">
            <v>Y</v>
          </cell>
          <cell r="I10" t="str">
            <v>Disadvantage Community</v>
          </cell>
          <cell r="J10" t="str">
            <v>BAEO</v>
          </cell>
          <cell r="K10" t="str">
            <v>37.761357, -122.204516</v>
          </cell>
        </row>
        <row r="11">
          <cell r="A11">
            <v>781384</v>
          </cell>
          <cell r="B11" t="str">
            <v>Bay Area AQMD</v>
          </cell>
          <cell r="C11" t="str">
            <v>20MOY6-On-Road-replacement</v>
          </cell>
          <cell r="D11" t="str">
            <v>20MOY6</v>
          </cell>
          <cell r="E11" t="str">
            <v>Executed</v>
          </cell>
          <cell r="F11">
            <v>2017</v>
          </cell>
          <cell r="G11" t="str">
            <v>Alameda-Contra Costa Transit District</v>
          </cell>
          <cell r="H11" t="str">
            <v>Y</v>
          </cell>
          <cell r="I11" t="str">
            <v>Disadvantage Community</v>
          </cell>
          <cell r="J11" t="str">
            <v>BAEO</v>
          </cell>
          <cell r="K11" t="str">
            <v>37.761357, -122.204516</v>
          </cell>
        </row>
        <row r="12">
          <cell r="A12">
            <v>774333</v>
          </cell>
          <cell r="B12" t="str">
            <v>Bay Area AQMD</v>
          </cell>
          <cell r="C12" t="str">
            <v>20SBP23-School-Bus-replacement</v>
          </cell>
          <cell r="D12" t="str">
            <v>20SBP23</v>
          </cell>
          <cell r="E12" t="str">
            <v>Executed</v>
          </cell>
          <cell r="F12">
            <v>2017</v>
          </cell>
          <cell r="G12" t="str">
            <v>Sonoma Valley Unified School District</v>
          </cell>
          <cell r="H12" t="str">
            <v>N</v>
          </cell>
          <cell r="I12" t="str">
            <v>NA</v>
          </cell>
          <cell r="J12" t="str">
            <v>NA</v>
          </cell>
          <cell r="K12" t="str">
            <v>38.3147769999999, -122.494679</v>
          </cell>
        </row>
        <row r="13">
          <cell r="A13">
            <v>729604</v>
          </cell>
          <cell r="B13" t="str">
            <v>Bay Area AQMD</v>
          </cell>
          <cell r="C13" t="str">
            <v>20SBP23-School-Bus-replacement</v>
          </cell>
          <cell r="D13" t="str">
            <v>20SBP23</v>
          </cell>
          <cell r="E13" t="str">
            <v>Executed</v>
          </cell>
          <cell r="F13">
            <v>2017</v>
          </cell>
          <cell r="G13" t="str">
            <v>Sonoma Valley Unified School District</v>
          </cell>
          <cell r="H13" t="str">
            <v>N</v>
          </cell>
          <cell r="I13" t="str">
            <v>NA</v>
          </cell>
          <cell r="J13" t="str">
            <v>NA</v>
          </cell>
          <cell r="K13" t="str">
            <v>38.3147769999999, -122.494679</v>
          </cell>
        </row>
        <row r="14">
          <cell r="A14">
            <v>774353</v>
          </cell>
          <cell r="B14" t="str">
            <v>Bay Area AQMD</v>
          </cell>
          <cell r="C14" t="str">
            <v>20SBP246-School-Bus-replacement</v>
          </cell>
          <cell r="D14" t="str">
            <v>20SBP246</v>
          </cell>
          <cell r="E14" t="str">
            <v>Executed</v>
          </cell>
          <cell r="F14">
            <v>2017</v>
          </cell>
          <cell r="G14" t="str">
            <v>Newark Unified School District</v>
          </cell>
          <cell r="H14" t="str">
            <v>N</v>
          </cell>
          <cell r="I14" t="str">
            <v>NA</v>
          </cell>
          <cell r="J14" t="str">
            <v>NA</v>
          </cell>
          <cell r="K14" t="str">
            <v>37.535899, -122.024309</v>
          </cell>
        </row>
        <row r="15">
          <cell r="A15">
            <v>774349</v>
          </cell>
          <cell r="B15" t="str">
            <v>Bay Area AQMD</v>
          </cell>
          <cell r="C15" t="str">
            <v>20SBP246-School-Bus-replacement</v>
          </cell>
          <cell r="D15" t="str">
            <v>20SBP246</v>
          </cell>
          <cell r="E15" t="str">
            <v>Executed</v>
          </cell>
          <cell r="F15">
            <v>2017</v>
          </cell>
          <cell r="G15" t="str">
            <v>Newark Unified School District</v>
          </cell>
          <cell r="H15" t="str">
            <v>N</v>
          </cell>
          <cell r="I15" t="str">
            <v>NA</v>
          </cell>
          <cell r="J15" t="str">
            <v>NA</v>
          </cell>
          <cell r="K15" t="str">
            <v>37.535899, -122.024309</v>
          </cell>
        </row>
        <row r="16">
          <cell r="A16">
            <v>710424</v>
          </cell>
          <cell r="B16" t="str">
            <v>Bay Area AQMD</v>
          </cell>
          <cell r="C16" t="str">
            <v>21MOY149-On-Road-replacement</v>
          </cell>
          <cell r="D16" t="str">
            <v>21MOY149</v>
          </cell>
          <cell r="E16" t="str">
            <v>Executed</v>
          </cell>
          <cell r="F16">
            <v>2017</v>
          </cell>
          <cell r="G16" t="str">
            <v>Alameda-Contra Costa Transit District</v>
          </cell>
          <cell r="H16" t="str">
            <v>Y</v>
          </cell>
          <cell r="I16" t="str">
            <v>Disadvantage Community</v>
          </cell>
          <cell r="K16" t="str">
            <v>37.76110597, -122.2045535</v>
          </cell>
        </row>
        <row r="17">
          <cell r="A17">
            <v>710430</v>
          </cell>
          <cell r="B17" t="str">
            <v>Bay Area AQMD</v>
          </cell>
          <cell r="C17" t="str">
            <v>21MOY149-On-Road-replacement</v>
          </cell>
          <cell r="D17" t="str">
            <v>21MOY149</v>
          </cell>
          <cell r="E17" t="str">
            <v>Executed</v>
          </cell>
          <cell r="F17">
            <v>2017</v>
          </cell>
          <cell r="G17" t="str">
            <v>Alameda-Contra Costa Transit District</v>
          </cell>
          <cell r="H17" t="str">
            <v>Y</v>
          </cell>
          <cell r="I17" t="str">
            <v>Disadvantage Community</v>
          </cell>
          <cell r="K17" t="str">
            <v>37.76110597, -122.2045535</v>
          </cell>
        </row>
        <row r="18">
          <cell r="A18">
            <v>710452</v>
          </cell>
          <cell r="B18" t="str">
            <v>Bay Area AQMD</v>
          </cell>
          <cell r="C18" t="str">
            <v>21MOY149-On-Road-replacement</v>
          </cell>
          <cell r="D18" t="str">
            <v>21MOY149</v>
          </cell>
          <cell r="E18" t="str">
            <v>Executed</v>
          </cell>
          <cell r="F18">
            <v>2017</v>
          </cell>
          <cell r="G18" t="str">
            <v>Alameda-Contra Costa Transit District</v>
          </cell>
          <cell r="H18" t="str">
            <v>Y</v>
          </cell>
          <cell r="I18" t="str">
            <v>Disadvantage Community</v>
          </cell>
          <cell r="K18" t="str">
            <v>37.76110597, -122.2045535</v>
          </cell>
        </row>
        <row r="19">
          <cell r="A19">
            <v>710462</v>
          </cell>
          <cell r="B19" t="str">
            <v>Bay Area AQMD</v>
          </cell>
          <cell r="C19" t="str">
            <v>21MOY149-On-Road-replacement</v>
          </cell>
          <cell r="D19" t="str">
            <v>21MOY149</v>
          </cell>
          <cell r="E19" t="str">
            <v>Executed</v>
          </cell>
          <cell r="F19">
            <v>2017</v>
          </cell>
          <cell r="G19" t="str">
            <v>Alameda-Contra Costa Transit District</v>
          </cell>
          <cell r="H19" t="str">
            <v>Y</v>
          </cell>
          <cell r="I19" t="str">
            <v>Disadvantage Community</v>
          </cell>
          <cell r="K19" t="str">
            <v>37.76110597, -122.2045535</v>
          </cell>
        </row>
        <row r="20">
          <cell r="A20">
            <v>710448</v>
          </cell>
          <cell r="B20" t="str">
            <v>Bay Area AQMD</v>
          </cell>
          <cell r="C20" t="str">
            <v>21MOY149-On-Road-replacement</v>
          </cell>
          <cell r="D20" t="str">
            <v>21MOY149</v>
          </cell>
          <cell r="E20" t="str">
            <v>Executed</v>
          </cell>
          <cell r="F20">
            <v>2017</v>
          </cell>
          <cell r="G20" t="str">
            <v>Alameda-Contra Costa Transit District</v>
          </cell>
          <cell r="H20" t="str">
            <v>Y</v>
          </cell>
          <cell r="I20" t="str">
            <v>Disadvantage Community</v>
          </cell>
          <cell r="K20" t="str">
            <v>37.76110597, -122.2045535</v>
          </cell>
        </row>
        <row r="21">
          <cell r="A21">
            <v>710442</v>
          </cell>
          <cell r="B21" t="str">
            <v>Bay Area AQMD</v>
          </cell>
          <cell r="C21" t="str">
            <v>21MOY149-On-Road-replacement</v>
          </cell>
          <cell r="D21" t="str">
            <v>21MOY149</v>
          </cell>
          <cell r="E21" t="str">
            <v>Executed</v>
          </cell>
          <cell r="F21">
            <v>2017</v>
          </cell>
          <cell r="G21" t="str">
            <v>Alameda-Contra Costa Transit District</v>
          </cell>
          <cell r="H21" t="str">
            <v>Y</v>
          </cell>
          <cell r="I21" t="str">
            <v>Disadvantage Community</v>
          </cell>
          <cell r="K21" t="str">
            <v>37.76110597, -122.2045535</v>
          </cell>
        </row>
        <row r="22">
          <cell r="A22">
            <v>728956</v>
          </cell>
          <cell r="B22" t="str">
            <v>Bay Area AQMD</v>
          </cell>
          <cell r="C22" t="str">
            <v>21MOY149-On-Road-replacement</v>
          </cell>
          <cell r="D22" t="str">
            <v>21MOY149</v>
          </cell>
          <cell r="E22" t="str">
            <v>Executed</v>
          </cell>
          <cell r="F22">
            <v>2017</v>
          </cell>
          <cell r="G22" t="str">
            <v>Alameda-Contra Costa Transit District</v>
          </cell>
          <cell r="H22" t="str">
            <v>Y</v>
          </cell>
          <cell r="I22" t="str">
            <v>Disadvantage Community</v>
          </cell>
          <cell r="K22" t="str">
            <v>37.76110597, -122.2045535</v>
          </cell>
        </row>
        <row r="23">
          <cell r="A23">
            <v>710426</v>
          </cell>
          <cell r="B23" t="str">
            <v>Bay Area AQMD</v>
          </cell>
          <cell r="C23" t="str">
            <v>21MOY149-On-Road-replacement</v>
          </cell>
          <cell r="D23" t="str">
            <v>21MOY149</v>
          </cell>
          <cell r="E23" t="str">
            <v>Executed</v>
          </cell>
          <cell r="F23">
            <v>2017</v>
          </cell>
          <cell r="G23" t="str">
            <v>Alameda-Contra Costa Transit District</v>
          </cell>
          <cell r="H23" t="str">
            <v>Y</v>
          </cell>
          <cell r="I23" t="str">
            <v>Disadvantage Community</v>
          </cell>
          <cell r="K23" t="str">
            <v>37.76110597, -122.2045535</v>
          </cell>
        </row>
        <row r="24">
          <cell r="A24">
            <v>710450</v>
          </cell>
          <cell r="B24" t="str">
            <v>Bay Area AQMD</v>
          </cell>
          <cell r="C24" t="str">
            <v>21MOY149-On-Road-replacement</v>
          </cell>
          <cell r="D24" t="str">
            <v>21MOY149</v>
          </cell>
          <cell r="E24" t="str">
            <v>Executed</v>
          </cell>
          <cell r="F24">
            <v>2017</v>
          </cell>
          <cell r="G24" t="str">
            <v>Alameda-Contra Costa Transit District</v>
          </cell>
          <cell r="H24" t="str">
            <v>Y</v>
          </cell>
          <cell r="I24" t="str">
            <v>Disadvantage Community</v>
          </cell>
          <cell r="K24" t="str">
            <v>37.76110597, -122.2045535</v>
          </cell>
        </row>
        <row r="25">
          <cell r="A25">
            <v>710446</v>
          </cell>
          <cell r="B25" t="str">
            <v>Bay Area AQMD</v>
          </cell>
          <cell r="C25" t="str">
            <v>21MOY149-On-Road-replacement</v>
          </cell>
          <cell r="D25" t="str">
            <v>21MOY149</v>
          </cell>
          <cell r="E25" t="str">
            <v>Executed</v>
          </cell>
          <cell r="F25">
            <v>2017</v>
          </cell>
          <cell r="G25" t="str">
            <v>Alameda-Contra Costa Transit District</v>
          </cell>
          <cell r="H25" t="str">
            <v>Y</v>
          </cell>
          <cell r="I25" t="str">
            <v>Disadvantage Community</v>
          </cell>
          <cell r="K25" t="str">
            <v>37.76110597, -122.2045535</v>
          </cell>
        </row>
        <row r="26">
          <cell r="A26">
            <v>710460</v>
          </cell>
          <cell r="B26" t="str">
            <v>Bay Area AQMD</v>
          </cell>
          <cell r="C26" t="str">
            <v>21MOY149-On-Road-replacement</v>
          </cell>
          <cell r="D26" t="str">
            <v>21MOY149</v>
          </cell>
          <cell r="E26" t="str">
            <v>Executed</v>
          </cell>
          <cell r="F26">
            <v>2017</v>
          </cell>
          <cell r="G26" t="str">
            <v>Alameda-Contra Costa Transit District</v>
          </cell>
          <cell r="H26" t="str">
            <v>Y</v>
          </cell>
          <cell r="I26" t="str">
            <v>Disadvantage Community</v>
          </cell>
          <cell r="K26" t="str">
            <v>37.76110597, -122.2045535</v>
          </cell>
        </row>
        <row r="27">
          <cell r="A27">
            <v>710428</v>
          </cell>
          <cell r="B27" t="str">
            <v>Bay Area AQMD</v>
          </cell>
          <cell r="C27" t="str">
            <v>21MOY149-On-Road-replacement</v>
          </cell>
          <cell r="D27" t="str">
            <v>21MOY149</v>
          </cell>
          <cell r="E27" t="str">
            <v>Executed</v>
          </cell>
          <cell r="F27">
            <v>2017</v>
          </cell>
          <cell r="G27" t="str">
            <v>Alameda-Contra Costa Transit District</v>
          </cell>
          <cell r="H27" t="str">
            <v>Y</v>
          </cell>
          <cell r="I27" t="str">
            <v>Disadvantage Community</v>
          </cell>
          <cell r="K27" t="str">
            <v>37.76110597, -122.2045535</v>
          </cell>
        </row>
        <row r="28">
          <cell r="A28">
            <v>710436</v>
          </cell>
          <cell r="B28" t="str">
            <v>Bay Area AQMD</v>
          </cell>
          <cell r="C28" t="str">
            <v>21MOY149-On-Road-replacement</v>
          </cell>
          <cell r="D28" t="str">
            <v>21MOY149</v>
          </cell>
          <cell r="E28" t="str">
            <v>Executed</v>
          </cell>
          <cell r="F28">
            <v>2017</v>
          </cell>
          <cell r="G28" t="str">
            <v>Alameda-Contra Costa Transit District</v>
          </cell>
          <cell r="H28" t="str">
            <v>Y</v>
          </cell>
          <cell r="I28" t="str">
            <v>Disadvantage Community</v>
          </cell>
          <cell r="K28" t="str">
            <v>37.76110597, -122.2045535</v>
          </cell>
        </row>
        <row r="29">
          <cell r="A29">
            <v>710432</v>
          </cell>
          <cell r="B29" t="str">
            <v>Bay Area AQMD</v>
          </cell>
          <cell r="C29" t="str">
            <v>21MOY149-On-Road-replacement</v>
          </cell>
          <cell r="D29" t="str">
            <v>21MOY149</v>
          </cell>
          <cell r="E29" t="str">
            <v>Executed</v>
          </cell>
          <cell r="F29">
            <v>2017</v>
          </cell>
          <cell r="G29" t="str">
            <v>Alameda-Contra Costa Transit District</v>
          </cell>
          <cell r="H29" t="str">
            <v>Y</v>
          </cell>
          <cell r="I29" t="str">
            <v>Disadvantage Community</v>
          </cell>
          <cell r="K29" t="str">
            <v>37.76110597, -122.2045535</v>
          </cell>
        </row>
        <row r="30">
          <cell r="A30">
            <v>710454</v>
          </cell>
          <cell r="B30" t="str">
            <v>Bay Area AQMD</v>
          </cell>
          <cell r="C30" t="str">
            <v>21MOY149-On-Road-replacement</v>
          </cell>
          <cell r="D30" t="str">
            <v>21MOY149</v>
          </cell>
          <cell r="E30" t="str">
            <v>Executed</v>
          </cell>
          <cell r="F30">
            <v>2017</v>
          </cell>
          <cell r="G30" t="str">
            <v>Alameda-Contra Costa Transit District</v>
          </cell>
          <cell r="H30" t="str">
            <v>Y</v>
          </cell>
          <cell r="I30" t="str">
            <v>Disadvantage Community</v>
          </cell>
          <cell r="K30" t="str">
            <v>37.76110597, -122.2045535</v>
          </cell>
        </row>
        <row r="31">
          <cell r="A31">
            <v>780001</v>
          </cell>
          <cell r="B31" t="str">
            <v>Bay Area AQMD</v>
          </cell>
          <cell r="C31" t="str">
            <v>21MOY149-On-Road-replacement</v>
          </cell>
          <cell r="D31" t="str">
            <v>21MOY149</v>
          </cell>
          <cell r="E31" t="str">
            <v>Executed</v>
          </cell>
          <cell r="F31">
            <v>2017</v>
          </cell>
          <cell r="G31" t="str">
            <v>Alameda-Contra Costa Transit District</v>
          </cell>
          <cell r="H31" t="str">
            <v>Y</v>
          </cell>
          <cell r="I31" t="str">
            <v>Disadvantage Community</v>
          </cell>
          <cell r="K31" t="str">
            <v>37.76110597, -122.2045535</v>
          </cell>
        </row>
        <row r="32">
          <cell r="A32">
            <v>710444</v>
          </cell>
          <cell r="B32" t="str">
            <v>Bay Area AQMD</v>
          </cell>
          <cell r="C32" t="str">
            <v>21MOY149-On-Road-replacement</v>
          </cell>
          <cell r="D32" t="str">
            <v>21MOY149</v>
          </cell>
          <cell r="E32" t="str">
            <v>Executed</v>
          </cell>
          <cell r="F32">
            <v>2017</v>
          </cell>
          <cell r="G32" t="str">
            <v>Alameda-Contra Costa Transit District</v>
          </cell>
          <cell r="H32" t="str">
            <v>Y</v>
          </cell>
          <cell r="I32" t="str">
            <v>Disadvantage Community</v>
          </cell>
          <cell r="K32" t="str">
            <v>37.76110597, -122.2045535</v>
          </cell>
        </row>
        <row r="33">
          <cell r="A33">
            <v>729959</v>
          </cell>
          <cell r="B33" t="str">
            <v>Bay Area AQMD</v>
          </cell>
          <cell r="C33" t="str">
            <v>21MOY149-On-Road-replacement</v>
          </cell>
          <cell r="D33" t="str">
            <v>21MOY149</v>
          </cell>
          <cell r="E33" t="str">
            <v>Executed</v>
          </cell>
          <cell r="F33">
            <v>2017</v>
          </cell>
          <cell r="G33" t="str">
            <v>Alameda-Contra Costa Transit District</v>
          </cell>
          <cell r="H33" t="str">
            <v>Y</v>
          </cell>
          <cell r="I33" t="str">
            <v>Disadvantage Community</v>
          </cell>
          <cell r="K33" t="str">
            <v>37.76110597, -122.2045535</v>
          </cell>
        </row>
        <row r="34">
          <cell r="A34">
            <v>710420</v>
          </cell>
          <cell r="B34" t="str">
            <v>Bay Area AQMD</v>
          </cell>
          <cell r="C34" t="str">
            <v>21MOY149-On-Road-replacement</v>
          </cell>
          <cell r="D34" t="str">
            <v>21MOY149</v>
          </cell>
          <cell r="E34" t="str">
            <v>Executed</v>
          </cell>
          <cell r="F34">
            <v>2017</v>
          </cell>
          <cell r="G34" t="str">
            <v>Alameda-Contra Costa Transit District</v>
          </cell>
          <cell r="H34" t="str">
            <v>Y</v>
          </cell>
          <cell r="I34" t="str">
            <v>Disadvantage Community</v>
          </cell>
          <cell r="K34" t="str">
            <v>37.76110597, -122.2045535</v>
          </cell>
        </row>
        <row r="35">
          <cell r="A35">
            <v>779989</v>
          </cell>
          <cell r="B35" t="str">
            <v>Bay Area AQMD</v>
          </cell>
          <cell r="C35" t="str">
            <v>21MOY149-On-Road-replacement</v>
          </cell>
          <cell r="D35" t="str">
            <v>21MOY149</v>
          </cell>
          <cell r="E35" t="str">
            <v>Executed</v>
          </cell>
          <cell r="F35">
            <v>2017</v>
          </cell>
          <cell r="G35" t="str">
            <v>Alameda-Contra Costa Transit District</v>
          </cell>
          <cell r="H35" t="str">
            <v>Y</v>
          </cell>
          <cell r="I35" t="str">
            <v>Disadvantage Community</v>
          </cell>
          <cell r="K35" t="str">
            <v>37.76110597, -122.2045535</v>
          </cell>
        </row>
        <row r="36">
          <cell r="A36">
            <v>710438</v>
          </cell>
          <cell r="B36" t="str">
            <v>Bay Area AQMD</v>
          </cell>
          <cell r="C36" t="str">
            <v>21MOY149-On-Road-replacement</v>
          </cell>
          <cell r="D36" t="str">
            <v>21MOY149</v>
          </cell>
          <cell r="E36" t="str">
            <v>Executed</v>
          </cell>
          <cell r="F36">
            <v>2017</v>
          </cell>
          <cell r="G36" t="str">
            <v>Alameda-Contra Costa Transit District</v>
          </cell>
          <cell r="H36" t="str">
            <v>Y</v>
          </cell>
          <cell r="I36" t="str">
            <v>Disadvantage Community</v>
          </cell>
          <cell r="K36" t="str">
            <v>37.76110597, -122.2045535</v>
          </cell>
        </row>
        <row r="37">
          <cell r="A37">
            <v>710422</v>
          </cell>
          <cell r="B37" t="str">
            <v>Bay Area AQMD</v>
          </cell>
          <cell r="C37" t="str">
            <v>21MOY149-On-Road-replacement</v>
          </cell>
          <cell r="D37" t="str">
            <v>21MOY149</v>
          </cell>
          <cell r="E37" t="str">
            <v>Executed</v>
          </cell>
          <cell r="F37">
            <v>2017</v>
          </cell>
          <cell r="G37" t="str">
            <v>Alameda-Contra Costa Transit District</v>
          </cell>
          <cell r="H37" t="str">
            <v>Y</v>
          </cell>
          <cell r="I37" t="str">
            <v>Disadvantage Community</v>
          </cell>
          <cell r="K37" t="str">
            <v>37.76110597, -122.2045535</v>
          </cell>
        </row>
        <row r="38">
          <cell r="A38">
            <v>710440</v>
          </cell>
          <cell r="B38" t="str">
            <v>Bay Area AQMD</v>
          </cell>
          <cell r="C38" t="str">
            <v>21MOY149-On-Road-replacement</v>
          </cell>
          <cell r="D38" t="str">
            <v>21MOY149</v>
          </cell>
          <cell r="E38" t="str">
            <v>Executed</v>
          </cell>
          <cell r="F38">
            <v>2017</v>
          </cell>
          <cell r="G38" t="str">
            <v>Alameda-Contra Costa Transit District</v>
          </cell>
          <cell r="H38" t="str">
            <v>Y</v>
          </cell>
          <cell r="I38" t="str">
            <v>Disadvantage Community</v>
          </cell>
          <cell r="K38" t="str">
            <v>37.76110597, -122.2045535</v>
          </cell>
        </row>
        <row r="39">
          <cell r="A39">
            <v>780013</v>
          </cell>
          <cell r="B39" t="str">
            <v>Bay Area AQMD</v>
          </cell>
          <cell r="C39" t="str">
            <v>21MOY149-On-Road-replacement</v>
          </cell>
          <cell r="D39" t="str">
            <v>21MOY149</v>
          </cell>
          <cell r="E39" t="str">
            <v>Executed</v>
          </cell>
          <cell r="F39">
            <v>2017</v>
          </cell>
          <cell r="G39" t="str">
            <v>Alameda-Contra Costa Transit District</v>
          </cell>
          <cell r="H39" t="str">
            <v>Y</v>
          </cell>
          <cell r="I39" t="str">
            <v>Disadvantage Community</v>
          </cell>
          <cell r="K39" t="str">
            <v>37.76110597, -122.2045535</v>
          </cell>
        </row>
        <row r="40">
          <cell r="A40">
            <v>729985</v>
          </cell>
          <cell r="B40" t="str">
            <v>Bay Area AQMD</v>
          </cell>
          <cell r="C40" t="str">
            <v>21MOY149-On-Road-replacement</v>
          </cell>
          <cell r="D40" t="str">
            <v>21MOY149</v>
          </cell>
          <cell r="E40" t="str">
            <v>Executed</v>
          </cell>
          <cell r="F40">
            <v>2017</v>
          </cell>
          <cell r="G40" t="str">
            <v>Alameda-Contra Costa Transit District</v>
          </cell>
          <cell r="H40" t="str">
            <v>Y</v>
          </cell>
          <cell r="I40" t="str">
            <v>Disadvantage Community</v>
          </cell>
          <cell r="K40" t="str">
            <v>37.76110597, -122.2045535</v>
          </cell>
        </row>
        <row r="41">
          <cell r="A41">
            <v>779977</v>
          </cell>
          <cell r="B41" t="str">
            <v>Bay Area AQMD</v>
          </cell>
          <cell r="C41" t="str">
            <v>21MOY149-On-Road-replacement</v>
          </cell>
          <cell r="D41" t="str">
            <v>21MOY149</v>
          </cell>
          <cell r="E41" t="str">
            <v>Executed</v>
          </cell>
          <cell r="F41">
            <v>2017</v>
          </cell>
          <cell r="G41" t="str">
            <v>Alameda-Contra Costa Transit District</v>
          </cell>
          <cell r="H41" t="str">
            <v>Y</v>
          </cell>
          <cell r="I41" t="str">
            <v>Disadvantage Community</v>
          </cell>
          <cell r="K41" t="str">
            <v>37.76110597, -122.2045535</v>
          </cell>
        </row>
        <row r="42">
          <cell r="A42">
            <v>729991</v>
          </cell>
          <cell r="B42" t="str">
            <v>Bay Area AQMD</v>
          </cell>
          <cell r="C42" t="str">
            <v>21MOY149-On-Road-replacement</v>
          </cell>
          <cell r="D42" t="str">
            <v>21MOY149</v>
          </cell>
          <cell r="E42" t="str">
            <v>Executed</v>
          </cell>
          <cell r="F42">
            <v>2017</v>
          </cell>
          <cell r="G42" t="str">
            <v>Alameda-Contra Costa Transit District</v>
          </cell>
          <cell r="H42" t="str">
            <v>Y</v>
          </cell>
          <cell r="I42" t="str">
            <v>Disadvantage Community</v>
          </cell>
          <cell r="K42" t="str">
            <v>37.76110597, -122.2045535</v>
          </cell>
        </row>
        <row r="43">
          <cell r="A43">
            <v>730005</v>
          </cell>
          <cell r="B43" t="str">
            <v>Bay Area AQMD</v>
          </cell>
          <cell r="C43" t="str">
            <v>21MOY149-On-Road-replacement</v>
          </cell>
          <cell r="D43" t="str">
            <v>21MOY149</v>
          </cell>
          <cell r="E43" t="str">
            <v>Executed</v>
          </cell>
          <cell r="F43">
            <v>2017</v>
          </cell>
          <cell r="G43" t="str">
            <v>Alameda-Contra Costa Transit District</v>
          </cell>
          <cell r="H43" t="str">
            <v>Y</v>
          </cell>
          <cell r="I43" t="str">
            <v>Disadvantage Community</v>
          </cell>
          <cell r="K43" t="str">
            <v>37.76110597, -122.2045535</v>
          </cell>
        </row>
        <row r="44">
          <cell r="A44">
            <v>730011</v>
          </cell>
          <cell r="B44" t="str">
            <v>Bay Area AQMD</v>
          </cell>
          <cell r="C44" t="str">
            <v>21MOY149-On-Road-replacement</v>
          </cell>
          <cell r="D44" t="str">
            <v>21MOY149</v>
          </cell>
          <cell r="E44" t="str">
            <v>Executed</v>
          </cell>
          <cell r="F44">
            <v>2017</v>
          </cell>
          <cell r="G44" t="str">
            <v>Alameda-Contra Costa Transit District</v>
          </cell>
          <cell r="H44" t="str">
            <v>Y</v>
          </cell>
          <cell r="I44" t="str">
            <v>Disadvantage Community</v>
          </cell>
          <cell r="K44" t="str">
            <v>37.76110597, -122.2045535</v>
          </cell>
        </row>
        <row r="45">
          <cell r="A45">
            <v>730017</v>
          </cell>
          <cell r="B45" t="str">
            <v>Bay Area AQMD</v>
          </cell>
          <cell r="C45" t="str">
            <v>21MOY149-On-Road-replacement</v>
          </cell>
          <cell r="D45" t="str">
            <v>21MOY149</v>
          </cell>
          <cell r="E45" t="str">
            <v>Executed</v>
          </cell>
          <cell r="F45">
            <v>2017</v>
          </cell>
          <cell r="G45" t="str">
            <v>Alameda-Contra Costa Transit District</v>
          </cell>
          <cell r="H45" t="str">
            <v>Y</v>
          </cell>
          <cell r="I45" t="str">
            <v>Disadvantage Community</v>
          </cell>
          <cell r="K45" t="str">
            <v>37.76110597, -122.2045535</v>
          </cell>
        </row>
        <row r="46">
          <cell r="A46">
            <v>730343</v>
          </cell>
          <cell r="B46" t="str">
            <v>Bay Area AQMD</v>
          </cell>
          <cell r="C46" t="str">
            <v>21MOY149-On-Road-replacement</v>
          </cell>
          <cell r="D46" t="str">
            <v>21MOY149</v>
          </cell>
          <cell r="E46" t="str">
            <v>Executed</v>
          </cell>
          <cell r="F46">
            <v>2017</v>
          </cell>
          <cell r="G46" t="str">
            <v>Alameda-Contra Costa Transit District</v>
          </cell>
          <cell r="H46" t="str">
            <v>Y</v>
          </cell>
          <cell r="I46" t="str">
            <v>Disadvantage Community</v>
          </cell>
          <cell r="K46" t="str">
            <v>37.76110597, -122.2045535</v>
          </cell>
        </row>
        <row r="47">
          <cell r="A47">
            <v>730357</v>
          </cell>
          <cell r="B47" t="str">
            <v>Bay Area AQMD</v>
          </cell>
          <cell r="C47" t="str">
            <v>21MOY149-On-Road-replacement</v>
          </cell>
          <cell r="D47" t="str">
            <v>21MOY149</v>
          </cell>
          <cell r="E47" t="str">
            <v>Executed</v>
          </cell>
          <cell r="F47">
            <v>2017</v>
          </cell>
          <cell r="G47" t="str">
            <v>Alameda-Contra Costa Transit District</v>
          </cell>
          <cell r="H47" t="str">
            <v>Y</v>
          </cell>
          <cell r="I47" t="str">
            <v>Disadvantage Community</v>
          </cell>
          <cell r="K47" t="str">
            <v>37.76110597, -122.2045535</v>
          </cell>
        </row>
        <row r="48">
          <cell r="A48">
            <v>730389</v>
          </cell>
          <cell r="B48" t="str">
            <v>Bay Area AQMD</v>
          </cell>
          <cell r="C48" t="str">
            <v>21MOY149-On-Road-replacement</v>
          </cell>
          <cell r="D48" t="str">
            <v>21MOY149</v>
          </cell>
          <cell r="E48" t="str">
            <v>Executed</v>
          </cell>
          <cell r="F48">
            <v>2017</v>
          </cell>
          <cell r="G48" t="str">
            <v>Alameda-Contra Costa Transit District</v>
          </cell>
          <cell r="H48" t="str">
            <v>Y</v>
          </cell>
          <cell r="I48" t="str">
            <v>Disadvantage Community</v>
          </cell>
          <cell r="K48" t="str">
            <v>37.76110597, -122.2045535</v>
          </cell>
        </row>
        <row r="49">
          <cell r="A49">
            <v>730397</v>
          </cell>
          <cell r="B49" t="str">
            <v>Bay Area AQMD</v>
          </cell>
          <cell r="C49" t="str">
            <v>21MOY149-On-Road-replacement</v>
          </cell>
          <cell r="D49" t="str">
            <v>21MOY149</v>
          </cell>
          <cell r="E49" t="str">
            <v>Executed</v>
          </cell>
          <cell r="F49">
            <v>2017</v>
          </cell>
          <cell r="G49" t="str">
            <v>Alameda-Contra Costa Transit District</v>
          </cell>
          <cell r="H49" t="str">
            <v>Y</v>
          </cell>
          <cell r="I49" t="str">
            <v>Disadvantage Community</v>
          </cell>
          <cell r="K49" t="str">
            <v>37.76110597, -122.2045535</v>
          </cell>
        </row>
        <row r="50">
          <cell r="A50">
            <v>730403</v>
          </cell>
          <cell r="B50" t="str">
            <v>Bay Area AQMD</v>
          </cell>
          <cell r="C50" t="str">
            <v>21MOY149-On-Road-replacement</v>
          </cell>
          <cell r="D50" t="str">
            <v>21MOY149</v>
          </cell>
          <cell r="E50" t="str">
            <v>Executed</v>
          </cell>
          <cell r="F50">
            <v>2017</v>
          </cell>
          <cell r="G50" t="str">
            <v>Alameda-Contra Costa Transit District</v>
          </cell>
          <cell r="H50" t="str">
            <v>Y</v>
          </cell>
          <cell r="I50" t="str">
            <v>Disadvantage Community</v>
          </cell>
          <cell r="K50" t="str">
            <v>37.76110597, -122.2045535</v>
          </cell>
        </row>
        <row r="51">
          <cell r="A51">
            <v>780078</v>
          </cell>
          <cell r="B51" t="str">
            <v>Bay Area AQMD</v>
          </cell>
          <cell r="C51" t="str">
            <v>21MOY149-On-Road-replacement</v>
          </cell>
          <cell r="D51" t="str">
            <v>21MOY149</v>
          </cell>
          <cell r="E51" t="str">
            <v>Executed</v>
          </cell>
          <cell r="F51">
            <v>2017</v>
          </cell>
          <cell r="G51" t="str">
            <v>Alameda-Contra Costa Transit District</v>
          </cell>
          <cell r="H51" t="str">
            <v>Y</v>
          </cell>
          <cell r="I51" t="str">
            <v>Disadvantage Community</v>
          </cell>
          <cell r="K51" t="str">
            <v>37.76110597, -122.2045535</v>
          </cell>
        </row>
        <row r="52">
          <cell r="A52">
            <v>780029</v>
          </cell>
          <cell r="B52" t="str">
            <v>Bay Area AQMD</v>
          </cell>
          <cell r="C52" t="str">
            <v>21MOY149-On-Road-replacement</v>
          </cell>
          <cell r="D52" t="str">
            <v>21MOY149</v>
          </cell>
          <cell r="E52" t="str">
            <v>Executed</v>
          </cell>
          <cell r="F52">
            <v>2017</v>
          </cell>
          <cell r="G52" t="str">
            <v>Alameda-Contra Costa Transit District</v>
          </cell>
          <cell r="H52" t="str">
            <v>Y</v>
          </cell>
          <cell r="I52" t="str">
            <v>Disadvantage Community</v>
          </cell>
          <cell r="K52" t="str">
            <v>37.76110597, -122.2045535</v>
          </cell>
        </row>
        <row r="53">
          <cell r="A53">
            <v>780090</v>
          </cell>
          <cell r="B53" t="str">
            <v>Bay Area AQMD</v>
          </cell>
          <cell r="C53" t="str">
            <v>21MOY149-On-Road-replacement</v>
          </cell>
          <cell r="D53" t="str">
            <v>21MOY149</v>
          </cell>
          <cell r="E53" t="str">
            <v>Executed</v>
          </cell>
          <cell r="F53">
            <v>2017</v>
          </cell>
          <cell r="G53" t="str">
            <v>Alameda-Contra Costa Transit District</v>
          </cell>
          <cell r="H53" t="str">
            <v>Y</v>
          </cell>
          <cell r="I53" t="str">
            <v>Disadvantage Community</v>
          </cell>
          <cell r="K53" t="str">
            <v>37.76110597, -122.2045535</v>
          </cell>
        </row>
        <row r="54">
          <cell r="A54">
            <v>780042</v>
          </cell>
          <cell r="B54" t="str">
            <v>Bay Area AQMD</v>
          </cell>
          <cell r="C54" t="str">
            <v>21MOY149-On-Road-replacement</v>
          </cell>
          <cell r="D54" t="str">
            <v>21MOY149</v>
          </cell>
          <cell r="E54" t="str">
            <v>Executed</v>
          </cell>
          <cell r="F54">
            <v>2017</v>
          </cell>
          <cell r="G54" t="str">
            <v>Alameda-Contra Costa Transit District</v>
          </cell>
          <cell r="H54" t="str">
            <v>Y</v>
          </cell>
          <cell r="I54" t="str">
            <v>Disadvantage Community</v>
          </cell>
          <cell r="K54" t="str">
            <v>37.76110597, -122.2045535</v>
          </cell>
        </row>
        <row r="55">
          <cell r="A55">
            <v>784143</v>
          </cell>
          <cell r="B55" t="str">
            <v>Bay Area AQMD</v>
          </cell>
          <cell r="C55" t="str">
            <v>21SBP211-School-Bus-replacement</v>
          </cell>
          <cell r="D55" t="str">
            <v>21SBP211</v>
          </cell>
          <cell r="E55" t="str">
            <v>Executed</v>
          </cell>
          <cell r="F55">
            <v>2021</v>
          </cell>
          <cell r="G55" t="str">
            <v>Menlo Park City School District</v>
          </cell>
          <cell r="H55" t="str">
            <v>Y</v>
          </cell>
          <cell r="I55" t="str">
            <v>Disadvantage Community</v>
          </cell>
          <cell r="J55" t="str">
            <v>NA</v>
          </cell>
          <cell r="K55" t="str">
            <v>37.461348, -122.130749</v>
          </cell>
        </row>
        <row r="56">
          <cell r="A56">
            <v>784151</v>
          </cell>
          <cell r="B56" t="str">
            <v>Bay Area AQMD</v>
          </cell>
          <cell r="C56" t="str">
            <v>21SBP211-School-Bus-replacement</v>
          </cell>
          <cell r="D56" t="str">
            <v>21SBP211</v>
          </cell>
          <cell r="E56" t="str">
            <v>Executed</v>
          </cell>
          <cell r="F56">
            <v>2021</v>
          </cell>
          <cell r="G56" t="str">
            <v>Menlo Park City School District</v>
          </cell>
          <cell r="H56" t="str">
            <v>Y</v>
          </cell>
          <cell r="I56" t="str">
            <v>Disadvantage Community</v>
          </cell>
          <cell r="J56" t="str">
            <v>NA</v>
          </cell>
          <cell r="K56" t="str">
            <v>37.461348, -122.130749</v>
          </cell>
        </row>
        <row r="57">
          <cell r="A57">
            <v>784155</v>
          </cell>
          <cell r="B57" t="str">
            <v>Bay Area AQMD</v>
          </cell>
          <cell r="C57" t="str">
            <v>21SBP211-School-Bus-replacement</v>
          </cell>
          <cell r="D57" t="str">
            <v>21SBP211</v>
          </cell>
          <cell r="E57" t="str">
            <v>Executed</v>
          </cell>
          <cell r="F57">
            <v>2021</v>
          </cell>
          <cell r="G57" t="str">
            <v>Menlo Park City School District</v>
          </cell>
          <cell r="H57" t="str">
            <v>Y</v>
          </cell>
          <cell r="I57" t="str">
            <v>Disadvantage Community</v>
          </cell>
          <cell r="J57" t="str">
            <v>NA</v>
          </cell>
          <cell r="K57" t="str">
            <v>37.461348, -122.130749</v>
          </cell>
        </row>
        <row r="58">
          <cell r="A58">
            <v>800121</v>
          </cell>
          <cell r="B58" t="str">
            <v>Bay Area AQMD</v>
          </cell>
          <cell r="C58" t="str">
            <v>21SBP98-School-Bus-replacement</v>
          </cell>
          <cell r="D58" t="str">
            <v>21SBP98</v>
          </cell>
          <cell r="E58" t="str">
            <v>Executed</v>
          </cell>
          <cell r="F58">
            <v>2017</v>
          </cell>
          <cell r="G58" t="str">
            <v>Palo Alto Unified School District</v>
          </cell>
          <cell r="H58" t="str">
            <v>N</v>
          </cell>
          <cell r="I58" t="str">
            <v>Disadvantage Community</v>
          </cell>
          <cell r="J58" t="str">
            <v>NA</v>
          </cell>
          <cell r="K58" t="str">
            <v>37.4656889999999, -122.143467</v>
          </cell>
        </row>
        <row r="59">
          <cell r="A59">
            <v>800123</v>
          </cell>
          <cell r="B59" t="str">
            <v>Bay Area AQMD</v>
          </cell>
          <cell r="C59" t="str">
            <v>21SBP98-School-Bus-replacement</v>
          </cell>
          <cell r="D59" t="str">
            <v>21SBP98</v>
          </cell>
          <cell r="E59" t="str">
            <v>Executed</v>
          </cell>
          <cell r="F59">
            <v>2017</v>
          </cell>
          <cell r="G59" t="str">
            <v>Palo Alto Unified School District</v>
          </cell>
          <cell r="H59" t="str">
            <v>N</v>
          </cell>
          <cell r="I59" t="str">
            <v>Disadvantage Community</v>
          </cell>
          <cell r="J59" t="str">
            <v>NA</v>
          </cell>
          <cell r="K59" t="str">
            <v>37.4656889999999, -122.143467</v>
          </cell>
        </row>
        <row r="60">
          <cell r="A60">
            <v>762870</v>
          </cell>
          <cell r="B60" t="str">
            <v>Bay Area AQMD</v>
          </cell>
          <cell r="C60" t="str">
            <v>22SBP105-School-Bus-replacement</v>
          </cell>
          <cell r="D60" t="str">
            <v>22SBP105</v>
          </cell>
          <cell r="E60" t="str">
            <v>Executed</v>
          </cell>
          <cell r="F60">
            <v>2017</v>
          </cell>
          <cell r="G60" t="str">
            <v>Fremont Unified School District</v>
          </cell>
          <cell r="H60" t="str">
            <v>N</v>
          </cell>
          <cell r="I60" t="str">
            <v>Low-income Community</v>
          </cell>
          <cell r="J60" t="str">
            <v>NA</v>
          </cell>
          <cell r="K60" t="str">
            <v>37.551984, -121.989643</v>
          </cell>
        </row>
        <row r="61">
          <cell r="A61">
            <v>761298</v>
          </cell>
          <cell r="B61" t="str">
            <v>Bay Area AQMD</v>
          </cell>
          <cell r="C61" t="str">
            <v>22SBP105-School-Bus-replacement</v>
          </cell>
          <cell r="D61" t="str">
            <v>22SBP105</v>
          </cell>
          <cell r="E61" t="str">
            <v>Executed</v>
          </cell>
          <cell r="F61">
            <v>2017</v>
          </cell>
          <cell r="G61" t="str">
            <v>Fremont Unified School District</v>
          </cell>
          <cell r="H61" t="str">
            <v>N</v>
          </cell>
          <cell r="I61" t="str">
            <v>Low-income Community</v>
          </cell>
          <cell r="J61" t="str">
            <v>NA</v>
          </cell>
          <cell r="K61" t="str">
            <v>37.551984, -121.989643</v>
          </cell>
        </row>
        <row r="62">
          <cell r="A62">
            <v>761300</v>
          </cell>
          <cell r="B62" t="str">
            <v>Bay Area AQMD</v>
          </cell>
          <cell r="C62" t="str">
            <v>22SBP105-School-Bus-replacement</v>
          </cell>
          <cell r="D62" t="str">
            <v>22SBP105</v>
          </cell>
          <cell r="E62" t="str">
            <v>Executed</v>
          </cell>
          <cell r="F62">
            <v>2017</v>
          </cell>
          <cell r="G62" t="str">
            <v>Fremont Unified School District</v>
          </cell>
          <cell r="H62" t="str">
            <v>N</v>
          </cell>
          <cell r="I62" t="str">
            <v>Low-income Community</v>
          </cell>
          <cell r="J62" t="str">
            <v>NA</v>
          </cell>
          <cell r="K62" t="str">
            <v>37.551984, -121.989643</v>
          </cell>
        </row>
        <row r="63">
          <cell r="A63">
            <v>761302</v>
          </cell>
          <cell r="B63" t="str">
            <v>Bay Area AQMD</v>
          </cell>
          <cell r="C63" t="str">
            <v>22SBP105-School-Bus-replacement</v>
          </cell>
          <cell r="D63" t="str">
            <v>22SBP105</v>
          </cell>
          <cell r="E63" t="str">
            <v>Executed</v>
          </cell>
          <cell r="F63">
            <v>2017</v>
          </cell>
          <cell r="G63" t="str">
            <v>Fremont Unified School District</v>
          </cell>
          <cell r="H63" t="str">
            <v>N</v>
          </cell>
          <cell r="I63" t="str">
            <v>Low-income Community</v>
          </cell>
          <cell r="J63" t="str">
            <v>NA</v>
          </cell>
          <cell r="K63" t="str">
            <v>37.551984, -121.989643</v>
          </cell>
        </row>
        <row r="64">
          <cell r="A64">
            <v>761373</v>
          </cell>
          <cell r="B64" t="str">
            <v>Bay Area AQMD</v>
          </cell>
          <cell r="C64" t="str">
            <v>22SBP14-School-Bus-replacement</v>
          </cell>
          <cell r="D64" t="str">
            <v>22SBP14</v>
          </cell>
          <cell r="E64" t="str">
            <v>Executed</v>
          </cell>
          <cell r="F64">
            <v>2017</v>
          </cell>
          <cell r="G64" t="str">
            <v>Milpitas Unified School District</v>
          </cell>
          <cell r="H64" t="str">
            <v>N</v>
          </cell>
          <cell r="I64" t="str">
            <v>Low-income Community</v>
          </cell>
          <cell r="J64" t="str">
            <v>NA</v>
          </cell>
          <cell r="K64" t="str">
            <v>37.454515, -121.918134</v>
          </cell>
        </row>
        <row r="65">
          <cell r="A65">
            <v>761314</v>
          </cell>
          <cell r="B65" t="str">
            <v>Bay Area AQMD</v>
          </cell>
          <cell r="C65" t="str">
            <v>22SBP14-School-Bus-replacement</v>
          </cell>
          <cell r="D65" t="str">
            <v>22SBP14</v>
          </cell>
          <cell r="E65" t="str">
            <v>Executed</v>
          </cell>
          <cell r="F65">
            <v>2017</v>
          </cell>
          <cell r="G65" t="str">
            <v>Milpitas Unified School District</v>
          </cell>
          <cell r="H65" t="str">
            <v>N</v>
          </cell>
          <cell r="I65" t="str">
            <v>Low-income Community</v>
          </cell>
          <cell r="J65" t="str">
            <v>NA</v>
          </cell>
          <cell r="K65" t="str">
            <v>37.454515, -121.918134</v>
          </cell>
        </row>
        <row r="66">
          <cell r="A66">
            <v>798145</v>
          </cell>
          <cell r="B66" t="str">
            <v>Bay Area AQMD</v>
          </cell>
          <cell r="C66" t="str">
            <v>22SBP40-School-Bus-replacement</v>
          </cell>
          <cell r="D66" t="str">
            <v>22SBP40</v>
          </cell>
          <cell r="E66" t="str">
            <v>Executed</v>
          </cell>
          <cell r="F66">
            <v>2017</v>
          </cell>
          <cell r="G66" t="str">
            <v>Franklin-McKinley School District</v>
          </cell>
          <cell r="H66" t="str">
            <v>Y</v>
          </cell>
          <cell r="I66" t="str">
            <v>Disadvantage Community</v>
          </cell>
          <cell r="J66" t="str">
            <v>NA</v>
          </cell>
          <cell r="K66" t="str">
            <v>37.304436, -121.851946</v>
          </cell>
        </row>
        <row r="67">
          <cell r="A67">
            <v>798129</v>
          </cell>
          <cell r="B67" t="str">
            <v>Bay Area AQMD</v>
          </cell>
          <cell r="C67" t="str">
            <v>22SBP40-School-Bus-replacement</v>
          </cell>
          <cell r="D67" t="str">
            <v>22SBP40</v>
          </cell>
          <cell r="E67" t="str">
            <v>Executed</v>
          </cell>
          <cell r="F67">
            <v>2017</v>
          </cell>
          <cell r="G67" t="str">
            <v>Franklin-McKinley School District</v>
          </cell>
          <cell r="H67" t="str">
            <v>Y</v>
          </cell>
          <cell r="I67" t="str">
            <v>Disadvantage Community</v>
          </cell>
          <cell r="J67" t="str">
            <v>NA</v>
          </cell>
          <cell r="K67" t="str">
            <v>37.304436, -121.851946</v>
          </cell>
        </row>
        <row r="68">
          <cell r="A68">
            <v>798141</v>
          </cell>
          <cell r="B68" t="str">
            <v>Bay Area AQMD</v>
          </cell>
          <cell r="C68" t="str">
            <v>22SBP40-School-Bus-replacement</v>
          </cell>
          <cell r="D68" t="str">
            <v>22SBP40</v>
          </cell>
          <cell r="E68" t="str">
            <v>Executed</v>
          </cell>
          <cell r="F68">
            <v>2017</v>
          </cell>
          <cell r="G68" t="str">
            <v>Franklin-McKinley School District</v>
          </cell>
          <cell r="H68" t="str">
            <v>Y</v>
          </cell>
          <cell r="I68" t="str">
            <v>Disadvantage Community</v>
          </cell>
          <cell r="J68" t="str">
            <v>NA</v>
          </cell>
          <cell r="K68" t="str">
            <v>37.304436, -121.851946</v>
          </cell>
        </row>
        <row r="69">
          <cell r="A69">
            <v>798137</v>
          </cell>
          <cell r="B69" t="str">
            <v>Bay Area AQMD</v>
          </cell>
          <cell r="C69" t="str">
            <v>22SBP40-School-Bus-replacement</v>
          </cell>
          <cell r="D69" t="str">
            <v>22SBP40</v>
          </cell>
          <cell r="E69" t="str">
            <v>Executed</v>
          </cell>
          <cell r="F69">
            <v>2017</v>
          </cell>
          <cell r="G69" t="str">
            <v>Franklin-McKinley School District</v>
          </cell>
          <cell r="H69" t="str">
            <v>Y</v>
          </cell>
          <cell r="I69" t="str">
            <v>Disadvantage Community</v>
          </cell>
          <cell r="J69" t="str">
            <v>NA</v>
          </cell>
          <cell r="K69" t="str">
            <v>37.304436, -121.851946</v>
          </cell>
        </row>
        <row r="70">
          <cell r="A70">
            <v>798133</v>
          </cell>
          <cell r="B70" t="str">
            <v>Bay Area AQMD</v>
          </cell>
          <cell r="C70" t="str">
            <v>22SBP40-School-Bus-replacement</v>
          </cell>
          <cell r="D70" t="str">
            <v>22SBP40</v>
          </cell>
          <cell r="E70" t="str">
            <v>Executed</v>
          </cell>
          <cell r="F70">
            <v>2017</v>
          </cell>
          <cell r="G70" t="str">
            <v>Franklin-McKinley School District</v>
          </cell>
          <cell r="H70" t="str">
            <v>Y</v>
          </cell>
          <cell r="I70" t="str">
            <v>Disadvantage Community</v>
          </cell>
          <cell r="J70" t="str">
            <v>NA</v>
          </cell>
          <cell r="K70" t="str">
            <v>37.304436, -121.851946</v>
          </cell>
        </row>
        <row r="71">
          <cell r="A71">
            <v>784195</v>
          </cell>
          <cell r="B71" t="str">
            <v>Bay Area AQMD</v>
          </cell>
          <cell r="C71" t="str">
            <v>22SBP52-School-Bus-replacement</v>
          </cell>
          <cell r="D71" t="str">
            <v>22SBP52</v>
          </cell>
          <cell r="E71" t="str">
            <v>Executed</v>
          </cell>
          <cell r="F71">
            <v>2021</v>
          </cell>
          <cell r="G71" t="str">
            <v>PUSD</v>
          </cell>
          <cell r="H71" t="str">
            <v>Y</v>
          </cell>
          <cell r="I71" t="str">
            <v>Disadvantage Community</v>
          </cell>
          <cell r="J71" t="str">
            <v>NA</v>
          </cell>
          <cell r="K71" t="str">
            <v>38.00531204119919, -121.87302730189366</v>
          </cell>
        </row>
        <row r="72">
          <cell r="A72">
            <v>784197</v>
          </cell>
          <cell r="B72" t="str">
            <v>Bay Area AQMD</v>
          </cell>
          <cell r="C72" t="str">
            <v>22SBP52-School-Bus-replacement</v>
          </cell>
          <cell r="D72" t="str">
            <v>22SBP52</v>
          </cell>
          <cell r="E72" t="str">
            <v>Executed</v>
          </cell>
          <cell r="F72">
            <v>2021</v>
          </cell>
          <cell r="G72" t="str">
            <v>PUSD</v>
          </cell>
          <cell r="H72" t="str">
            <v>Y</v>
          </cell>
          <cell r="I72" t="str">
            <v>Disadvantage Community</v>
          </cell>
          <cell r="J72" t="str">
            <v>NA</v>
          </cell>
          <cell r="K72" t="str">
            <v>38.00531204119919, -121.87302730189366</v>
          </cell>
        </row>
        <row r="73">
          <cell r="A73">
            <v>784073</v>
          </cell>
          <cell r="B73" t="str">
            <v>Bay Area AQMD</v>
          </cell>
          <cell r="C73" t="str">
            <v>22SBP52-School-Bus-replacement</v>
          </cell>
          <cell r="D73" t="str">
            <v>22SBP52</v>
          </cell>
          <cell r="E73" t="str">
            <v>Executed</v>
          </cell>
          <cell r="F73">
            <v>2021</v>
          </cell>
          <cell r="G73" t="str">
            <v>PUSD</v>
          </cell>
          <cell r="H73" t="str">
            <v>Y</v>
          </cell>
          <cell r="I73" t="str">
            <v>Disadvantage Community</v>
          </cell>
          <cell r="J73" t="str">
            <v>NA</v>
          </cell>
          <cell r="K73" t="str">
            <v>38.00531204119919, -121.87302730189366</v>
          </cell>
        </row>
        <row r="74">
          <cell r="A74">
            <v>784337</v>
          </cell>
          <cell r="B74" t="str">
            <v>Bay Area AQMD</v>
          </cell>
          <cell r="C74" t="str">
            <v>22SBP71-School-Bus-replacement</v>
          </cell>
          <cell r="D74" t="str">
            <v>22SBP71</v>
          </cell>
          <cell r="E74" t="str">
            <v>Executed</v>
          </cell>
          <cell r="F74">
            <v>2021</v>
          </cell>
          <cell r="G74" t="str">
            <v>Petaluma City Schools</v>
          </cell>
          <cell r="H74" t="str">
            <v>Y</v>
          </cell>
          <cell r="I74" t="str">
            <v>Low-income Community</v>
          </cell>
          <cell r="J74" t="str">
            <v>NA</v>
          </cell>
          <cell r="K74" t="str">
            <v>38.299145, -122.678869</v>
          </cell>
        </row>
        <row r="75">
          <cell r="A75">
            <v>784343</v>
          </cell>
          <cell r="B75" t="str">
            <v>Bay Area AQMD</v>
          </cell>
          <cell r="C75" t="str">
            <v>22SBP71-School-Bus-replacement</v>
          </cell>
          <cell r="D75" t="str">
            <v>22SBP71</v>
          </cell>
          <cell r="E75" t="str">
            <v>Executed</v>
          </cell>
          <cell r="F75">
            <v>2021</v>
          </cell>
          <cell r="G75" t="str">
            <v>Petaluma City Schools</v>
          </cell>
          <cell r="H75" t="str">
            <v>Y</v>
          </cell>
          <cell r="I75" t="str">
            <v>Low-income Community</v>
          </cell>
          <cell r="J75" t="str">
            <v>NA</v>
          </cell>
          <cell r="K75" t="str">
            <v>38.299145, -122.678869</v>
          </cell>
        </row>
        <row r="76">
          <cell r="A76">
            <v>784345</v>
          </cell>
          <cell r="B76" t="str">
            <v>Bay Area AQMD</v>
          </cell>
          <cell r="C76" t="str">
            <v>22SBP71-School-Bus-replacement</v>
          </cell>
          <cell r="D76" t="str">
            <v>22SBP71</v>
          </cell>
          <cell r="E76" t="str">
            <v>Executed</v>
          </cell>
          <cell r="F76">
            <v>2021</v>
          </cell>
          <cell r="G76" t="str">
            <v>Petaluma City Schools</v>
          </cell>
          <cell r="H76" t="str">
            <v>Y</v>
          </cell>
          <cell r="I76" t="str">
            <v>Low-income Community</v>
          </cell>
          <cell r="J76" t="str">
            <v>NA</v>
          </cell>
          <cell r="K76" t="str">
            <v>38.299145, -122.678869</v>
          </cell>
        </row>
        <row r="77">
          <cell r="A77">
            <v>784347</v>
          </cell>
          <cell r="B77" t="str">
            <v>Bay Area AQMD</v>
          </cell>
          <cell r="C77" t="str">
            <v>22SBP71-School-Bus-replacement</v>
          </cell>
          <cell r="D77" t="str">
            <v>22SBP71</v>
          </cell>
          <cell r="E77" t="str">
            <v>Executed</v>
          </cell>
          <cell r="F77">
            <v>2021</v>
          </cell>
          <cell r="G77" t="str">
            <v>Petaluma City Schools</v>
          </cell>
          <cell r="H77" t="str">
            <v>Y</v>
          </cell>
          <cell r="I77" t="str">
            <v>Low-income Community</v>
          </cell>
          <cell r="J77" t="str">
            <v>NA</v>
          </cell>
          <cell r="K77" t="str">
            <v>38.299145, -122.678869</v>
          </cell>
        </row>
        <row r="78">
          <cell r="A78">
            <v>784349</v>
          </cell>
          <cell r="B78" t="str">
            <v>Bay Area AQMD</v>
          </cell>
          <cell r="C78" t="str">
            <v>22SBP71-School-Bus-replacement</v>
          </cell>
          <cell r="D78" t="str">
            <v>22SBP71</v>
          </cell>
          <cell r="E78" t="str">
            <v>Executed</v>
          </cell>
          <cell r="F78">
            <v>2021</v>
          </cell>
          <cell r="G78" t="str">
            <v>Petaluma City Schools</v>
          </cell>
          <cell r="H78" t="str">
            <v>Y</v>
          </cell>
          <cell r="I78" t="str">
            <v>Low-income Community</v>
          </cell>
          <cell r="J78" t="str">
            <v>NA</v>
          </cell>
          <cell r="K78" t="str">
            <v>38.299145, -122.678869</v>
          </cell>
        </row>
        <row r="79">
          <cell r="A79">
            <v>784351</v>
          </cell>
          <cell r="B79" t="str">
            <v>Bay Area AQMD</v>
          </cell>
          <cell r="C79" t="str">
            <v>22SBP71-School-Bus-replacement</v>
          </cell>
          <cell r="D79" t="str">
            <v>22SBP71</v>
          </cell>
          <cell r="E79" t="str">
            <v>Executed</v>
          </cell>
          <cell r="F79">
            <v>2021</v>
          </cell>
          <cell r="G79" t="str">
            <v>Petaluma City Schools</v>
          </cell>
          <cell r="H79" t="str">
            <v>Y</v>
          </cell>
          <cell r="I79" t="str">
            <v>Low-income Community</v>
          </cell>
          <cell r="J79" t="str">
            <v>NA</v>
          </cell>
          <cell r="K79" t="str">
            <v>38.299145, -122.678869</v>
          </cell>
        </row>
        <row r="80">
          <cell r="A80">
            <v>784353</v>
          </cell>
          <cell r="B80" t="str">
            <v>Bay Area AQMD</v>
          </cell>
          <cell r="C80" t="str">
            <v>22SBP71-School-Bus-replacement</v>
          </cell>
          <cell r="D80" t="str">
            <v>22SBP71</v>
          </cell>
          <cell r="E80" t="str">
            <v>Executed</v>
          </cell>
          <cell r="F80">
            <v>2021</v>
          </cell>
          <cell r="G80" t="str">
            <v>Petaluma City Schools</v>
          </cell>
          <cell r="H80" t="str">
            <v>Y</v>
          </cell>
          <cell r="I80" t="str">
            <v>Low-income Community</v>
          </cell>
          <cell r="J80" t="str">
            <v>NA</v>
          </cell>
          <cell r="K80" t="str">
            <v>38.299145, -122.678869</v>
          </cell>
        </row>
        <row r="81">
          <cell r="A81">
            <v>784355</v>
          </cell>
          <cell r="B81" t="str">
            <v>Bay Area AQMD</v>
          </cell>
          <cell r="C81" t="str">
            <v>22SBP71-School-Bus-replacement</v>
          </cell>
          <cell r="D81" t="str">
            <v>22SBP71</v>
          </cell>
          <cell r="E81" t="str">
            <v>Executed</v>
          </cell>
          <cell r="F81">
            <v>2021</v>
          </cell>
          <cell r="G81" t="str">
            <v>Petaluma City Schools</v>
          </cell>
          <cell r="H81" t="str">
            <v>Y</v>
          </cell>
          <cell r="I81" t="str">
            <v>Low-income Community</v>
          </cell>
          <cell r="J81" t="str">
            <v>NA</v>
          </cell>
          <cell r="K81" t="str">
            <v>38.299145, -122.678869</v>
          </cell>
        </row>
        <row r="82">
          <cell r="A82">
            <v>784357</v>
          </cell>
          <cell r="B82" t="str">
            <v>Bay Area AQMD</v>
          </cell>
          <cell r="C82" t="str">
            <v>22SBP71-School-Bus-replacement</v>
          </cell>
          <cell r="D82" t="str">
            <v>22SBP71</v>
          </cell>
          <cell r="E82" t="str">
            <v>Executed</v>
          </cell>
          <cell r="F82">
            <v>2021</v>
          </cell>
          <cell r="G82" t="str">
            <v>Petaluma City Schools</v>
          </cell>
          <cell r="H82" t="str">
            <v>Y</v>
          </cell>
          <cell r="I82" t="str">
            <v>Low-income Community</v>
          </cell>
          <cell r="J82" t="str">
            <v>NA</v>
          </cell>
          <cell r="K82" t="str">
            <v>38.299145, -122.678869</v>
          </cell>
        </row>
        <row r="83">
          <cell r="A83">
            <v>784359</v>
          </cell>
          <cell r="B83" t="str">
            <v>Bay Area AQMD</v>
          </cell>
          <cell r="C83" t="str">
            <v>22SBP71-School-Bus-replacement</v>
          </cell>
          <cell r="D83" t="str">
            <v>22SBP71</v>
          </cell>
          <cell r="E83" t="str">
            <v>Executed</v>
          </cell>
          <cell r="F83">
            <v>2021</v>
          </cell>
          <cell r="G83" t="str">
            <v>Petaluma City Schools</v>
          </cell>
          <cell r="H83" t="str">
            <v>Y</v>
          </cell>
          <cell r="I83" t="str">
            <v>Low-income Community</v>
          </cell>
          <cell r="J83" t="str">
            <v>NA</v>
          </cell>
          <cell r="K83" t="str">
            <v>38.299145, -122.678869</v>
          </cell>
        </row>
        <row r="84">
          <cell r="A84">
            <v>784361</v>
          </cell>
          <cell r="B84" t="str">
            <v>Bay Area AQMD</v>
          </cell>
          <cell r="C84" t="str">
            <v>22SBP71-School-Bus-replacement</v>
          </cell>
          <cell r="D84" t="str">
            <v>22SBP71</v>
          </cell>
          <cell r="E84" t="str">
            <v>Executed</v>
          </cell>
          <cell r="F84">
            <v>2021</v>
          </cell>
          <cell r="G84" t="str">
            <v>Petaluma City Schools</v>
          </cell>
          <cell r="H84" t="str">
            <v>Y</v>
          </cell>
          <cell r="I84" t="str">
            <v>Low-income Community</v>
          </cell>
          <cell r="J84" t="str">
            <v>NA</v>
          </cell>
          <cell r="K84" t="str">
            <v>38.299145, -122.678869</v>
          </cell>
        </row>
        <row r="85">
          <cell r="A85">
            <v>795788</v>
          </cell>
          <cell r="B85" t="str">
            <v>Bay Area AQMD</v>
          </cell>
          <cell r="C85" t="str">
            <v>22SBP71-School-Bus-replacement</v>
          </cell>
          <cell r="D85" t="str">
            <v>22SBP71</v>
          </cell>
          <cell r="E85" t="str">
            <v>Executed</v>
          </cell>
          <cell r="F85">
            <v>2021</v>
          </cell>
          <cell r="G85" t="str">
            <v>Petaluma City Schools</v>
          </cell>
          <cell r="H85" t="str">
            <v>Y</v>
          </cell>
          <cell r="I85" t="str">
            <v>Low-income Community</v>
          </cell>
          <cell r="J85" t="str">
            <v>NA</v>
          </cell>
          <cell r="K85" t="str">
            <v>38.299145, -122.678869</v>
          </cell>
        </row>
        <row r="86">
          <cell r="A86">
            <v>783893</v>
          </cell>
          <cell r="B86" t="str">
            <v>Bay Area AQMD</v>
          </cell>
          <cell r="C86" t="str">
            <v>22SBP84-School-Bus-replacement</v>
          </cell>
          <cell r="D86" t="str">
            <v>22SBP84</v>
          </cell>
          <cell r="E86" t="str">
            <v>Executed</v>
          </cell>
          <cell r="F86">
            <v>2021</v>
          </cell>
          <cell r="G86" t="str">
            <v>Rincon Valley Union School District</v>
          </cell>
          <cell r="H86" t="str">
            <v>Y</v>
          </cell>
          <cell r="I86" t="str">
            <v>Low-income Community</v>
          </cell>
          <cell r="J86" t="str">
            <v>NA</v>
          </cell>
          <cell r="K86" t="str">
            <v>38.480018, -122.667875</v>
          </cell>
        </row>
        <row r="87">
          <cell r="A87">
            <v>784139</v>
          </cell>
          <cell r="B87" t="str">
            <v>Bay Area AQMD</v>
          </cell>
          <cell r="C87" t="str">
            <v>22SBP84-School-Bus-replacement</v>
          </cell>
          <cell r="D87" t="str">
            <v>22SBP84</v>
          </cell>
          <cell r="E87" t="str">
            <v>Executed</v>
          </cell>
          <cell r="F87">
            <v>2021</v>
          </cell>
          <cell r="G87" t="str">
            <v>Rincon Valley Union School District</v>
          </cell>
          <cell r="H87" t="str">
            <v>Y</v>
          </cell>
          <cell r="I87" t="str">
            <v>Low-income Community</v>
          </cell>
          <cell r="J87" t="str">
            <v>NA</v>
          </cell>
          <cell r="K87" t="str">
            <v>38.480018, -122.667875</v>
          </cell>
        </row>
        <row r="88">
          <cell r="A88">
            <v>783895</v>
          </cell>
          <cell r="B88" t="str">
            <v>Bay Area AQMD</v>
          </cell>
          <cell r="C88" t="str">
            <v>22SBP84-School-Bus-replacement</v>
          </cell>
          <cell r="D88" t="str">
            <v>22SBP84</v>
          </cell>
          <cell r="E88" t="str">
            <v>Executed</v>
          </cell>
          <cell r="F88">
            <v>2021</v>
          </cell>
          <cell r="G88" t="str">
            <v>Rincon Valley Union School District</v>
          </cell>
          <cell r="H88" t="str">
            <v>Y</v>
          </cell>
          <cell r="I88" t="str">
            <v>Low-income Community</v>
          </cell>
          <cell r="J88" t="str">
            <v>NA</v>
          </cell>
          <cell r="K88" t="str">
            <v>38.480018, -122.667875</v>
          </cell>
        </row>
        <row r="89">
          <cell r="A89">
            <v>783897</v>
          </cell>
          <cell r="B89" t="str">
            <v>Bay Area AQMD</v>
          </cell>
          <cell r="C89" t="str">
            <v>22SBP84-School-Bus-replacement</v>
          </cell>
          <cell r="D89" t="str">
            <v>22SBP84</v>
          </cell>
          <cell r="E89" t="str">
            <v>Executed</v>
          </cell>
          <cell r="F89">
            <v>2021</v>
          </cell>
          <cell r="G89" t="str">
            <v>Rincon Valley Union School District</v>
          </cell>
          <cell r="H89" t="str">
            <v>Y</v>
          </cell>
          <cell r="I89" t="str">
            <v>Low-income Community</v>
          </cell>
          <cell r="J89" t="str">
            <v>NA</v>
          </cell>
          <cell r="K89" t="str">
            <v>38.480018, -122.667875</v>
          </cell>
        </row>
        <row r="90">
          <cell r="A90">
            <v>761304</v>
          </cell>
          <cell r="B90" t="str">
            <v>Bay Area AQMD</v>
          </cell>
          <cell r="C90" t="str">
            <v>22SBP9-School-Bus-replacement</v>
          </cell>
          <cell r="D90" t="str">
            <v>22SBP9</v>
          </cell>
          <cell r="E90" t="str">
            <v>Executed</v>
          </cell>
          <cell r="F90">
            <v>2017</v>
          </cell>
          <cell r="G90" t="str">
            <v>Napa Valley Unified School District</v>
          </cell>
          <cell r="H90" t="str">
            <v>N</v>
          </cell>
          <cell r="I90" t="str">
            <v>Low-income Community</v>
          </cell>
          <cell r="J90" t="str">
            <v>NA</v>
          </cell>
          <cell r="K90" t="str">
            <v>38.315092, -122.299302</v>
          </cell>
        </row>
        <row r="91">
          <cell r="A91">
            <v>761306</v>
          </cell>
          <cell r="B91" t="str">
            <v>Bay Area AQMD</v>
          </cell>
          <cell r="C91" t="str">
            <v>22SBP9-School-Bus-replacement</v>
          </cell>
          <cell r="D91" t="str">
            <v>22SBP9</v>
          </cell>
          <cell r="E91" t="str">
            <v>Executed</v>
          </cell>
          <cell r="F91">
            <v>2017</v>
          </cell>
          <cell r="G91" t="str">
            <v>Napa Valley Unified School District</v>
          </cell>
          <cell r="H91" t="str">
            <v>N</v>
          </cell>
          <cell r="I91" t="str">
            <v>Low-income Community</v>
          </cell>
          <cell r="J91" t="str">
            <v>NA</v>
          </cell>
          <cell r="K91" t="str">
            <v>38.315092, -122.299302</v>
          </cell>
        </row>
        <row r="92">
          <cell r="A92">
            <v>761308</v>
          </cell>
          <cell r="B92" t="str">
            <v>Bay Area AQMD</v>
          </cell>
          <cell r="C92" t="str">
            <v>22SBP9-School-Bus-replacement</v>
          </cell>
          <cell r="D92" t="str">
            <v>22SBP9</v>
          </cell>
          <cell r="E92" t="str">
            <v>Executed</v>
          </cell>
          <cell r="F92">
            <v>2017</v>
          </cell>
          <cell r="G92" t="str">
            <v>Napa Valley Unified School District</v>
          </cell>
          <cell r="H92" t="str">
            <v>N</v>
          </cell>
          <cell r="I92" t="str">
            <v>Low-income Community</v>
          </cell>
          <cell r="J92" t="str">
            <v>NA</v>
          </cell>
          <cell r="K92" t="str">
            <v>38.315092, -122.299302</v>
          </cell>
        </row>
        <row r="93">
          <cell r="A93">
            <v>761310</v>
          </cell>
          <cell r="B93" t="str">
            <v>Bay Area AQMD</v>
          </cell>
          <cell r="C93" t="str">
            <v>22SBP9-School-Bus-replacement</v>
          </cell>
          <cell r="D93" t="str">
            <v>22SBP9</v>
          </cell>
          <cell r="E93" t="str">
            <v>Executed</v>
          </cell>
          <cell r="F93">
            <v>2017</v>
          </cell>
          <cell r="G93" t="str">
            <v>Napa Valley Unified School District</v>
          </cell>
          <cell r="H93" t="str">
            <v>N</v>
          </cell>
          <cell r="I93" t="str">
            <v>Low-income Community</v>
          </cell>
          <cell r="J93" t="str">
            <v>NA</v>
          </cell>
          <cell r="K93" t="str">
            <v>38.315092, -122.299302</v>
          </cell>
        </row>
        <row r="94">
          <cell r="A94">
            <v>758992</v>
          </cell>
          <cell r="B94" t="str">
            <v>Butte County AQMD</v>
          </cell>
          <cell r="C94" t="str">
            <v>CAP3-21-01  Thermalito Bus</v>
          </cell>
          <cell r="D94" t="str">
            <v>CAP3-21-01</v>
          </cell>
          <cell r="E94" t="str">
            <v>Executed</v>
          </cell>
          <cell r="F94">
            <v>2017</v>
          </cell>
          <cell r="G94" t="str">
            <v>Thermalito Union Elementary School Dist.</v>
          </cell>
          <cell r="H94" t="str">
            <v>N</v>
          </cell>
          <cell r="I94" t="str">
            <v>Disadvantage Community</v>
          </cell>
          <cell r="J94" t="str">
            <v>NA</v>
          </cell>
          <cell r="K94" t="str">
            <v>39.508646593866736, -121.58982984794172</v>
          </cell>
        </row>
        <row r="95">
          <cell r="A95">
            <v>759702</v>
          </cell>
          <cell r="B95" t="str">
            <v>Butte County AQMD</v>
          </cell>
          <cell r="C95" t="str">
            <v>CAP3-21-02 CUSD Bus</v>
          </cell>
          <cell r="D95" t="str">
            <v>CAP3-21-02</v>
          </cell>
          <cell r="E95" t="str">
            <v>Executed</v>
          </cell>
          <cell r="F95">
            <v>2017</v>
          </cell>
          <cell r="G95" t="str">
            <v>Chico Unified School District</v>
          </cell>
          <cell r="H95" t="str">
            <v>N</v>
          </cell>
          <cell r="I95" t="str">
            <v>Disadvantage Community</v>
          </cell>
          <cell r="J95" t="str">
            <v>NA</v>
          </cell>
          <cell r="K95" t="str">
            <v>39.71793113564766, -121.80471257707487</v>
          </cell>
        </row>
        <row r="96">
          <cell r="A96">
            <v>759449</v>
          </cell>
          <cell r="B96" t="str">
            <v>San Diego County APCD</v>
          </cell>
          <cell r="C96" t="str">
            <v>CAPP San Ysidro SD Buses Yr 22</v>
          </cell>
          <cell r="D96" t="str">
            <v>CAP APCD2020-OVEH-61-62-63</v>
          </cell>
          <cell r="E96" t="str">
            <v>Executed</v>
          </cell>
          <cell r="F96">
            <v>2017</v>
          </cell>
          <cell r="G96" t="str">
            <v>San Ysidro School District</v>
          </cell>
          <cell r="H96" t="str">
            <v>Y</v>
          </cell>
          <cell r="I96" t="str">
            <v>Disadvantage Community</v>
          </cell>
          <cell r="J96" t="str">
            <v>NA</v>
          </cell>
          <cell r="K96" t="str">
            <v>32.54710, -117.05307</v>
          </cell>
        </row>
        <row r="97">
          <cell r="A97">
            <v>759453</v>
          </cell>
          <cell r="B97" t="str">
            <v>San Diego County APCD</v>
          </cell>
          <cell r="C97" t="str">
            <v>CAPP San Ysidro SD Buses Yr 22</v>
          </cell>
          <cell r="D97" t="str">
            <v>CAP APCD2020-OVEH-61-62-63</v>
          </cell>
          <cell r="E97" t="str">
            <v>Executed</v>
          </cell>
          <cell r="F97">
            <v>2017</v>
          </cell>
          <cell r="G97" t="str">
            <v>San Ysidro School District</v>
          </cell>
          <cell r="H97" t="str">
            <v>Y</v>
          </cell>
          <cell r="I97" t="str">
            <v>Disadvantage Community</v>
          </cell>
          <cell r="J97" t="str">
            <v>NA</v>
          </cell>
          <cell r="K97" t="str">
            <v>32.54710, -117.05307</v>
          </cell>
        </row>
        <row r="98">
          <cell r="A98">
            <v>759044</v>
          </cell>
          <cell r="B98" t="str">
            <v>San Diego County APCD</v>
          </cell>
          <cell r="C98" t="str">
            <v>Chula Vista ESD ERP Y22 EJ</v>
          </cell>
          <cell r="D98" t="str">
            <v>APCD2020-OVEH-0023 &amp; -0024</v>
          </cell>
          <cell r="E98" t="str">
            <v>Executed</v>
          </cell>
          <cell r="F98">
            <v>2017</v>
          </cell>
          <cell r="G98" t="str">
            <v>Chula Vista Elementary School District</v>
          </cell>
          <cell r="H98" t="str">
            <v>Y</v>
          </cell>
          <cell r="I98" t="str">
            <v>Disadvantage Community</v>
          </cell>
          <cell r="J98" t="str">
            <v>NA</v>
          </cell>
          <cell r="K98" t="str">
            <v>32.60044, -117.08431</v>
          </cell>
        </row>
        <row r="99">
          <cell r="A99">
            <v>759046</v>
          </cell>
          <cell r="B99" t="str">
            <v>San Diego County APCD</v>
          </cell>
          <cell r="C99" t="str">
            <v>Chula Vista ESD ERP Y22 EJ</v>
          </cell>
          <cell r="D99" t="str">
            <v>APCD2020-OVEH-0023 &amp; -0024</v>
          </cell>
          <cell r="E99" t="str">
            <v>Executed</v>
          </cell>
          <cell r="F99">
            <v>2017</v>
          </cell>
          <cell r="G99" t="str">
            <v>Chula Vista Elementary School District</v>
          </cell>
          <cell r="H99" t="str">
            <v>Y</v>
          </cell>
          <cell r="I99" t="str">
            <v>Disadvantage Community</v>
          </cell>
          <cell r="J99" t="str">
            <v>NA</v>
          </cell>
          <cell r="K99" t="str">
            <v>32.60044, -117.08431</v>
          </cell>
        </row>
        <row r="100">
          <cell r="A100">
            <v>668406</v>
          </cell>
          <cell r="B100" t="str">
            <v>San Joaquin Valley APCD</v>
          </cell>
          <cell r="C100" t="str">
            <v>Di Giorgio Elementary School D</v>
          </cell>
          <cell r="D100" t="str">
            <v>G-70314</v>
          </cell>
          <cell r="E100" t="str">
            <v>Executed</v>
          </cell>
          <cell r="F100">
            <v>2017</v>
          </cell>
          <cell r="G100" t="str">
            <v>Di Giorgio Elementary School District</v>
          </cell>
          <cell r="H100" t="str">
            <v>Y</v>
          </cell>
          <cell r="I100" t="str">
            <v>Disadvantage Community</v>
          </cell>
          <cell r="J100" t="str">
            <v>NA</v>
          </cell>
          <cell r="K100" t="str">
            <v>35.23659500, -118.78606100</v>
          </cell>
        </row>
        <row r="101">
          <cell r="A101">
            <v>762535</v>
          </cell>
          <cell r="B101" t="str">
            <v>Eastern Kern APCD</v>
          </cell>
          <cell r="C101" t="str">
            <v>EV Bus 1</v>
          </cell>
          <cell r="D101" t="str">
            <v>05-008-2021</v>
          </cell>
          <cell r="E101" t="str">
            <v>Executed</v>
          </cell>
          <cell r="F101">
            <v>2017</v>
          </cell>
          <cell r="G101" t="str">
            <v>Sierra Sands Unified School District</v>
          </cell>
          <cell r="H101" t="str">
            <v>Y</v>
          </cell>
          <cell r="I101" t="str">
            <v>NA</v>
          </cell>
          <cell r="J101" t="str">
            <v>NA</v>
          </cell>
          <cell r="K101" t="str">
            <v>35.63323, -117.67015</v>
          </cell>
        </row>
        <row r="102">
          <cell r="A102">
            <v>762535</v>
          </cell>
          <cell r="B102" t="str">
            <v>Eastern Kern APCD</v>
          </cell>
          <cell r="C102" t="str">
            <v>EV Bus 1</v>
          </cell>
          <cell r="D102" t="str">
            <v>05-008-2021</v>
          </cell>
          <cell r="E102" t="str">
            <v>Executed</v>
          </cell>
          <cell r="F102">
            <v>2017</v>
          </cell>
          <cell r="G102" t="str">
            <v>Sierra Sands Unified School District</v>
          </cell>
          <cell r="H102" t="str">
            <v>Y</v>
          </cell>
          <cell r="I102" t="str">
            <v>NA</v>
          </cell>
          <cell r="J102" t="str">
            <v>NA</v>
          </cell>
          <cell r="K102" t="str">
            <v>35.63323, -117.67015</v>
          </cell>
        </row>
        <row r="103">
          <cell r="A103">
            <v>744988</v>
          </cell>
          <cell r="B103" t="str">
            <v>Eastern Kern APCD</v>
          </cell>
          <cell r="C103" t="str">
            <v>EV Bus 2</v>
          </cell>
          <cell r="D103" t="str">
            <v>05-009-2021</v>
          </cell>
          <cell r="E103" t="str">
            <v>Executed</v>
          </cell>
          <cell r="F103">
            <v>2017</v>
          </cell>
          <cell r="G103" t="str">
            <v>Sierra Sands Unified School District</v>
          </cell>
          <cell r="H103" t="str">
            <v>Y</v>
          </cell>
          <cell r="I103" t="str">
            <v>NA</v>
          </cell>
          <cell r="J103" t="str">
            <v>NA</v>
          </cell>
          <cell r="K103" t="str">
            <v>35.63323, -117.67015</v>
          </cell>
        </row>
        <row r="104">
          <cell r="A104">
            <v>651759</v>
          </cell>
          <cell r="B104" t="str">
            <v>San Joaquin Valley APCD</v>
          </cell>
          <cell r="C104" t="str">
            <v>Fowler Unified School District</v>
          </cell>
          <cell r="D104" t="str">
            <v>G-70570</v>
          </cell>
          <cell r="E104" t="str">
            <v>Executed</v>
          </cell>
          <cell r="F104">
            <v>2017</v>
          </cell>
          <cell r="G104" t="str">
            <v>Fowler Unified School District</v>
          </cell>
          <cell r="H104" t="str">
            <v>Y</v>
          </cell>
          <cell r="I104" t="str">
            <v>Disadvantage Community</v>
          </cell>
          <cell r="J104" t="str">
            <v>NA</v>
          </cell>
          <cell r="K104" t="str">
            <v>36.63274100, -119.67201000</v>
          </cell>
        </row>
        <row r="105">
          <cell r="A105">
            <v>731110</v>
          </cell>
          <cell r="B105" t="str">
            <v>Ventura County APCD</v>
          </cell>
          <cell r="C105" t="str">
            <v>Ocean View School District</v>
          </cell>
          <cell r="D105" t="str">
            <v>22-077</v>
          </cell>
          <cell r="E105" t="str">
            <v>Executed</v>
          </cell>
          <cell r="F105">
            <v>2017</v>
          </cell>
          <cell r="G105" t="str">
            <v>Ocean View School District</v>
          </cell>
          <cell r="H105" t="str">
            <v>N</v>
          </cell>
          <cell r="I105" t="str">
            <v>Disadvantage Community</v>
          </cell>
          <cell r="J105" t="str">
            <v>NA</v>
          </cell>
          <cell r="K105" t="str">
            <v xml:space="preserve">34.1615, -119.1467 </v>
          </cell>
        </row>
        <row r="106">
          <cell r="A106">
            <v>710301</v>
          </cell>
          <cell r="B106" t="str">
            <v>Santa Barbara County APCD</v>
          </cell>
          <cell r="C106" t="str">
            <v>On-Road: SBMTD</v>
          </cell>
          <cell r="D106" t="str">
            <v>AP192028 SBMTD</v>
          </cell>
          <cell r="E106" t="str">
            <v>Executed</v>
          </cell>
          <cell r="F106">
            <v>2017</v>
          </cell>
          <cell r="G106" t="str">
            <v>Santa Barbara Metropolitan Transit Distr</v>
          </cell>
          <cell r="H106" t="str">
            <v>N</v>
          </cell>
          <cell r="I106" t="str">
            <v>Low-income Community</v>
          </cell>
          <cell r="J106" t="str">
            <v>NA</v>
          </cell>
          <cell r="K106" t="str">
            <v>34.42278, -119.69035</v>
          </cell>
        </row>
        <row r="107">
          <cell r="A107">
            <v>649253</v>
          </cell>
          <cell r="B107" t="str">
            <v>San Joaquin Valley APCD</v>
          </cell>
          <cell r="C107" t="str">
            <v>Richland School District</v>
          </cell>
          <cell r="D107" t="str">
            <v>G-71686</v>
          </cell>
          <cell r="E107" t="str">
            <v>Executed</v>
          </cell>
          <cell r="F107">
            <v>2017</v>
          </cell>
          <cell r="G107" t="str">
            <v>Richland School District</v>
          </cell>
          <cell r="H107" t="str">
            <v>Y</v>
          </cell>
          <cell r="I107" t="str">
            <v>Disadvantage Community</v>
          </cell>
          <cell r="J107" t="str">
            <v>SJVS</v>
          </cell>
          <cell r="K107" t="str">
            <v>35.50545600, -119.28251300</v>
          </cell>
        </row>
        <row r="108">
          <cell r="A108">
            <v>649285</v>
          </cell>
          <cell r="B108" t="str">
            <v>San Joaquin Valley APCD</v>
          </cell>
          <cell r="C108" t="str">
            <v>Richland School District</v>
          </cell>
          <cell r="D108" t="str">
            <v>G-71685</v>
          </cell>
          <cell r="E108" t="str">
            <v>Executed</v>
          </cell>
          <cell r="F108">
            <v>2017</v>
          </cell>
          <cell r="G108" t="str">
            <v>Richland School District</v>
          </cell>
          <cell r="H108" t="str">
            <v>Y</v>
          </cell>
          <cell r="I108" t="str">
            <v>Disadvantage Community</v>
          </cell>
          <cell r="J108" t="str">
            <v>SJVS</v>
          </cell>
          <cell r="K108" t="str">
            <v>35.50545600, -119.28251300</v>
          </cell>
        </row>
        <row r="109">
          <cell r="A109">
            <v>649267</v>
          </cell>
          <cell r="B109" t="str">
            <v>San Joaquin Valley APCD</v>
          </cell>
          <cell r="C109" t="str">
            <v>Richland School District</v>
          </cell>
          <cell r="D109" t="str">
            <v>G-71678</v>
          </cell>
          <cell r="E109" t="str">
            <v>Executed</v>
          </cell>
          <cell r="F109">
            <v>2017</v>
          </cell>
          <cell r="G109" t="str">
            <v>Richland School District</v>
          </cell>
          <cell r="H109" t="str">
            <v>Y</v>
          </cell>
          <cell r="I109" t="str">
            <v>Disadvantage Community</v>
          </cell>
          <cell r="J109" t="str">
            <v>SJVS</v>
          </cell>
          <cell r="K109" t="str">
            <v>35.50545600, -119.28251300</v>
          </cell>
        </row>
        <row r="110">
          <cell r="A110">
            <v>790396</v>
          </cell>
          <cell r="B110" t="str">
            <v>Santa Barbara County APCD</v>
          </cell>
          <cell r="C110" t="str">
            <v>School Bus: Lompoc Unified</v>
          </cell>
          <cell r="D110" t="str">
            <v>AP202127 Lompoc Unified</v>
          </cell>
          <cell r="E110" t="str">
            <v>Executed</v>
          </cell>
          <cell r="F110">
            <v>2017</v>
          </cell>
          <cell r="G110" t="str">
            <v>Lompoc Unified School District</v>
          </cell>
          <cell r="H110" t="str">
            <v>N</v>
          </cell>
          <cell r="I110" t="str">
            <v>Low-income Community</v>
          </cell>
          <cell r="J110" t="str">
            <v>NA</v>
          </cell>
          <cell r="K110" t="str">
            <v>34.652434, -120.456404</v>
          </cell>
        </row>
        <row r="111">
          <cell r="A111">
            <v>766385</v>
          </cell>
          <cell r="B111" t="str">
            <v>Santa Barbara County APCD</v>
          </cell>
          <cell r="C111" t="str">
            <v>School Bus: SMJUHSD</v>
          </cell>
          <cell r="D111" t="str">
            <v>AP192022 SMJUHSD</v>
          </cell>
          <cell r="E111" t="str">
            <v>Executed</v>
          </cell>
          <cell r="F111">
            <v>2017</v>
          </cell>
          <cell r="G111" t="str">
            <v>Santa Maria Joint Union High School Dist</v>
          </cell>
          <cell r="H111" t="str">
            <v>N</v>
          </cell>
          <cell r="I111" t="str">
            <v>Low-income Community</v>
          </cell>
          <cell r="J111" t="str">
            <v>NA</v>
          </cell>
          <cell r="K111" t="str">
            <v>34.944100, -120.558200</v>
          </cell>
        </row>
        <row r="112">
          <cell r="A112">
            <v>731891</v>
          </cell>
          <cell r="B112" t="str">
            <v>San Diego County APCD</v>
          </cell>
          <cell r="C112" t="str">
            <v>USA Waste of California</v>
          </cell>
          <cell r="D112" t="str">
            <v>APCD2019-CARL-0023</v>
          </cell>
          <cell r="E112" t="str">
            <v>Executed</v>
          </cell>
          <cell r="F112">
            <v>2017</v>
          </cell>
          <cell r="G112" t="str">
            <v>USA Waste of California</v>
          </cell>
          <cell r="H112" t="str">
            <v>Y</v>
          </cell>
          <cell r="I112" t="str">
            <v>Disadvantage Community</v>
          </cell>
          <cell r="J112" t="str">
            <v>NA</v>
          </cell>
          <cell r="K112" t="str">
            <v>32.81654, -116.97408</v>
          </cell>
        </row>
        <row r="113">
          <cell r="A113">
            <v>790330</v>
          </cell>
          <cell r="B113" t="str">
            <v>San Diego County APCD</v>
          </cell>
          <cell r="C113" t="str">
            <v>USA Waste of California</v>
          </cell>
          <cell r="D113" t="str">
            <v>APCD2019-CARL-0023</v>
          </cell>
          <cell r="E113" t="str">
            <v>Executed</v>
          </cell>
          <cell r="F113">
            <v>2017</v>
          </cell>
          <cell r="G113" t="str">
            <v>USA Waste of California</v>
          </cell>
          <cell r="H113" t="str">
            <v>Y</v>
          </cell>
          <cell r="I113" t="str">
            <v>Disadvantage Community</v>
          </cell>
          <cell r="J113" t="str">
            <v>NA</v>
          </cell>
          <cell r="K113" t="str">
            <v>32.81654, -116.97408</v>
          </cell>
        </row>
        <row r="114">
          <cell r="A114">
            <v>791402</v>
          </cell>
          <cell r="B114" t="str">
            <v>San Diego County APCD</v>
          </cell>
          <cell r="C114" t="str">
            <v>USA Waste of California</v>
          </cell>
          <cell r="D114" t="str">
            <v>APCD2019-CARL-0023</v>
          </cell>
          <cell r="E114" t="str">
            <v>Executed</v>
          </cell>
          <cell r="F114">
            <v>2017</v>
          </cell>
          <cell r="G114" t="str">
            <v>USA Waste of California</v>
          </cell>
          <cell r="H114" t="str">
            <v>Y</v>
          </cell>
          <cell r="I114" t="str">
            <v>Disadvantage Community</v>
          </cell>
          <cell r="J114" t="str">
            <v>NA</v>
          </cell>
          <cell r="K114" t="str">
            <v>32.81654, -116.97408</v>
          </cell>
        </row>
        <row r="115">
          <cell r="A115">
            <v>791454</v>
          </cell>
          <cell r="B115" t="str">
            <v>San Diego County APCD</v>
          </cell>
          <cell r="C115" t="str">
            <v>USA Waste of California</v>
          </cell>
          <cell r="D115" t="str">
            <v>APCD2019-CARL-0023</v>
          </cell>
          <cell r="E115" t="str">
            <v>Executed</v>
          </cell>
          <cell r="F115">
            <v>2017</v>
          </cell>
          <cell r="G115" t="str">
            <v>USA Waste of California</v>
          </cell>
          <cell r="H115" t="str">
            <v>Y</v>
          </cell>
          <cell r="I115" t="str">
            <v>Disadvantage Community</v>
          </cell>
          <cell r="J115" t="str">
            <v>NA</v>
          </cell>
          <cell r="K115" t="str">
            <v>32.81654, -116.97408</v>
          </cell>
        </row>
        <row r="116">
          <cell r="A116">
            <v>791338</v>
          </cell>
          <cell r="B116" t="str">
            <v>San Diego County APCD</v>
          </cell>
          <cell r="C116" t="str">
            <v>USA Waste of California</v>
          </cell>
          <cell r="D116" t="str">
            <v>APCD2019-CARL-0023</v>
          </cell>
          <cell r="E116" t="str">
            <v>Executed</v>
          </cell>
          <cell r="F116">
            <v>2017</v>
          </cell>
          <cell r="G116" t="str">
            <v>USA Waste of California</v>
          </cell>
          <cell r="H116" t="str">
            <v>Y</v>
          </cell>
          <cell r="I116" t="str">
            <v>Disadvantage Community</v>
          </cell>
          <cell r="J116" t="str">
            <v>NA</v>
          </cell>
          <cell r="K116" t="str">
            <v>32.81654, -116.97408</v>
          </cell>
        </row>
        <row r="117">
          <cell r="A117">
            <v>791362</v>
          </cell>
          <cell r="B117" t="str">
            <v>San Diego County APCD</v>
          </cell>
          <cell r="C117" t="str">
            <v>USA Waste of California</v>
          </cell>
          <cell r="D117" t="str">
            <v>APCD2019-CARL-0023</v>
          </cell>
          <cell r="E117" t="str">
            <v>Executed</v>
          </cell>
          <cell r="F117">
            <v>2017</v>
          </cell>
          <cell r="G117" t="str">
            <v>USA Waste of California</v>
          </cell>
          <cell r="H117" t="str">
            <v>Y</v>
          </cell>
          <cell r="I117" t="str">
            <v>Disadvantage Community</v>
          </cell>
          <cell r="J117" t="str">
            <v>NA</v>
          </cell>
          <cell r="K117" t="str">
            <v>32.81654, -116.97408</v>
          </cell>
        </row>
        <row r="118">
          <cell r="A118">
            <v>791517</v>
          </cell>
          <cell r="B118" t="str">
            <v>San Diego County APCD</v>
          </cell>
          <cell r="C118" t="str">
            <v>USA Waste of California</v>
          </cell>
          <cell r="D118" t="str">
            <v>APCD2019-CARL-0023</v>
          </cell>
          <cell r="E118" t="str">
            <v>Executed</v>
          </cell>
          <cell r="F118">
            <v>2017</v>
          </cell>
          <cell r="G118" t="str">
            <v>USA Waste of California</v>
          </cell>
          <cell r="H118" t="str">
            <v>Y</v>
          </cell>
          <cell r="I118" t="str">
            <v>Disadvantage Community</v>
          </cell>
          <cell r="J118" t="str">
            <v>NA</v>
          </cell>
          <cell r="K118" t="str">
            <v>32.81654, -116.97408</v>
          </cell>
        </row>
        <row r="119">
          <cell r="A119">
            <v>791583</v>
          </cell>
          <cell r="B119" t="str">
            <v>San Diego County APCD</v>
          </cell>
          <cell r="C119" t="str">
            <v>USA Waste of California</v>
          </cell>
          <cell r="D119" t="str">
            <v>APCD2019-CARL-0023</v>
          </cell>
          <cell r="E119" t="str">
            <v>Executed</v>
          </cell>
          <cell r="F119">
            <v>2017</v>
          </cell>
          <cell r="G119" t="str">
            <v>USA Waste of California</v>
          </cell>
          <cell r="H119" t="str">
            <v>Y</v>
          </cell>
          <cell r="I119" t="str">
            <v>Disadvantage Community</v>
          </cell>
          <cell r="J119" t="str">
            <v>NA</v>
          </cell>
          <cell r="K119" t="str">
            <v>32.81654, -116.97408</v>
          </cell>
        </row>
        <row r="120">
          <cell r="A120">
            <v>791661</v>
          </cell>
          <cell r="B120" t="str">
            <v>San Diego County APCD</v>
          </cell>
          <cell r="C120" t="str">
            <v>USA Waste of California</v>
          </cell>
          <cell r="D120" t="str">
            <v>APCD2019-CARL-0023</v>
          </cell>
          <cell r="E120" t="str">
            <v>Executed</v>
          </cell>
          <cell r="F120">
            <v>2017</v>
          </cell>
          <cell r="G120" t="str">
            <v>USA Waste of California</v>
          </cell>
          <cell r="H120" t="str">
            <v>Y</v>
          </cell>
          <cell r="I120" t="str">
            <v>Disadvantage Community</v>
          </cell>
          <cell r="J120" t="str">
            <v>NA</v>
          </cell>
          <cell r="K120" t="str">
            <v>32.81654, -116.97408</v>
          </cell>
        </row>
        <row r="121">
          <cell r="A121">
            <v>791748</v>
          </cell>
          <cell r="B121" t="str">
            <v>San Diego County APCD</v>
          </cell>
          <cell r="C121" t="str">
            <v>USA Waste of California</v>
          </cell>
          <cell r="D121" t="str">
            <v>APCD2019-CARL-0023</v>
          </cell>
          <cell r="E121" t="str">
            <v>Executed</v>
          </cell>
          <cell r="F121">
            <v>2017</v>
          </cell>
          <cell r="G121" t="str">
            <v>USA Waste of California</v>
          </cell>
          <cell r="H121" t="str">
            <v>Y</v>
          </cell>
          <cell r="I121" t="str">
            <v>Disadvantage Community</v>
          </cell>
          <cell r="J121" t="str">
            <v>NA</v>
          </cell>
          <cell r="K121" t="str">
            <v>32.81654, -116.97408</v>
          </cell>
        </row>
        <row r="122">
          <cell r="A122">
            <v>791784</v>
          </cell>
          <cell r="B122" t="str">
            <v>San Diego County APCD</v>
          </cell>
          <cell r="C122" t="str">
            <v>USA Waste of California</v>
          </cell>
          <cell r="D122" t="str">
            <v>APCD2019-CARL-0023</v>
          </cell>
          <cell r="E122" t="str">
            <v>Executed</v>
          </cell>
          <cell r="F122">
            <v>2017</v>
          </cell>
          <cell r="G122" t="str">
            <v>USA Waste of California</v>
          </cell>
          <cell r="H122" t="str">
            <v>Y</v>
          </cell>
          <cell r="I122" t="str">
            <v>Disadvantage Community</v>
          </cell>
          <cell r="J122" t="str">
            <v>NA</v>
          </cell>
          <cell r="K122" t="str">
            <v>32.81654, -116.97408</v>
          </cell>
        </row>
        <row r="123">
          <cell r="A123">
            <v>791814</v>
          </cell>
          <cell r="B123" t="str">
            <v>San Diego County APCD</v>
          </cell>
          <cell r="C123" t="str">
            <v>USA Waste of California</v>
          </cell>
          <cell r="D123" t="str">
            <v>APCD2019-CARL-0023</v>
          </cell>
          <cell r="E123" t="str">
            <v>Executed</v>
          </cell>
          <cell r="F123">
            <v>2017</v>
          </cell>
          <cell r="G123" t="str">
            <v>USA Waste of California</v>
          </cell>
          <cell r="H123" t="str">
            <v>Y</v>
          </cell>
          <cell r="I123" t="str">
            <v>Disadvantage Community</v>
          </cell>
          <cell r="J123" t="str">
            <v>NA</v>
          </cell>
          <cell r="K123" t="str">
            <v>32.81654, -116.97408</v>
          </cell>
        </row>
        <row r="124">
          <cell r="A124">
            <v>791844</v>
          </cell>
          <cell r="B124" t="str">
            <v>San Diego County APCD</v>
          </cell>
          <cell r="C124" t="str">
            <v>USA Waste of California</v>
          </cell>
          <cell r="D124" t="str">
            <v>APCD2019-CARL-0023</v>
          </cell>
          <cell r="E124" t="str">
            <v>Executed</v>
          </cell>
          <cell r="F124">
            <v>2017</v>
          </cell>
          <cell r="G124" t="str">
            <v>USA Waste of California</v>
          </cell>
          <cell r="H124" t="str">
            <v>Y</v>
          </cell>
          <cell r="I124" t="str">
            <v>Disadvantage Community</v>
          </cell>
          <cell r="J124" t="str">
            <v>NA</v>
          </cell>
          <cell r="K124" t="str">
            <v>32.81654, -116.97408</v>
          </cell>
        </row>
        <row r="125">
          <cell r="A125">
            <v>791145</v>
          </cell>
          <cell r="B125" t="str">
            <v>San Diego County APCD</v>
          </cell>
          <cell r="C125" t="str">
            <v>USA Waste of California</v>
          </cell>
          <cell r="D125" t="str">
            <v>APCD2019-CARL-0023</v>
          </cell>
          <cell r="E125" t="str">
            <v>Executed</v>
          </cell>
          <cell r="F125">
            <v>2017</v>
          </cell>
          <cell r="G125" t="str">
            <v>USA Waste of California</v>
          </cell>
          <cell r="H125" t="str">
            <v>Y</v>
          </cell>
          <cell r="I125" t="str">
            <v>Disadvantage Community</v>
          </cell>
          <cell r="J125" t="str">
            <v>NA</v>
          </cell>
          <cell r="K125" t="str">
            <v>32.81654, -116.97408</v>
          </cell>
        </row>
        <row r="126">
          <cell r="A126">
            <v>792359</v>
          </cell>
          <cell r="B126" t="str">
            <v>San Diego County APCD</v>
          </cell>
          <cell r="C126" t="str">
            <v>USA Waste of California</v>
          </cell>
          <cell r="D126" t="str">
            <v>APCD2019-CARL-0023</v>
          </cell>
          <cell r="E126" t="str">
            <v>Executed</v>
          </cell>
          <cell r="F126">
            <v>2017</v>
          </cell>
          <cell r="G126" t="str">
            <v>USA Waste of California</v>
          </cell>
          <cell r="H126" t="str">
            <v>Y</v>
          </cell>
          <cell r="I126" t="str">
            <v>Disadvantage Community</v>
          </cell>
          <cell r="J126" t="str">
            <v>NA</v>
          </cell>
          <cell r="K126" t="str">
            <v>32.81654, -116.97408</v>
          </cell>
        </row>
        <row r="127">
          <cell r="A127">
            <v>791270</v>
          </cell>
          <cell r="B127" t="str">
            <v>San Diego County APCD</v>
          </cell>
          <cell r="C127" t="str">
            <v>USA Waste of California</v>
          </cell>
          <cell r="D127" t="str">
            <v>APCD2019-CARL-0023</v>
          </cell>
          <cell r="E127" t="str">
            <v>Executed</v>
          </cell>
          <cell r="F127">
            <v>2017</v>
          </cell>
          <cell r="G127" t="str">
            <v>USA Waste of California</v>
          </cell>
          <cell r="H127" t="str">
            <v>Y</v>
          </cell>
          <cell r="I127" t="str">
            <v>Disadvantage Community</v>
          </cell>
          <cell r="J127" t="str">
            <v>NA</v>
          </cell>
          <cell r="K127" t="str">
            <v>32.81654, -116.97408</v>
          </cell>
        </row>
        <row r="128">
          <cell r="A128">
            <v>791420</v>
          </cell>
          <cell r="B128" t="str">
            <v>San Diego County APCD</v>
          </cell>
          <cell r="C128" t="str">
            <v>USA Waste of California</v>
          </cell>
          <cell r="D128" t="str">
            <v>APCD2019-CARL-0023</v>
          </cell>
          <cell r="E128" t="str">
            <v>Executed</v>
          </cell>
          <cell r="F128">
            <v>2017</v>
          </cell>
          <cell r="G128" t="str">
            <v>USA Waste of California</v>
          </cell>
          <cell r="H128" t="str">
            <v>Y</v>
          </cell>
          <cell r="I128" t="str">
            <v>Disadvantage Community</v>
          </cell>
          <cell r="J128" t="str">
            <v>NA</v>
          </cell>
          <cell r="K128" t="str">
            <v>32.81654, -116.97408</v>
          </cell>
        </row>
        <row r="129">
          <cell r="A129">
            <v>730427</v>
          </cell>
          <cell r="B129" t="str">
            <v>Ventura County APCD</v>
          </cell>
          <cell r="C129" t="str">
            <v>Ventura Unified</v>
          </cell>
          <cell r="D129" t="str">
            <v>21-073</v>
          </cell>
          <cell r="E129" t="str">
            <v>Executed</v>
          </cell>
          <cell r="F129">
            <v>2017</v>
          </cell>
          <cell r="G129" t="str">
            <v>Ventura Unified</v>
          </cell>
          <cell r="H129" t="str">
            <v>N</v>
          </cell>
          <cell r="I129" t="str">
            <v>Disadvantage Community</v>
          </cell>
          <cell r="J129" t="str">
            <v>NA</v>
          </cell>
          <cell r="K129" t="str">
            <v>34.296836, -119.297111</v>
          </cell>
        </row>
        <row r="130">
          <cell r="A130">
            <v>695615</v>
          </cell>
          <cell r="B130" t="str">
            <v>Ventura County APCD</v>
          </cell>
          <cell r="C130" t="str">
            <v>Ventura Unified</v>
          </cell>
          <cell r="D130" t="str">
            <v>21-073</v>
          </cell>
          <cell r="E130" t="str">
            <v>Executed</v>
          </cell>
          <cell r="F130">
            <v>2017</v>
          </cell>
          <cell r="G130" t="str">
            <v>Ventura Unified</v>
          </cell>
          <cell r="H130" t="str">
            <v>N</v>
          </cell>
          <cell r="I130" t="str">
            <v>Disadvantage Community</v>
          </cell>
          <cell r="J130" t="str">
            <v>NA</v>
          </cell>
          <cell r="K130" t="str">
            <v>34.3018, -119.2973</v>
          </cell>
        </row>
        <row r="131">
          <cell r="A131">
            <v>744557</v>
          </cell>
          <cell r="B131" t="str">
            <v>Sacramento Metropolitan AQMD</v>
          </cell>
          <cell r="C131" t="str">
            <v>VET-19-0069</v>
          </cell>
          <cell r="D131" t="str">
            <v>VET-19-0069</v>
          </cell>
          <cell r="E131" t="str">
            <v>Executed</v>
          </cell>
          <cell r="F131">
            <v>2017</v>
          </cell>
          <cell r="G131" t="str">
            <v>Twin Rivers Unified School District</v>
          </cell>
          <cell r="H131" t="str">
            <v>Y</v>
          </cell>
          <cell r="I131" t="str">
            <v>1/2 Mile Buffer Zone</v>
          </cell>
          <cell r="J131" t="str">
            <v>NA</v>
          </cell>
          <cell r="K131" t="str">
            <v>38.63615, -121.43447</v>
          </cell>
        </row>
        <row r="132">
          <cell r="A132">
            <v>744567</v>
          </cell>
          <cell r="B132" t="str">
            <v>Sacramento Metropolitan AQMD</v>
          </cell>
          <cell r="C132" t="str">
            <v>VET-19-0069</v>
          </cell>
          <cell r="D132" t="str">
            <v>VET-19-0069</v>
          </cell>
          <cell r="E132" t="str">
            <v>Executed</v>
          </cell>
          <cell r="F132">
            <v>2017</v>
          </cell>
          <cell r="G132" t="str">
            <v>Twin Rivers Unified School District</v>
          </cell>
          <cell r="H132" t="str">
            <v>Y</v>
          </cell>
          <cell r="I132" t="str">
            <v>1/2 Mile Buffer Zone</v>
          </cell>
          <cell r="J132" t="str">
            <v>NA</v>
          </cell>
          <cell r="K132" t="str">
            <v>38.63513, -121.43447</v>
          </cell>
        </row>
        <row r="133">
          <cell r="A133">
            <v>744635</v>
          </cell>
          <cell r="B133" t="str">
            <v>Sacramento Metropolitan AQMD</v>
          </cell>
          <cell r="C133" t="str">
            <v>VET-19-0069</v>
          </cell>
          <cell r="D133" t="str">
            <v>VET-19-0069</v>
          </cell>
          <cell r="E133" t="str">
            <v>Executed</v>
          </cell>
          <cell r="F133">
            <v>2017</v>
          </cell>
          <cell r="G133" t="str">
            <v>Twin Rivers Unified School District</v>
          </cell>
          <cell r="H133" t="str">
            <v>Y</v>
          </cell>
          <cell r="I133" t="str">
            <v>1/2 Mile Buffer Zone</v>
          </cell>
          <cell r="J133" t="str">
            <v>NA</v>
          </cell>
          <cell r="K133" t="str">
            <v>38.63513, -121.43447</v>
          </cell>
        </row>
        <row r="134">
          <cell r="A134">
            <v>744637</v>
          </cell>
          <cell r="B134" t="str">
            <v>Sacramento Metropolitan AQMD</v>
          </cell>
          <cell r="C134" t="str">
            <v>VET-19-0069</v>
          </cell>
          <cell r="D134" t="str">
            <v>VET-19-0069</v>
          </cell>
          <cell r="E134" t="str">
            <v>Executed</v>
          </cell>
          <cell r="F134">
            <v>2017</v>
          </cell>
          <cell r="G134" t="str">
            <v>Twin Rivers Unified School District</v>
          </cell>
          <cell r="H134" t="str">
            <v>Y</v>
          </cell>
          <cell r="I134" t="str">
            <v>1/2 Mile Buffer Zone</v>
          </cell>
          <cell r="J134" t="str">
            <v>NA</v>
          </cell>
          <cell r="K134" t="str">
            <v>38.63513, -121.43447</v>
          </cell>
        </row>
        <row r="135">
          <cell r="A135">
            <v>744639</v>
          </cell>
          <cell r="B135" t="str">
            <v>Sacramento Metropolitan AQMD</v>
          </cell>
          <cell r="C135" t="str">
            <v>VET-19-0069</v>
          </cell>
          <cell r="D135" t="str">
            <v>VET-19-0069</v>
          </cell>
          <cell r="E135" t="str">
            <v>Executed</v>
          </cell>
          <cell r="F135">
            <v>2017</v>
          </cell>
          <cell r="G135" t="str">
            <v>Twin Rivers Unified School District</v>
          </cell>
          <cell r="H135" t="str">
            <v>Y</v>
          </cell>
          <cell r="I135" t="str">
            <v>1/2 Mile Buffer Zone</v>
          </cell>
          <cell r="J135" t="str">
            <v>NA</v>
          </cell>
          <cell r="K135" t="str">
            <v>38.63513, -121.43447</v>
          </cell>
        </row>
        <row r="136">
          <cell r="A136">
            <v>729856</v>
          </cell>
          <cell r="B136" t="str">
            <v>Sacramento Metropolitan AQMD</v>
          </cell>
          <cell r="C136" t="str">
            <v>VET-19-0078</v>
          </cell>
          <cell r="D136" t="str">
            <v>VET-19-0078</v>
          </cell>
          <cell r="E136" t="str">
            <v>Executed</v>
          </cell>
          <cell r="F136">
            <v>2017</v>
          </cell>
          <cell r="G136" t="str">
            <v>Elk Grove Unified School District</v>
          </cell>
          <cell r="H136" t="str">
            <v>Y</v>
          </cell>
          <cell r="I136" t="str">
            <v>Disadvantage Community</v>
          </cell>
          <cell r="J136" t="str">
            <v>SACSSF-M</v>
          </cell>
          <cell r="K136" t="str">
            <v>38.483927, -121.393702</v>
          </cell>
        </row>
        <row r="137">
          <cell r="A137">
            <v>729858</v>
          </cell>
          <cell r="B137" t="str">
            <v>Sacramento Metropolitan AQMD</v>
          </cell>
          <cell r="C137" t="str">
            <v>VET-19-0078</v>
          </cell>
          <cell r="D137" t="str">
            <v>VET-19-0078</v>
          </cell>
          <cell r="E137" t="str">
            <v>Executed</v>
          </cell>
          <cell r="F137">
            <v>2017</v>
          </cell>
          <cell r="G137" t="str">
            <v>Elk Grove Unified School District</v>
          </cell>
          <cell r="H137" t="str">
            <v>Y</v>
          </cell>
          <cell r="I137" t="str">
            <v>Disadvantage Community</v>
          </cell>
          <cell r="J137" t="str">
            <v>SACSSF-M</v>
          </cell>
          <cell r="K137" t="str">
            <v>38.483927, -121.393702</v>
          </cell>
        </row>
        <row r="138">
          <cell r="A138">
            <v>729860</v>
          </cell>
          <cell r="B138" t="str">
            <v>Sacramento Metropolitan AQMD</v>
          </cell>
          <cell r="C138" t="str">
            <v>VET-19-0078</v>
          </cell>
          <cell r="D138" t="str">
            <v>VET-19-0078</v>
          </cell>
          <cell r="E138" t="str">
            <v>Executed</v>
          </cell>
          <cell r="F138">
            <v>2017</v>
          </cell>
          <cell r="G138" t="str">
            <v>Elk Grove Unified School District</v>
          </cell>
          <cell r="H138" t="str">
            <v>Y</v>
          </cell>
          <cell r="I138" t="str">
            <v>Disadvantage Community</v>
          </cell>
          <cell r="J138" t="str">
            <v>SACSSF-M</v>
          </cell>
          <cell r="K138" t="str">
            <v>38.483927, -121.393702</v>
          </cell>
        </row>
        <row r="139">
          <cell r="A139">
            <v>729862</v>
          </cell>
          <cell r="B139" t="str">
            <v>Sacramento Metropolitan AQMD</v>
          </cell>
          <cell r="C139" t="str">
            <v>VET-19-0078</v>
          </cell>
          <cell r="D139" t="str">
            <v>VET-19-0078</v>
          </cell>
          <cell r="E139" t="str">
            <v>Executed</v>
          </cell>
          <cell r="F139">
            <v>2017</v>
          </cell>
          <cell r="G139" t="str">
            <v>Elk Grove Unified School District</v>
          </cell>
          <cell r="H139" t="str">
            <v>Y</v>
          </cell>
          <cell r="I139" t="str">
            <v>Disadvantage Community</v>
          </cell>
          <cell r="J139" t="str">
            <v>SACSSF-M</v>
          </cell>
          <cell r="K139" t="str">
            <v>38.483927, -121.393702</v>
          </cell>
        </row>
        <row r="140">
          <cell r="A140">
            <v>729864</v>
          </cell>
          <cell r="B140" t="str">
            <v>Sacramento Metropolitan AQMD</v>
          </cell>
          <cell r="C140" t="str">
            <v>VET-19-0078</v>
          </cell>
          <cell r="D140" t="str">
            <v>VET-19-0078</v>
          </cell>
          <cell r="E140" t="str">
            <v>Executed</v>
          </cell>
          <cell r="F140">
            <v>2017</v>
          </cell>
          <cell r="G140" t="str">
            <v>Elk Grove Unified School District</v>
          </cell>
          <cell r="H140" t="str">
            <v>Y</v>
          </cell>
          <cell r="I140" t="str">
            <v>Disadvantage Community</v>
          </cell>
          <cell r="J140" t="str">
            <v>SACSSF-M</v>
          </cell>
          <cell r="K140" t="str">
            <v>38.483927, -121.393702</v>
          </cell>
        </row>
        <row r="141">
          <cell r="A141">
            <v>729866</v>
          </cell>
          <cell r="B141" t="str">
            <v>Sacramento Metropolitan AQMD</v>
          </cell>
          <cell r="C141" t="str">
            <v>VET-19-0078</v>
          </cell>
          <cell r="D141" t="str">
            <v>VET-19-0078</v>
          </cell>
          <cell r="E141" t="str">
            <v>Executed</v>
          </cell>
          <cell r="F141">
            <v>2017</v>
          </cell>
          <cell r="G141" t="str">
            <v>Elk Grove Unified School District</v>
          </cell>
          <cell r="H141" t="str">
            <v>Y</v>
          </cell>
          <cell r="I141" t="str">
            <v>Disadvantage Community</v>
          </cell>
          <cell r="J141" t="str">
            <v>SACSSF-M</v>
          </cell>
          <cell r="K141" t="str">
            <v>38.483927, -121.393702</v>
          </cell>
        </row>
        <row r="142">
          <cell r="A142">
            <v>729868</v>
          </cell>
          <cell r="B142" t="str">
            <v>Sacramento Metropolitan AQMD</v>
          </cell>
          <cell r="C142" t="str">
            <v>VET-19-0078</v>
          </cell>
          <cell r="D142" t="str">
            <v>VET-19-0078</v>
          </cell>
          <cell r="E142" t="str">
            <v>Executed</v>
          </cell>
          <cell r="F142">
            <v>2017</v>
          </cell>
          <cell r="G142" t="str">
            <v>Elk Grove Unified School District</v>
          </cell>
          <cell r="H142" t="str">
            <v>Y</v>
          </cell>
          <cell r="I142" t="str">
            <v>Disadvantage Community</v>
          </cell>
          <cell r="J142" t="str">
            <v>SACSSF-M</v>
          </cell>
          <cell r="K142" t="str">
            <v>38.483927, -121.393702</v>
          </cell>
        </row>
        <row r="143">
          <cell r="A143">
            <v>729870</v>
          </cell>
          <cell r="B143" t="str">
            <v>Sacramento Metropolitan AQMD</v>
          </cell>
          <cell r="C143" t="str">
            <v>VET-19-0078</v>
          </cell>
          <cell r="D143" t="str">
            <v>VET-19-0078</v>
          </cell>
          <cell r="E143" t="str">
            <v>Executed</v>
          </cell>
          <cell r="F143">
            <v>2017</v>
          </cell>
          <cell r="G143" t="str">
            <v>Elk Grove Unified School District</v>
          </cell>
          <cell r="H143" t="str">
            <v>Y</v>
          </cell>
          <cell r="I143" t="str">
            <v>Disadvantage Community</v>
          </cell>
          <cell r="J143" t="str">
            <v>SACSSF-M</v>
          </cell>
          <cell r="K143" t="str">
            <v>38.483927, -121.393702</v>
          </cell>
        </row>
        <row r="144">
          <cell r="A144">
            <v>729872</v>
          </cell>
          <cell r="B144" t="str">
            <v>Sacramento Metropolitan AQMD</v>
          </cell>
          <cell r="C144" t="str">
            <v>VET-19-0078</v>
          </cell>
          <cell r="D144" t="str">
            <v>VET-19-0078</v>
          </cell>
          <cell r="E144" t="str">
            <v>Executed</v>
          </cell>
          <cell r="F144">
            <v>2017</v>
          </cell>
          <cell r="G144" t="str">
            <v>Elk Grove Unified School District</v>
          </cell>
          <cell r="H144" t="str">
            <v>Y</v>
          </cell>
          <cell r="I144" t="str">
            <v>Disadvantage Community</v>
          </cell>
          <cell r="J144" t="str">
            <v>SACSSF-M</v>
          </cell>
          <cell r="K144" t="str">
            <v>38.483927, -121.393702</v>
          </cell>
        </row>
        <row r="145">
          <cell r="A145">
            <v>729874</v>
          </cell>
          <cell r="B145" t="str">
            <v>Sacramento Metropolitan AQMD</v>
          </cell>
          <cell r="C145" t="str">
            <v>VET-19-0078</v>
          </cell>
          <cell r="D145" t="str">
            <v>VET-19-0078</v>
          </cell>
          <cell r="E145" t="str">
            <v>Executed</v>
          </cell>
          <cell r="F145">
            <v>2017</v>
          </cell>
          <cell r="G145" t="str">
            <v>Elk Grove Unified School District</v>
          </cell>
          <cell r="H145" t="str">
            <v>Y</v>
          </cell>
          <cell r="I145" t="str">
            <v>Disadvantage Community</v>
          </cell>
          <cell r="J145" t="str">
            <v>SACSSF-M</v>
          </cell>
          <cell r="K145" t="str">
            <v>38.483927, -121.393702</v>
          </cell>
        </row>
        <row r="146">
          <cell r="A146">
            <v>729876</v>
          </cell>
          <cell r="B146" t="str">
            <v>Sacramento Metropolitan AQMD</v>
          </cell>
          <cell r="C146" t="str">
            <v>VET-19-0078</v>
          </cell>
          <cell r="D146" t="str">
            <v>VET-19-0078</v>
          </cell>
          <cell r="E146" t="str">
            <v>Executed</v>
          </cell>
          <cell r="F146">
            <v>2017</v>
          </cell>
          <cell r="G146" t="str">
            <v>Elk Grove Unified School District</v>
          </cell>
          <cell r="H146" t="str">
            <v>Y</v>
          </cell>
          <cell r="I146" t="str">
            <v>Disadvantage Community</v>
          </cell>
          <cell r="J146" t="str">
            <v>SACSSF-M</v>
          </cell>
          <cell r="K146" t="str">
            <v>38.483927, -121.393702</v>
          </cell>
        </row>
        <row r="147">
          <cell r="A147">
            <v>729878</v>
          </cell>
          <cell r="B147" t="str">
            <v>Sacramento Metropolitan AQMD</v>
          </cell>
          <cell r="C147" t="str">
            <v>VET-19-0078</v>
          </cell>
          <cell r="D147" t="str">
            <v>VET-19-0078</v>
          </cell>
          <cell r="E147" t="str">
            <v>Executed</v>
          </cell>
          <cell r="F147">
            <v>2017</v>
          </cell>
          <cell r="G147" t="str">
            <v>Elk Grove Unified School District</v>
          </cell>
          <cell r="H147" t="str">
            <v>Y</v>
          </cell>
          <cell r="I147" t="str">
            <v>Disadvantage Community</v>
          </cell>
          <cell r="J147" t="str">
            <v>SACSSF-M</v>
          </cell>
          <cell r="K147" t="str">
            <v>38.483927, -121.393702</v>
          </cell>
        </row>
        <row r="148">
          <cell r="A148">
            <v>729880</v>
          </cell>
          <cell r="B148" t="str">
            <v>Sacramento Metropolitan AQMD</v>
          </cell>
          <cell r="C148" t="str">
            <v>VET-19-0078</v>
          </cell>
          <cell r="D148" t="str">
            <v>VET-19-0078</v>
          </cell>
          <cell r="E148" t="str">
            <v>Executed</v>
          </cell>
          <cell r="F148">
            <v>2017</v>
          </cell>
          <cell r="G148" t="str">
            <v>Elk Grove Unified School District</v>
          </cell>
          <cell r="H148" t="str">
            <v>Y</v>
          </cell>
          <cell r="I148" t="str">
            <v>Disadvantage Community</v>
          </cell>
          <cell r="J148" t="str">
            <v>SACSSF-M</v>
          </cell>
          <cell r="K148" t="str">
            <v>38.483927, -121.393702</v>
          </cell>
        </row>
        <row r="149">
          <cell r="A149">
            <v>729880</v>
          </cell>
          <cell r="B149" t="str">
            <v>Sacramento Metropolitan AQMD</v>
          </cell>
          <cell r="C149" t="str">
            <v>VET-19-0078</v>
          </cell>
          <cell r="D149" t="str">
            <v>VET-19-0078</v>
          </cell>
          <cell r="E149" t="str">
            <v>Executed</v>
          </cell>
          <cell r="F149">
            <v>2017</v>
          </cell>
          <cell r="G149" t="str">
            <v>Elk Grove Unified School District</v>
          </cell>
          <cell r="H149" t="str">
            <v>Y</v>
          </cell>
          <cell r="I149" t="str">
            <v>Disadvantage Community</v>
          </cell>
          <cell r="J149" t="str">
            <v>SACSSF-M</v>
          </cell>
          <cell r="K149" t="str">
            <v>38.483927, -121.393702</v>
          </cell>
        </row>
        <row r="150">
          <cell r="A150">
            <v>761056</v>
          </cell>
          <cell r="B150" t="str">
            <v>Sacramento Metropolitan AQMD</v>
          </cell>
          <cell r="C150" t="str">
            <v>VET-19-0080</v>
          </cell>
          <cell r="D150" t="str">
            <v>VET-19-0080</v>
          </cell>
          <cell r="E150" t="str">
            <v>Executed</v>
          </cell>
          <cell r="F150">
            <v>2017</v>
          </cell>
          <cell r="G150" t="str">
            <v>Center Joint Unified School District</v>
          </cell>
          <cell r="H150" t="str">
            <v>N</v>
          </cell>
          <cell r="I150" t="str">
            <v>NA</v>
          </cell>
          <cell r="J150" t="str">
            <v>NA</v>
          </cell>
          <cell r="K150" t="str">
            <v>38.721964, -121.390998</v>
          </cell>
        </row>
        <row r="151">
          <cell r="A151">
            <v>761058</v>
          </cell>
          <cell r="B151" t="str">
            <v>Sacramento Metropolitan AQMD</v>
          </cell>
          <cell r="C151" t="str">
            <v>VET-19-0080</v>
          </cell>
          <cell r="D151" t="str">
            <v>VET-19-0080</v>
          </cell>
          <cell r="E151" t="str">
            <v>Executed</v>
          </cell>
          <cell r="F151">
            <v>2017</v>
          </cell>
          <cell r="G151" t="str">
            <v>Center Joint Unified School District</v>
          </cell>
          <cell r="H151" t="str">
            <v>N</v>
          </cell>
          <cell r="I151" t="str">
            <v>NA</v>
          </cell>
          <cell r="J151" t="str">
            <v>NA</v>
          </cell>
          <cell r="K151" t="str">
            <v>38.721964, -121.390998</v>
          </cell>
        </row>
        <row r="152">
          <cell r="A152">
            <v>761060</v>
          </cell>
          <cell r="B152" t="str">
            <v>Sacramento Metropolitan AQMD</v>
          </cell>
          <cell r="C152" t="str">
            <v>VET-19-0080</v>
          </cell>
          <cell r="D152" t="str">
            <v>VET-19-0080</v>
          </cell>
          <cell r="E152" t="str">
            <v>Executed</v>
          </cell>
          <cell r="F152">
            <v>2017</v>
          </cell>
          <cell r="G152" t="str">
            <v>Center Joint Unified School District</v>
          </cell>
          <cell r="H152" t="str">
            <v>N</v>
          </cell>
          <cell r="I152" t="str">
            <v>NA</v>
          </cell>
          <cell r="J152" t="str">
            <v>NA</v>
          </cell>
          <cell r="K152" t="str">
            <v>38.721964, -121.390998</v>
          </cell>
        </row>
        <row r="153">
          <cell r="A153">
            <v>761062</v>
          </cell>
          <cell r="B153" t="str">
            <v>Sacramento Metropolitan AQMD</v>
          </cell>
          <cell r="C153" t="str">
            <v>VET-19-0080</v>
          </cell>
          <cell r="D153" t="str">
            <v>VET-19-0080</v>
          </cell>
          <cell r="E153" t="str">
            <v>Executed</v>
          </cell>
          <cell r="F153">
            <v>2017</v>
          </cell>
          <cell r="G153" t="str">
            <v>Center Joint Unified School District</v>
          </cell>
          <cell r="H153" t="str">
            <v>N</v>
          </cell>
          <cell r="I153" t="str">
            <v>NA</v>
          </cell>
          <cell r="J153" t="str">
            <v>NA</v>
          </cell>
          <cell r="K153" t="str">
            <v>38.721964, -121.390998</v>
          </cell>
        </row>
        <row r="154">
          <cell r="A154">
            <v>708861</v>
          </cell>
          <cell r="B154" t="str">
            <v>Sacramento Metropolitan AQMD</v>
          </cell>
          <cell r="C154" t="str">
            <v>VET-19-0085</v>
          </cell>
          <cell r="D154" t="str">
            <v>VET-19-0085</v>
          </cell>
          <cell r="E154" t="str">
            <v>Executed</v>
          </cell>
          <cell r="F154">
            <v>2017</v>
          </cell>
          <cell r="G154" t="str">
            <v>Twin Rivers Unified School District</v>
          </cell>
          <cell r="H154" t="str">
            <v>Y</v>
          </cell>
          <cell r="I154" t="str">
            <v>1/2 Mile Buffer Zone</v>
          </cell>
          <cell r="J154" t="str">
            <v>NA</v>
          </cell>
          <cell r="K154" t="str">
            <v>38.63513, -121.436759</v>
          </cell>
        </row>
        <row r="155">
          <cell r="A155">
            <v>729230</v>
          </cell>
          <cell r="B155" t="str">
            <v>Sacramento Metropolitan AQMD</v>
          </cell>
          <cell r="C155" t="str">
            <v>VET-19-0085</v>
          </cell>
          <cell r="D155" t="str">
            <v>VET-19-0085</v>
          </cell>
          <cell r="E155" t="str">
            <v>Executed</v>
          </cell>
          <cell r="F155">
            <v>2017</v>
          </cell>
          <cell r="G155" t="str">
            <v>Twin Rivers Unified School District</v>
          </cell>
          <cell r="H155" t="str">
            <v>Y</v>
          </cell>
          <cell r="I155" t="str">
            <v>1/2 Mile Buffer Zone</v>
          </cell>
          <cell r="J155" t="str">
            <v>NA</v>
          </cell>
          <cell r="K155" t="str">
            <v>38.63513, -121.436759</v>
          </cell>
        </row>
        <row r="156">
          <cell r="A156">
            <v>729239</v>
          </cell>
          <cell r="B156" t="str">
            <v>Sacramento Metropolitan AQMD</v>
          </cell>
          <cell r="C156" t="str">
            <v>VET-19-0085</v>
          </cell>
          <cell r="D156" t="str">
            <v>VET-19-0085</v>
          </cell>
          <cell r="E156" t="str">
            <v>Executed</v>
          </cell>
          <cell r="F156">
            <v>2017</v>
          </cell>
          <cell r="G156" t="str">
            <v>Twin Rivers Unified School District</v>
          </cell>
          <cell r="H156" t="str">
            <v>Y</v>
          </cell>
          <cell r="I156" t="str">
            <v>1/2 Mile Buffer Zone</v>
          </cell>
          <cell r="J156" t="str">
            <v>NA</v>
          </cell>
          <cell r="K156" t="str">
            <v>38.63513, -121.436759</v>
          </cell>
        </row>
        <row r="157">
          <cell r="A157">
            <v>729237</v>
          </cell>
          <cell r="B157" t="str">
            <v>Sacramento Metropolitan AQMD</v>
          </cell>
          <cell r="C157" t="str">
            <v>VET-19-0085</v>
          </cell>
          <cell r="D157" t="str">
            <v>VET-19-0085</v>
          </cell>
          <cell r="E157" t="str">
            <v>Executed</v>
          </cell>
          <cell r="F157">
            <v>2017</v>
          </cell>
          <cell r="G157" t="str">
            <v>Twin Rivers Unified School District</v>
          </cell>
          <cell r="H157" t="str">
            <v>Y</v>
          </cell>
          <cell r="I157" t="str">
            <v>1/2 Mile Buffer Zone</v>
          </cell>
          <cell r="J157" t="str">
            <v>NA</v>
          </cell>
          <cell r="K157" t="str">
            <v>38.63513, -121.436759</v>
          </cell>
        </row>
        <row r="158">
          <cell r="A158">
            <v>729247</v>
          </cell>
          <cell r="B158" t="str">
            <v>Sacramento Metropolitan AQMD</v>
          </cell>
          <cell r="C158" t="str">
            <v>VET-19-0085</v>
          </cell>
          <cell r="D158" t="str">
            <v>VET-19-0085</v>
          </cell>
          <cell r="E158" t="str">
            <v>Executed</v>
          </cell>
          <cell r="F158">
            <v>2017</v>
          </cell>
          <cell r="G158" t="str">
            <v>Twin Rivers Unified School District</v>
          </cell>
          <cell r="H158" t="str">
            <v>Y</v>
          </cell>
          <cell r="I158" t="str">
            <v>1/2 Mile Buffer Zone</v>
          </cell>
          <cell r="J158" t="str">
            <v>NA</v>
          </cell>
          <cell r="K158" t="str">
            <v>38.63513, -121.436759</v>
          </cell>
        </row>
        <row r="159">
          <cell r="A159">
            <v>729249</v>
          </cell>
          <cell r="B159" t="str">
            <v>Sacramento Metropolitan AQMD</v>
          </cell>
          <cell r="C159" t="str">
            <v>VET-19-0085</v>
          </cell>
          <cell r="D159" t="str">
            <v>VET-19-0085</v>
          </cell>
          <cell r="E159" t="str">
            <v>Executed</v>
          </cell>
          <cell r="F159">
            <v>2017</v>
          </cell>
          <cell r="G159" t="str">
            <v>Twin Rivers Unified School District</v>
          </cell>
          <cell r="H159" t="str">
            <v>Y</v>
          </cell>
          <cell r="I159" t="str">
            <v>1/2 Mile Buffer Zone</v>
          </cell>
          <cell r="J159" t="str">
            <v>NA</v>
          </cell>
          <cell r="K159" t="str">
            <v>38.63513, -121.436759</v>
          </cell>
        </row>
        <row r="160">
          <cell r="A160">
            <v>729251</v>
          </cell>
          <cell r="B160" t="str">
            <v>Sacramento Metropolitan AQMD</v>
          </cell>
          <cell r="C160" t="str">
            <v>VET-19-0085</v>
          </cell>
          <cell r="D160" t="str">
            <v>VET-19-0085</v>
          </cell>
          <cell r="E160" t="str">
            <v>Executed</v>
          </cell>
          <cell r="F160">
            <v>2017</v>
          </cell>
          <cell r="G160" t="str">
            <v>Twin Rivers Unified School District</v>
          </cell>
          <cell r="H160" t="str">
            <v>Y</v>
          </cell>
          <cell r="I160" t="str">
            <v>1/2 Mile Buffer Zone</v>
          </cell>
          <cell r="J160" t="str">
            <v>NA</v>
          </cell>
          <cell r="K160" t="str">
            <v>38.63513, -121.436759</v>
          </cell>
        </row>
        <row r="161">
          <cell r="A161">
            <v>732008</v>
          </cell>
          <cell r="B161" t="str">
            <v>Sacramento Metropolitan AQMD</v>
          </cell>
          <cell r="C161" t="str">
            <v>VET-19-0086</v>
          </cell>
          <cell r="D161" t="str">
            <v>VET-19-0086</v>
          </cell>
          <cell r="E161" t="str">
            <v>Executed</v>
          </cell>
          <cell r="F161">
            <v>2017</v>
          </cell>
          <cell r="G161" t="str">
            <v>Folsom Cordova Unified School District</v>
          </cell>
          <cell r="H161" t="str">
            <v>Y</v>
          </cell>
          <cell r="I161" t="str">
            <v>Disadvantage Community</v>
          </cell>
          <cell r="J161" t="str">
            <v>NA</v>
          </cell>
          <cell r="K161" t="str">
            <v>38.57126524262641, -121.31297021718188</v>
          </cell>
        </row>
        <row r="162">
          <cell r="A162">
            <v>713899</v>
          </cell>
          <cell r="B162" t="str">
            <v>Sacramento Metropolitan AQMD</v>
          </cell>
          <cell r="C162" t="str">
            <v>VET-19-0086</v>
          </cell>
          <cell r="D162" t="str">
            <v>VET-19-0086</v>
          </cell>
          <cell r="E162" t="str">
            <v>Executed</v>
          </cell>
          <cell r="F162">
            <v>2017</v>
          </cell>
          <cell r="G162" t="str">
            <v>Folsom Cordova Unified School District</v>
          </cell>
          <cell r="H162" t="str">
            <v>Y</v>
          </cell>
          <cell r="I162" t="str">
            <v>Disadvantage Community</v>
          </cell>
          <cell r="J162" t="str">
            <v>NA</v>
          </cell>
          <cell r="K162" t="str">
            <v>38.57127802091996, -121.3129602673007</v>
          </cell>
        </row>
        <row r="163">
          <cell r="A163">
            <v>713901</v>
          </cell>
          <cell r="B163" t="str">
            <v>Sacramento Metropolitan AQMD</v>
          </cell>
          <cell r="C163" t="str">
            <v>VET-19-0086</v>
          </cell>
          <cell r="D163" t="str">
            <v>VET-19-0086</v>
          </cell>
          <cell r="E163" t="str">
            <v>Executed</v>
          </cell>
          <cell r="F163">
            <v>2017</v>
          </cell>
          <cell r="G163" t="str">
            <v>Folsom Cordova Unified School District</v>
          </cell>
          <cell r="H163" t="str">
            <v>Y</v>
          </cell>
          <cell r="I163" t="str">
            <v>Disadvantage Community</v>
          </cell>
          <cell r="J163" t="str">
            <v>NA</v>
          </cell>
          <cell r="K163" t="str">
            <v>38.57127802091996, -121.3129602673007</v>
          </cell>
        </row>
        <row r="164">
          <cell r="A164">
            <v>713903</v>
          </cell>
          <cell r="B164" t="str">
            <v>Sacramento Metropolitan AQMD</v>
          </cell>
          <cell r="C164" t="str">
            <v>VET-19-0086</v>
          </cell>
          <cell r="D164" t="str">
            <v>VET-19-0086</v>
          </cell>
          <cell r="E164" t="str">
            <v>Executed</v>
          </cell>
          <cell r="F164">
            <v>2017</v>
          </cell>
          <cell r="G164" t="str">
            <v>Folsom Cordova Unified School District</v>
          </cell>
          <cell r="H164" t="str">
            <v>Y</v>
          </cell>
          <cell r="I164" t="str">
            <v>Disadvantage Community</v>
          </cell>
          <cell r="J164" t="str">
            <v>NA</v>
          </cell>
          <cell r="K164" t="str">
            <v>38.57127802091996, -121.3129602673007</v>
          </cell>
        </row>
        <row r="165">
          <cell r="A165">
            <v>712212</v>
          </cell>
          <cell r="B165" t="str">
            <v>Sacramento Metropolitan AQMD</v>
          </cell>
          <cell r="C165" t="str">
            <v>VET-19-0087</v>
          </cell>
          <cell r="D165" t="str">
            <v>VET-19-0087</v>
          </cell>
          <cell r="E165" t="str">
            <v>Executed</v>
          </cell>
          <cell r="F165">
            <v>2017</v>
          </cell>
          <cell r="G165" t="str">
            <v>Robla School District</v>
          </cell>
          <cell r="H165" t="str">
            <v>Y</v>
          </cell>
          <cell r="I165" t="str">
            <v>Disadvantage Community</v>
          </cell>
          <cell r="J165" t="str">
            <v>NA</v>
          </cell>
          <cell r="K165" t="str">
            <v>38.6486459, -121.4171353</v>
          </cell>
        </row>
        <row r="166">
          <cell r="A166">
            <v>746677</v>
          </cell>
          <cell r="B166" t="str">
            <v>Sacramento Metropolitan AQMD</v>
          </cell>
          <cell r="C166" t="str">
            <v>VET-19-0087</v>
          </cell>
          <cell r="D166" t="str">
            <v>VET-19-0087</v>
          </cell>
          <cell r="E166" t="str">
            <v>Executed</v>
          </cell>
          <cell r="F166">
            <v>2017</v>
          </cell>
          <cell r="G166" t="str">
            <v>Robla School District</v>
          </cell>
          <cell r="H166" t="str">
            <v>Y</v>
          </cell>
          <cell r="I166" t="str">
            <v>Disadvantage Community</v>
          </cell>
          <cell r="J166" t="str">
            <v>NA</v>
          </cell>
          <cell r="K166" t="str">
            <v>38.6486459, -121.4171353</v>
          </cell>
        </row>
        <row r="167">
          <cell r="A167">
            <v>746685</v>
          </cell>
          <cell r="B167" t="str">
            <v>Sacramento Metropolitan AQMD</v>
          </cell>
          <cell r="C167" t="str">
            <v>VET-19-0087</v>
          </cell>
          <cell r="D167" t="str">
            <v>VET-19-0087</v>
          </cell>
          <cell r="E167" t="str">
            <v>Executed</v>
          </cell>
          <cell r="F167">
            <v>2017</v>
          </cell>
          <cell r="G167" t="str">
            <v>Robla School District</v>
          </cell>
          <cell r="H167" t="str">
            <v>Y</v>
          </cell>
          <cell r="I167" t="str">
            <v>Disadvantage Community</v>
          </cell>
          <cell r="J167" t="str">
            <v>NA</v>
          </cell>
          <cell r="K167" t="str">
            <v>38.6486459, -121.4171353</v>
          </cell>
        </row>
        <row r="168">
          <cell r="A168">
            <v>712218</v>
          </cell>
          <cell r="B168" t="str">
            <v>Sacramento Metropolitan AQMD</v>
          </cell>
          <cell r="C168" t="str">
            <v>VET-19-0087</v>
          </cell>
          <cell r="D168" t="str">
            <v>VET-19-0087</v>
          </cell>
          <cell r="E168" t="str">
            <v>Executed</v>
          </cell>
          <cell r="F168">
            <v>2017</v>
          </cell>
          <cell r="G168" t="str">
            <v>Robla School District</v>
          </cell>
          <cell r="H168" t="str">
            <v>Y</v>
          </cell>
          <cell r="I168" t="str">
            <v>Disadvantage Community</v>
          </cell>
          <cell r="J168" t="str">
            <v>NA</v>
          </cell>
          <cell r="K168" t="str">
            <v>38.6486459, -121.4171353</v>
          </cell>
        </row>
        <row r="169">
          <cell r="A169">
            <v>729607</v>
          </cell>
          <cell r="B169" t="str">
            <v>Sacramento Metropolitan AQMD</v>
          </cell>
          <cell r="C169" t="str">
            <v>VET-19-0088</v>
          </cell>
          <cell r="D169" t="str">
            <v>VET-19-0088</v>
          </cell>
          <cell r="E169" t="str">
            <v>Executed</v>
          </cell>
          <cell r="F169">
            <v>2017</v>
          </cell>
          <cell r="G169" t="str">
            <v>Galt Joint Union Elementary School Distr</v>
          </cell>
          <cell r="H169" t="str">
            <v>Y</v>
          </cell>
          <cell r="I169" t="str">
            <v>NA</v>
          </cell>
          <cell r="J169" t="str">
            <v>NA</v>
          </cell>
          <cell r="K169" t="str">
            <v>38.283792, -121.300372</v>
          </cell>
        </row>
        <row r="170">
          <cell r="A170">
            <v>729429</v>
          </cell>
          <cell r="B170" t="str">
            <v>Sacramento Metropolitan AQMD</v>
          </cell>
          <cell r="C170" t="str">
            <v>VET-19-0089</v>
          </cell>
          <cell r="D170" t="str">
            <v>VET-19-0089</v>
          </cell>
          <cell r="E170" t="str">
            <v>Executed</v>
          </cell>
          <cell r="F170">
            <v>2017</v>
          </cell>
          <cell r="G170" t="str">
            <v>Galt Joint Union High School District</v>
          </cell>
          <cell r="H170" t="str">
            <v>Y</v>
          </cell>
          <cell r="I170" t="str">
            <v>NA</v>
          </cell>
          <cell r="J170" t="str">
            <v>NA</v>
          </cell>
          <cell r="K170" t="str">
            <v>38.283792, -121.300372</v>
          </cell>
        </row>
        <row r="171">
          <cell r="A171">
            <v>746669</v>
          </cell>
          <cell r="B171" t="str">
            <v>Sacramento Metropolitan AQMD</v>
          </cell>
          <cell r="C171" t="str">
            <v>VET-19-0090</v>
          </cell>
          <cell r="D171" t="str">
            <v>VET-19-0090</v>
          </cell>
          <cell r="E171" t="str">
            <v>Executed</v>
          </cell>
          <cell r="F171">
            <v>2017</v>
          </cell>
          <cell r="G171" t="str">
            <v>Arcohe Union School District</v>
          </cell>
          <cell r="H171" t="str">
            <v>N</v>
          </cell>
          <cell r="I171" t="str">
            <v>NA</v>
          </cell>
          <cell r="J171" t="str">
            <v>NA</v>
          </cell>
          <cell r="K171" t="str">
            <v>38.295345, -121.242501</v>
          </cell>
        </row>
        <row r="172">
          <cell r="A172">
            <v>729378</v>
          </cell>
          <cell r="B172" t="str">
            <v>Sacramento Metropolitan AQMD</v>
          </cell>
          <cell r="C172" t="str">
            <v>VET-19-0092</v>
          </cell>
          <cell r="D172" t="str">
            <v>VET-19-0092</v>
          </cell>
          <cell r="E172" t="str">
            <v>Executed</v>
          </cell>
          <cell r="F172">
            <v>2017</v>
          </cell>
          <cell r="G172" t="str">
            <v>River Delta Unified School District</v>
          </cell>
          <cell r="H172" t="str">
            <v>N</v>
          </cell>
          <cell r="I172" t="str">
            <v>NA</v>
          </cell>
          <cell r="J172" t="str">
            <v>NA</v>
          </cell>
          <cell r="K172" t="str">
            <v>38.329245, -121.570711</v>
          </cell>
        </row>
        <row r="173">
          <cell r="A173">
            <v>746599</v>
          </cell>
          <cell r="B173" t="str">
            <v>Sacramento Metropolitan AQMD</v>
          </cell>
          <cell r="C173" t="str">
            <v>VET-19-0093</v>
          </cell>
          <cell r="D173" t="str">
            <v>VET-19-0093</v>
          </cell>
          <cell r="E173" t="str">
            <v>Executed</v>
          </cell>
          <cell r="F173">
            <v>2017</v>
          </cell>
          <cell r="G173" t="str">
            <v>San Juan Unified School District</v>
          </cell>
          <cell r="H173" t="str">
            <v>Y</v>
          </cell>
          <cell r="I173" t="str">
            <v>Disadvantage Community</v>
          </cell>
          <cell r="J173" t="str">
            <v>NA</v>
          </cell>
          <cell r="K173" t="str">
            <v>38.6450808, -121.3944965</v>
          </cell>
        </row>
        <row r="174">
          <cell r="A174">
            <v>746609</v>
          </cell>
          <cell r="B174" t="str">
            <v>Sacramento Metropolitan AQMD</v>
          </cell>
          <cell r="C174" t="str">
            <v>VET-19-0093</v>
          </cell>
          <cell r="D174" t="str">
            <v>VET-19-0093</v>
          </cell>
          <cell r="E174" t="str">
            <v>Executed</v>
          </cell>
          <cell r="F174">
            <v>2017</v>
          </cell>
          <cell r="G174" t="str">
            <v>San Juan Unified School District</v>
          </cell>
          <cell r="H174" t="str">
            <v>Y</v>
          </cell>
          <cell r="I174" t="str">
            <v>Disadvantage Community</v>
          </cell>
          <cell r="J174" t="str">
            <v>NA</v>
          </cell>
          <cell r="K174" t="str">
            <v>38.6450808, -121.3944965</v>
          </cell>
        </row>
        <row r="175">
          <cell r="A175">
            <v>746617</v>
          </cell>
          <cell r="B175" t="str">
            <v>Sacramento Metropolitan AQMD</v>
          </cell>
          <cell r="C175" t="str">
            <v>VET-19-0093</v>
          </cell>
          <cell r="D175" t="str">
            <v>VET-19-0093</v>
          </cell>
          <cell r="E175" t="str">
            <v>Executed</v>
          </cell>
          <cell r="F175">
            <v>2017</v>
          </cell>
          <cell r="G175" t="str">
            <v>San Juan Unified School District</v>
          </cell>
          <cell r="H175" t="str">
            <v>Y</v>
          </cell>
          <cell r="I175" t="str">
            <v>Disadvantage Community</v>
          </cell>
          <cell r="J175" t="str">
            <v>NA</v>
          </cell>
          <cell r="K175" t="str">
            <v>38.6450808, -121.3944965</v>
          </cell>
        </row>
        <row r="176">
          <cell r="A176">
            <v>746625</v>
          </cell>
          <cell r="B176" t="str">
            <v>Sacramento Metropolitan AQMD</v>
          </cell>
          <cell r="C176" t="str">
            <v>VET-19-0093</v>
          </cell>
          <cell r="D176" t="str">
            <v>VET-19-0093</v>
          </cell>
          <cell r="E176" t="str">
            <v>Executed</v>
          </cell>
          <cell r="F176">
            <v>2017</v>
          </cell>
          <cell r="G176" t="str">
            <v>San Juan Unified School District</v>
          </cell>
          <cell r="H176" t="str">
            <v>Y</v>
          </cell>
          <cell r="I176" t="str">
            <v>Disadvantage Community</v>
          </cell>
          <cell r="J176" t="str">
            <v>NA</v>
          </cell>
          <cell r="K176" t="str">
            <v>38.6450808, -121.3944965</v>
          </cell>
        </row>
        <row r="177">
          <cell r="A177">
            <v>746639</v>
          </cell>
          <cell r="B177" t="str">
            <v>Sacramento Metropolitan AQMD</v>
          </cell>
          <cell r="C177" t="str">
            <v>VET-19-0093</v>
          </cell>
          <cell r="D177" t="str">
            <v>VET-19-0093</v>
          </cell>
          <cell r="E177" t="str">
            <v>Executed</v>
          </cell>
          <cell r="F177">
            <v>2017</v>
          </cell>
          <cell r="G177" t="str">
            <v>San Juan Unified School District</v>
          </cell>
          <cell r="H177" t="str">
            <v>Y</v>
          </cell>
          <cell r="I177" t="str">
            <v>Disadvantage Community</v>
          </cell>
          <cell r="J177" t="str">
            <v>NA</v>
          </cell>
          <cell r="K177" t="str">
            <v>38.6450808, -121.3944965</v>
          </cell>
        </row>
        <row r="178">
          <cell r="A178">
            <v>746655</v>
          </cell>
          <cell r="B178" t="str">
            <v>Sacramento Metropolitan AQMD</v>
          </cell>
          <cell r="C178" t="str">
            <v>VET-19-0093</v>
          </cell>
          <cell r="D178" t="str">
            <v>VET-19-0093</v>
          </cell>
          <cell r="E178" t="str">
            <v>Executed</v>
          </cell>
          <cell r="F178">
            <v>2017</v>
          </cell>
          <cell r="G178" t="str">
            <v>San Juan Unified School District</v>
          </cell>
          <cell r="H178" t="str">
            <v>Y</v>
          </cell>
          <cell r="I178" t="str">
            <v>Disadvantage Community</v>
          </cell>
          <cell r="J178" t="str">
            <v>NA</v>
          </cell>
          <cell r="K178" t="str">
            <v>38.6450808, -121.3944965</v>
          </cell>
        </row>
        <row r="179">
          <cell r="A179">
            <v>746647</v>
          </cell>
          <cell r="B179" t="str">
            <v>Sacramento Metropolitan AQMD</v>
          </cell>
          <cell r="C179" t="str">
            <v>VET-19-0093</v>
          </cell>
          <cell r="D179" t="str">
            <v>VET-19-0093</v>
          </cell>
          <cell r="E179" t="str">
            <v>Executed</v>
          </cell>
          <cell r="F179">
            <v>2017</v>
          </cell>
          <cell r="G179" t="str">
            <v>San Juan Unified School District</v>
          </cell>
          <cell r="H179" t="str">
            <v>Y</v>
          </cell>
          <cell r="I179" t="str">
            <v>Disadvantage Community</v>
          </cell>
          <cell r="J179" t="str">
            <v>NA</v>
          </cell>
          <cell r="K179" t="str">
            <v>38.6450808, -121.3944965</v>
          </cell>
        </row>
        <row r="180">
          <cell r="A180">
            <v>742777</v>
          </cell>
          <cell r="B180" t="str">
            <v>Sacramento Metropolitan AQMD</v>
          </cell>
          <cell r="C180" t="str">
            <v>VET-19-0094</v>
          </cell>
          <cell r="D180" t="str">
            <v>VET-19-0094</v>
          </cell>
          <cell r="E180" t="str">
            <v>Executed</v>
          </cell>
          <cell r="F180">
            <v>2017</v>
          </cell>
          <cell r="G180" t="str">
            <v>New Bern Transport Corporation</v>
          </cell>
          <cell r="H180" t="str">
            <v>Y</v>
          </cell>
          <cell r="I180" t="str">
            <v>Disadvantage Community</v>
          </cell>
          <cell r="J180" t="str">
            <v>SACSSF-M</v>
          </cell>
          <cell r="K180" t="str">
            <v>38.48324850924682, -121.39844829585194</v>
          </cell>
        </row>
        <row r="181">
          <cell r="A181">
            <v>742793</v>
          </cell>
          <cell r="B181" t="str">
            <v>Sacramento Metropolitan AQMD</v>
          </cell>
          <cell r="C181" t="str">
            <v>VET-19-0094</v>
          </cell>
          <cell r="D181" t="str">
            <v>VET-19-0094</v>
          </cell>
          <cell r="E181" t="str">
            <v>Executed</v>
          </cell>
          <cell r="F181">
            <v>2017</v>
          </cell>
          <cell r="G181" t="str">
            <v>New Bern Transport Corporation</v>
          </cell>
          <cell r="H181" t="str">
            <v>Y</v>
          </cell>
          <cell r="I181" t="str">
            <v>Disadvantage Community</v>
          </cell>
          <cell r="J181" t="str">
            <v>SACSSF-M</v>
          </cell>
          <cell r="K181" t="str">
            <v>38.48324850924682, -121.39844829585194</v>
          </cell>
        </row>
        <row r="182">
          <cell r="A182">
            <v>742795</v>
          </cell>
          <cell r="B182" t="str">
            <v>Sacramento Metropolitan AQMD</v>
          </cell>
          <cell r="C182" t="str">
            <v>VET-19-0094</v>
          </cell>
          <cell r="D182" t="str">
            <v>VET-19-0094</v>
          </cell>
          <cell r="E182" t="str">
            <v>Executed</v>
          </cell>
          <cell r="F182">
            <v>2017</v>
          </cell>
          <cell r="G182" t="str">
            <v>New Bern Transport Corporation</v>
          </cell>
          <cell r="H182" t="str">
            <v>Y</v>
          </cell>
          <cell r="I182" t="str">
            <v>Disadvantage Community</v>
          </cell>
          <cell r="J182" t="str">
            <v>SACSSF-M</v>
          </cell>
          <cell r="K182" t="str">
            <v>38.48324850924682, -121.39844829585194</v>
          </cell>
        </row>
        <row r="183">
          <cell r="A183">
            <v>742797</v>
          </cell>
          <cell r="B183" t="str">
            <v>Sacramento Metropolitan AQMD</v>
          </cell>
          <cell r="C183" t="str">
            <v>VET-19-0094</v>
          </cell>
          <cell r="D183" t="str">
            <v>VET-19-0094</v>
          </cell>
          <cell r="E183" t="str">
            <v>Executed</v>
          </cell>
          <cell r="F183">
            <v>2017</v>
          </cell>
          <cell r="G183" t="str">
            <v>New Bern Transport Corporation</v>
          </cell>
          <cell r="H183" t="str">
            <v>Y</v>
          </cell>
          <cell r="I183" t="str">
            <v>Disadvantage Community</v>
          </cell>
          <cell r="J183" t="str">
            <v>SACSSF-M</v>
          </cell>
          <cell r="K183" t="str">
            <v>38.48324850924682, -121.39844829585194</v>
          </cell>
        </row>
        <row r="184">
          <cell r="A184">
            <v>742799</v>
          </cell>
          <cell r="B184" t="str">
            <v>Sacramento Metropolitan AQMD</v>
          </cell>
          <cell r="C184" t="str">
            <v>VET-19-0094</v>
          </cell>
          <cell r="D184" t="str">
            <v>VET-19-0094</v>
          </cell>
          <cell r="E184" t="str">
            <v>Executed</v>
          </cell>
          <cell r="F184">
            <v>2017</v>
          </cell>
          <cell r="G184" t="str">
            <v>New Bern Transport Corporation</v>
          </cell>
          <cell r="H184" t="str">
            <v>Y</v>
          </cell>
          <cell r="I184" t="str">
            <v>Disadvantage Community</v>
          </cell>
          <cell r="J184" t="str">
            <v>SACSSF-M</v>
          </cell>
          <cell r="K184" t="str">
            <v>38.48324850924682, -121.39844829585194</v>
          </cell>
        </row>
        <row r="185">
          <cell r="A185">
            <v>742801</v>
          </cell>
          <cell r="B185" t="str">
            <v>Sacramento Metropolitan AQMD</v>
          </cell>
          <cell r="C185" t="str">
            <v>VET-19-0094</v>
          </cell>
          <cell r="D185" t="str">
            <v>VET-19-0094</v>
          </cell>
          <cell r="E185" t="str">
            <v>Executed</v>
          </cell>
          <cell r="F185">
            <v>2017</v>
          </cell>
          <cell r="G185" t="str">
            <v>New Bern Transport Corporation</v>
          </cell>
          <cell r="H185" t="str">
            <v>Y</v>
          </cell>
          <cell r="I185" t="str">
            <v>Disadvantage Community</v>
          </cell>
          <cell r="J185" t="str">
            <v>SACSSF-M</v>
          </cell>
          <cell r="K185" t="str">
            <v>38.48324850924682, -121.39844829585194</v>
          </cell>
        </row>
        <row r="186">
          <cell r="A186">
            <v>742803</v>
          </cell>
          <cell r="B186" t="str">
            <v>Sacramento Metropolitan AQMD</v>
          </cell>
          <cell r="C186" t="str">
            <v>VET-19-0094</v>
          </cell>
          <cell r="D186" t="str">
            <v>VET-19-0094</v>
          </cell>
          <cell r="E186" t="str">
            <v>Executed</v>
          </cell>
          <cell r="F186">
            <v>2017</v>
          </cell>
          <cell r="G186" t="str">
            <v>New Bern Transport Corporation</v>
          </cell>
          <cell r="H186" t="str">
            <v>Y</v>
          </cell>
          <cell r="I186" t="str">
            <v>Disadvantage Community</v>
          </cell>
          <cell r="J186" t="str">
            <v>SACSSF-M</v>
          </cell>
          <cell r="K186" t="str">
            <v>38.48324850924682, -121.39844829585194</v>
          </cell>
        </row>
        <row r="187">
          <cell r="A187">
            <v>742805</v>
          </cell>
          <cell r="B187" t="str">
            <v>Sacramento Metropolitan AQMD</v>
          </cell>
          <cell r="C187" t="str">
            <v>VET-19-0094</v>
          </cell>
          <cell r="D187" t="str">
            <v>VET-19-0094</v>
          </cell>
          <cell r="E187" t="str">
            <v>Executed</v>
          </cell>
          <cell r="F187">
            <v>2017</v>
          </cell>
          <cell r="G187" t="str">
            <v>New Bern Transport Corporation</v>
          </cell>
          <cell r="H187" t="str">
            <v>Y</v>
          </cell>
          <cell r="I187" t="str">
            <v>Disadvantage Community</v>
          </cell>
          <cell r="J187" t="str">
            <v>SACSSF-M</v>
          </cell>
          <cell r="K187" t="str">
            <v>38.48324850924682, -121.39844829585194</v>
          </cell>
        </row>
        <row r="188">
          <cell r="A188">
            <v>760995</v>
          </cell>
          <cell r="B188" t="str">
            <v>Sacramento Metropolitan AQMD</v>
          </cell>
          <cell r="C188" t="str">
            <v>VET-20-0055</v>
          </cell>
          <cell r="D188" t="str">
            <v>VET-20-0055</v>
          </cell>
          <cell r="E188" t="str">
            <v>Executed</v>
          </cell>
          <cell r="F188">
            <v>2017</v>
          </cell>
          <cell r="G188" t="str">
            <v>Vacaville Unified School District</v>
          </cell>
          <cell r="H188" t="str">
            <v>Y</v>
          </cell>
          <cell r="I188" t="str">
            <v>Low-income Community</v>
          </cell>
          <cell r="J188" t="str">
            <v>NA</v>
          </cell>
          <cell r="K188" t="str">
            <v>38.352348667350576, -122.00178849989996</v>
          </cell>
        </row>
        <row r="189">
          <cell r="A189">
            <v>774533</v>
          </cell>
          <cell r="B189" t="str">
            <v>Sacramento Metropolitan AQMD</v>
          </cell>
          <cell r="C189" t="str">
            <v>VET-20-0055</v>
          </cell>
          <cell r="D189" t="str">
            <v>VET-20-0055</v>
          </cell>
          <cell r="E189" t="str">
            <v>Executed</v>
          </cell>
          <cell r="F189">
            <v>2017</v>
          </cell>
          <cell r="G189" t="str">
            <v>Vacaville Unified School District</v>
          </cell>
          <cell r="H189" t="str">
            <v>Y</v>
          </cell>
          <cell r="I189" t="str">
            <v>Low-income Community</v>
          </cell>
          <cell r="J189" t="str">
            <v>NA</v>
          </cell>
          <cell r="K189" t="str">
            <v>38.352348667350576, -122.00178849989996</v>
          </cell>
        </row>
        <row r="190">
          <cell r="A190">
            <v>717718</v>
          </cell>
          <cell r="B190" t="str">
            <v>South Coast AQMD</v>
          </cell>
          <cell r="C190" t="str">
            <v>Y21-CMP-ATN-OnRd-Rpl</v>
          </cell>
          <cell r="D190" t="str">
            <v>AB134-20333</v>
          </cell>
          <cell r="E190" t="str">
            <v>Executed</v>
          </cell>
          <cell r="F190">
            <v>2017</v>
          </cell>
          <cell r="G190" t="str">
            <v>Anaheim Transportation Network</v>
          </cell>
          <cell r="H190" t="str">
            <v>Y</v>
          </cell>
          <cell r="I190" t="str">
            <v>NA</v>
          </cell>
          <cell r="J190" t="str">
            <v>NA</v>
          </cell>
          <cell r="K190" t="str">
            <v>33.81498,-117.90618</v>
          </cell>
        </row>
        <row r="191">
          <cell r="A191">
            <v>731359</v>
          </cell>
          <cell r="B191" t="str">
            <v>South Coast AQMD</v>
          </cell>
          <cell r="C191" t="str">
            <v>Y21-CMP-ATN-OnRd-Rpl</v>
          </cell>
          <cell r="D191" t="str">
            <v>AB134-20333</v>
          </cell>
          <cell r="E191" t="str">
            <v>Executed</v>
          </cell>
          <cell r="F191">
            <v>2017</v>
          </cell>
          <cell r="G191" t="str">
            <v>Anaheim Transportation Network</v>
          </cell>
          <cell r="H191" t="str">
            <v>Y</v>
          </cell>
          <cell r="I191" t="str">
            <v>NA</v>
          </cell>
          <cell r="J191" t="str">
            <v>NA</v>
          </cell>
          <cell r="K191" t="str">
            <v>33.81498,-117.90618</v>
          </cell>
        </row>
        <row r="192">
          <cell r="A192">
            <v>717460</v>
          </cell>
          <cell r="B192" t="str">
            <v>South Coast AQMD</v>
          </cell>
          <cell r="C192" t="str">
            <v>Y21-CMP-ATN-OnRd-Rpl</v>
          </cell>
          <cell r="D192" t="str">
            <v>AB134-20333</v>
          </cell>
          <cell r="E192" t="str">
            <v>Executed</v>
          </cell>
          <cell r="F192">
            <v>2017</v>
          </cell>
          <cell r="G192" t="str">
            <v>Anaheim Transportation Network</v>
          </cell>
          <cell r="H192" t="str">
            <v>Y</v>
          </cell>
          <cell r="I192" t="str">
            <v>NA</v>
          </cell>
          <cell r="J192" t="str">
            <v>NA</v>
          </cell>
          <cell r="K192" t="str">
            <v>33.81498,-117.90618</v>
          </cell>
        </row>
        <row r="193">
          <cell r="A193">
            <v>717746</v>
          </cell>
          <cell r="B193" t="str">
            <v>South Coast AQMD</v>
          </cell>
          <cell r="C193" t="str">
            <v>Y21-CMP-ATN-OnRd-Rpl</v>
          </cell>
          <cell r="D193" t="str">
            <v>AB134-20333</v>
          </cell>
          <cell r="E193" t="str">
            <v>Executed</v>
          </cell>
          <cell r="F193">
            <v>2017</v>
          </cell>
          <cell r="G193" t="str">
            <v>Anaheim Transportation Network</v>
          </cell>
          <cell r="H193" t="str">
            <v>Y</v>
          </cell>
          <cell r="I193" t="str">
            <v>NA</v>
          </cell>
          <cell r="J193" t="str">
            <v>NA</v>
          </cell>
          <cell r="K193" t="str">
            <v>33.81498,-117.90618</v>
          </cell>
        </row>
        <row r="194">
          <cell r="A194">
            <v>717748</v>
          </cell>
          <cell r="B194" t="str">
            <v>South Coast AQMD</v>
          </cell>
          <cell r="C194" t="str">
            <v>Y21-CMP-ATN-OnRd-Rpl</v>
          </cell>
          <cell r="D194" t="str">
            <v>AB134-20333</v>
          </cell>
          <cell r="E194" t="str">
            <v>Executed</v>
          </cell>
          <cell r="F194">
            <v>2017</v>
          </cell>
          <cell r="G194" t="str">
            <v>Anaheim Transportation Network</v>
          </cell>
          <cell r="H194" t="str">
            <v>Y</v>
          </cell>
          <cell r="I194" t="str">
            <v>NA</v>
          </cell>
          <cell r="J194" t="str">
            <v>NA</v>
          </cell>
          <cell r="K194" t="str">
            <v>33.81498,-117.90618</v>
          </cell>
        </row>
        <row r="195">
          <cell r="A195">
            <v>717750</v>
          </cell>
          <cell r="B195" t="str">
            <v>South Coast AQMD</v>
          </cell>
          <cell r="C195" t="str">
            <v>Y21-CMP-ATN-OnRd-Rpl</v>
          </cell>
          <cell r="D195" t="str">
            <v>AB134-20333</v>
          </cell>
          <cell r="E195" t="str">
            <v>Executed</v>
          </cell>
          <cell r="F195">
            <v>2017</v>
          </cell>
          <cell r="G195" t="str">
            <v>Anaheim Transportation Network</v>
          </cell>
          <cell r="H195" t="str">
            <v>Y</v>
          </cell>
          <cell r="I195" t="str">
            <v>NA</v>
          </cell>
          <cell r="J195" t="str">
            <v>NA</v>
          </cell>
          <cell r="K195" t="str">
            <v>33.81498,-117.90618</v>
          </cell>
        </row>
        <row r="196">
          <cell r="A196">
            <v>731363</v>
          </cell>
          <cell r="B196" t="str">
            <v>South Coast AQMD</v>
          </cell>
          <cell r="C196" t="str">
            <v>Y21-CMP-ATN-OnRd-Rpl</v>
          </cell>
          <cell r="D196" t="str">
            <v>AB134-20333</v>
          </cell>
          <cell r="E196" t="str">
            <v>Executed</v>
          </cell>
          <cell r="F196">
            <v>2017</v>
          </cell>
          <cell r="G196" t="str">
            <v>Anaheim Transportation Network</v>
          </cell>
          <cell r="H196" t="str">
            <v>Y</v>
          </cell>
          <cell r="I196" t="str">
            <v>NA</v>
          </cell>
          <cell r="J196" t="str">
            <v>NA</v>
          </cell>
          <cell r="K196" t="str">
            <v>33.81498,-117.90618</v>
          </cell>
        </row>
        <row r="197">
          <cell r="A197">
            <v>731369</v>
          </cell>
          <cell r="B197" t="str">
            <v>South Coast AQMD</v>
          </cell>
          <cell r="C197" t="str">
            <v>Y21-CMP-ATN-OnRd-Rpl</v>
          </cell>
          <cell r="D197" t="str">
            <v>AB134-20333</v>
          </cell>
          <cell r="E197" t="str">
            <v>Executed</v>
          </cell>
          <cell r="F197">
            <v>2017</v>
          </cell>
          <cell r="G197" t="str">
            <v>Anaheim Transportation Network</v>
          </cell>
          <cell r="H197" t="str">
            <v>Y</v>
          </cell>
          <cell r="I197" t="str">
            <v>NA</v>
          </cell>
          <cell r="J197" t="str">
            <v>NA</v>
          </cell>
          <cell r="K197" t="str">
            <v>33.81498,-117.90618</v>
          </cell>
        </row>
        <row r="198">
          <cell r="A198">
            <v>717756</v>
          </cell>
          <cell r="B198" t="str">
            <v>South Coast AQMD</v>
          </cell>
          <cell r="C198" t="str">
            <v>Y21-CMP-ATN-OnRd-Rpl</v>
          </cell>
          <cell r="D198" t="str">
            <v>AB134-20333</v>
          </cell>
          <cell r="E198" t="str">
            <v>Executed</v>
          </cell>
          <cell r="F198">
            <v>2017</v>
          </cell>
          <cell r="G198" t="str">
            <v>Anaheim Transportation Network</v>
          </cell>
          <cell r="H198" t="str">
            <v>Y</v>
          </cell>
          <cell r="I198" t="str">
            <v>NA</v>
          </cell>
          <cell r="J198" t="str">
            <v>NA</v>
          </cell>
          <cell r="K198" t="str">
            <v>33.81498,-117.90618</v>
          </cell>
        </row>
        <row r="199">
          <cell r="A199">
            <v>731373</v>
          </cell>
          <cell r="B199" t="str">
            <v>South Coast AQMD</v>
          </cell>
          <cell r="C199" t="str">
            <v>Y21-CMP-ATN-OnRd-Rpl</v>
          </cell>
          <cell r="D199" t="str">
            <v>AB134-20333</v>
          </cell>
          <cell r="E199" t="str">
            <v>Executed</v>
          </cell>
          <cell r="F199">
            <v>2017</v>
          </cell>
          <cell r="G199" t="str">
            <v>Anaheim Transportation Network</v>
          </cell>
          <cell r="H199" t="str">
            <v>Y</v>
          </cell>
          <cell r="I199" t="str">
            <v>NA</v>
          </cell>
          <cell r="J199" t="str">
            <v>NA</v>
          </cell>
          <cell r="K199" t="str">
            <v>33.81498,-117.90618</v>
          </cell>
        </row>
        <row r="200">
          <cell r="A200">
            <v>717760</v>
          </cell>
          <cell r="B200" t="str">
            <v>South Coast AQMD</v>
          </cell>
          <cell r="C200" t="str">
            <v>Y21-CMP-ATN-OnRd-Rpl</v>
          </cell>
          <cell r="D200" t="str">
            <v>AB134-20333</v>
          </cell>
          <cell r="E200" t="str">
            <v>Executed</v>
          </cell>
          <cell r="F200">
            <v>2017</v>
          </cell>
          <cell r="G200" t="str">
            <v>Anaheim Transportation Network</v>
          </cell>
          <cell r="H200" t="str">
            <v>Y</v>
          </cell>
          <cell r="I200" t="str">
            <v>NA</v>
          </cell>
          <cell r="J200" t="str">
            <v>NA</v>
          </cell>
          <cell r="K200" t="str">
            <v>33.81498,-117.90618</v>
          </cell>
        </row>
        <row r="201">
          <cell r="A201">
            <v>717816</v>
          </cell>
          <cell r="B201" t="str">
            <v>South Coast AQMD</v>
          </cell>
          <cell r="C201" t="str">
            <v>Y21-CMP-ATN-OnRd-Rpl</v>
          </cell>
          <cell r="D201" t="str">
            <v>AB134-20333</v>
          </cell>
          <cell r="E201" t="str">
            <v>Executed</v>
          </cell>
          <cell r="F201">
            <v>2017</v>
          </cell>
          <cell r="G201" t="str">
            <v>Anaheim Transportation Network</v>
          </cell>
          <cell r="H201" t="str">
            <v>Y</v>
          </cell>
          <cell r="I201" t="str">
            <v>NA</v>
          </cell>
          <cell r="J201" t="str">
            <v>NA</v>
          </cell>
          <cell r="K201" t="str">
            <v>33.81498,-117.90618</v>
          </cell>
        </row>
        <row r="202">
          <cell r="A202">
            <v>731381</v>
          </cell>
          <cell r="B202" t="str">
            <v>South Coast AQMD</v>
          </cell>
          <cell r="C202" t="str">
            <v>Y21-CMP-ATN-OnRd-Rpl</v>
          </cell>
          <cell r="D202" t="str">
            <v>AB134-20333</v>
          </cell>
          <cell r="E202" t="str">
            <v>Executed</v>
          </cell>
          <cell r="F202">
            <v>2017</v>
          </cell>
          <cell r="G202" t="str">
            <v>Anaheim Transportation Network</v>
          </cell>
          <cell r="H202" t="str">
            <v>Y</v>
          </cell>
          <cell r="I202" t="str">
            <v>NA</v>
          </cell>
          <cell r="J202" t="str">
            <v>NA</v>
          </cell>
          <cell r="K202" t="str">
            <v>33.81498,-117.90618</v>
          </cell>
        </row>
        <row r="203">
          <cell r="A203">
            <v>731386</v>
          </cell>
          <cell r="B203" t="str">
            <v>South Coast AQMD</v>
          </cell>
          <cell r="C203" t="str">
            <v>Y21-CMP-ATN-OnRd-Rpl</v>
          </cell>
          <cell r="D203" t="str">
            <v>AB134-20333</v>
          </cell>
          <cell r="E203" t="str">
            <v>Executed</v>
          </cell>
          <cell r="F203">
            <v>2017</v>
          </cell>
          <cell r="G203" t="str">
            <v>Anaheim Transportation Network</v>
          </cell>
          <cell r="H203" t="str">
            <v>Y</v>
          </cell>
          <cell r="I203" t="str">
            <v>NA</v>
          </cell>
          <cell r="J203" t="str">
            <v>NA</v>
          </cell>
          <cell r="K203" t="str">
            <v>33.81498,-117.90618</v>
          </cell>
        </row>
        <row r="204">
          <cell r="A204">
            <v>717764</v>
          </cell>
          <cell r="B204" t="str">
            <v>South Coast AQMD</v>
          </cell>
          <cell r="C204" t="str">
            <v>Y21-CMP-ATN-OnRd-Rpl</v>
          </cell>
          <cell r="D204" t="str">
            <v>AB134-20333</v>
          </cell>
          <cell r="E204" t="str">
            <v>Executed</v>
          </cell>
          <cell r="F204">
            <v>2017</v>
          </cell>
          <cell r="G204" t="str">
            <v>Anaheim Transportation Network</v>
          </cell>
          <cell r="H204" t="str">
            <v>Y</v>
          </cell>
          <cell r="I204" t="str">
            <v>NA</v>
          </cell>
          <cell r="J204" t="str">
            <v>NA</v>
          </cell>
          <cell r="K204" t="str">
            <v>33.81498,-117.90618</v>
          </cell>
        </row>
        <row r="205">
          <cell r="A205">
            <v>717766</v>
          </cell>
          <cell r="B205" t="str">
            <v>South Coast AQMD</v>
          </cell>
          <cell r="C205" t="str">
            <v>Y21-CMP-ATN-OnRd-Rpl</v>
          </cell>
          <cell r="D205" t="str">
            <v>AB134-20333</v>
          </cell>
          <cell r="E205" t="str">
            <v>Executed</v>
          </cell>
          <cell r="F205">
            <v>2017</v>
          </cell>
          <cell r="G205" t="str">
            <v>Anaheim Transportation Network</v>
          </cell>
          <cell r="H205" t="str">
            <v>Y</v>
          </cell>
          <cell r="I205" t="str">
            <v>NA</v>
          </cell>
          <cell r="J205" t="str">
            <v>NA</v>
          </cell>
          <cell r="K205" t="str">
            <v>33.81498,-117.90618</v>
          </cell>
        </row>
        <row r="206">
          <cell r="A206">
            <v>717768</v>
          </cell>
          <cell r="B206" t="str">
            <v>South Coast AQMD</v>
          </cell>
          <cell r="C206" t="str">
            <v>Y21-CMP-ATN-OnRd-Rpl</v>
          </cell>
          <cell r="D206" t="str">
            <v>AB134-20333</v>
          </cell>
          <cell r="E206" t="str">
            <v>Executed</v>
          </cell>
          <cell r="F206">
            <v>2017</v>
          </cell>
          <cell r="G206" t="str">
            <v>Anaheim Transportation Network</v>
          </cell>
          <cell r="H206" t="str">
            <v>Y</v>
          </cell>
          <cell r="I206" t="str">
            <v>NA</v>
          </cell>
          <cell r="J206" t="str">
            <v>NA</v>
          </cell>
          <cell r="K206" t="str">
            <v>33.81498,-117.90618</v>
          </cell>
        </row>
        <row r="207">
          <cell r="A207">
            <v>717770</v>
          </cell>
          <cell r="B207" t="str">
            <v>South Coast AQMD</v>
          </cell>
          <cell r="C207" t="str">
            <v>Y21-CMP-ATN-OnRd-Rpl</v>
          </cell>
          <cell r="D207" t="str">
            <v>AB134-20333</v>
          </cell>
          <cell r="E207" t="str">
            <v>Executed</v>
          </cell>
          <cell r="F207">
            <v>2017</v>
          </cell>
          <cell r="G207" t="str">
            <v>Anaheim Transportation Network</v>
          </cell>
          <cell r="H207" t="str">
            <v>Y</v>
          </cell>
          <cell r="I207" t="str">
            <v>NA</v>
          </cell>
          <cell r="J207" t="str">
            <v>NA</v>
          </cell>
          <cell r="K207" t="str">
            <v>33.81498,-117.90618</v>
          </cell>
        </row>
        <row r="208">
          <cell r="A208">
            <v>717772</v>
          </cell>
          <cell r="B208" t="str">
            <v>South Coast AQMD</v>
          </cell>
          <cell r="C208" t="str">
            <v>Y21-CMP-ATN-OnRd-Rpl</v>
          </cell>
          <cell r="D208" t="str">
            <v>AB134-20333</v>
          </cell>
          <cell r="E208" t="str">
            <v>Executed</v>
          </cell>
          <cell r="F208">
            <v>2017</v>
          </cell>
          <cell r="G208" t="str">
            <v>Anaheim Transportation Network</v>
          </cell>
          <cell r="H208" t="str">
            <v>Y</v>
          </cell>
          <cell r="I208" t="str">
            <v>NA</v>
          </cell>
          <cell r="J208" t="str">
            <v>NA</v>
          </cell>
          <cell r="K208" t="str">
            <v>33.81498,-117.90618</v>
          </cell>
        </row>
        <row r="209">
          <cell r="A209">
            <v>717774</v>
          </cell>
          <cell r="B209" t="str">
            <v>South Coast AQMD</v>
          </cell>
          <cell r="C209" t="str">
            <v>Y21-CMP-ATN-OnRd-Rpl</v>
          </cell>
          <cell r="D209" t="str">
            <v>AB134-20333</v>
          </cell>
          <cell r="E209" t="str">
            <v>Executed</v>
          </cell>
          <cell r="F209">
            <v>2017</v>
          </cell>
          <cell r="G209" t="str">
            <v>Anaheim Transportation Network</v>
          </cell>
          <cell r="H209" t="str">
            <v>Y</v>
          </cell>
          <cell r="I209" t="str">
            <v>NA</v>
          </cell>
          <cell r="J209" t="str">
            <v>NA</v>
          </cell>
          <cell r="K209" t="str">
            <v>33.81498,-117.90618</v>
          </cell>
        </row>
        <row r="210">
          <cell r="A210">
            <v>717776</v>
          </cell>
          <cell r="B210" t="str">
            <v>South Coast AQMD</v>
          </cell>
          <cell r="C210" t="str">
            <v>Y21-CMP-ATN-OnRd-Rpl</v>
          </cell>
          <cell r="D210" t="str">
            <v>AB134-20333</v>
          </cell>
          <cell r="E210" t="str">
            <v>Executed</v>
          </cell>
          <cell r="F210">
            <v>2017</v>
          </cell>
          <cell r="G210" t="str">
            <v>Anaheim Transportation Network</v>
          </cell>
          <cell r="H210" t="str">
            <v>Y</v>
          </cell>
          <cell r="I210" t="str">
            <v>NA</v>
          </cell>
          <cell r="J210" t="str">
            <v>NA</v>
          </cell>
          <cell r="K210" t="str">
            <v>33.81498,-117.90618</v>
          </cell>
        </row>
        <row r="211">
          <cell r="A211">
            <v>717778</v>
          </cell>
          <cell r="B211" t="str">
            <v>South Coast AQMD</v>
          </cell>
          <cell r="C211" t="str">
            <v>Y21-CMP-ATN-OnRd-Rpl</v>
          </cell>
          <cell r="D211" t="str">
            <v>AB134-20333</v>
          </cell>
          <cell r="E211" t="str">
            <v>Executed</v>
          </cell>
          <cell r="F211">
            <v>2017</v>
          </cell>
          <cell r="G211" t="str">
            <v>Anaheim Transportation Network</v>
          </cell>
          <cell r="H211" t="str">
            <v>Y</v>
          </cell>
          <cell r="I211" t="str">
            <v>NA</v>
          </cell>
          <cell r="J211" t="str">
            <v>NA</v>
          </cell>
          <cell r="K211" t="str">
            <v>33.81498,-117.90618</v>
          </cell>
        </row>
        <row r="212">
          <cell r="A212">
            <v>721925</v>
          </cell>
          <cell r="B212" t="str">
            <v>South Coast AQMD</v>
          </cell>
          <cell r="C212" t="str">
            <v>Y21-CMP-ATN-OnRd-Rpl</v>
          </cell>
          <cell r="D212" t="str">
            <v>AB134-20333</v>
          </cell>
          <cell r="E212" t="str">
            <v>Executed</v>
          </cell>
          <cell r="F212">
            <v>2017</v>
          </cell>
          <cell r="G212" t="str">
            <v>Anaheim Transportation Network</v>
          </cell>
          <cell r="H212" t="str">
            <v>Y</v>
          </cell>
          <cell r="I212" t="str">
            <v>NA</v>
          </cell>
          <cell r="J212" t="str">
            <v>NA</v>
          </cell>
          <cell r="K212" t="str">
            <v>33.81498,-117.90618</v>
          </cell>
        </row>
        <row r="213">
          <cell r="A213">
            <v>717782</v>
          </cell>
          <cell r="B213" t="str">
            <v>South Coast AQMD</v>
          </cell>
          <cell r="C213" t="str">
            <v>Y21-CMP-ATN-OnRd-Rpl</v>
          </cell>
          <cell r="D213" t="str">
            <v>AB134-20333</v>
          </cell>
          <cell r="E213" t="str">
            <v>Executed</v>
          </cell>
          <cell r="F213">
            <v>2017</v>
          </cell>
          <cell r="G213" t="str">
            <v>Anaheim Transportation Network</v>
          </cell>
          <cell r="H213" t="str">
            <v>Y</v>
          </cell>
          <cell r="I213" t="str">
            <v>NA</v>
          </cell>
          <cell r="J213" t="str">
            <v>NA</v>
          </cell>
          <cell r="K213" t="str">
            <v>33.81498,-117.90618</v>
          </cell>
        </row>
        <row r="214">
          <cell r="A214">
            <v>717784</v>
          </cell>
          <cell r="B214" t="str">
            <v>South Coast AQMD</v>
          </cell>
          <cell r="C214" t="str">
            <v>Y21-CMP-ATN-OnRd-Rpl</v>
          </cell>
          <cell r="D214" t="str">
            <v>AB134-20333</v>
          </cell>
          <cell r="E214" t="str">
            <v>Executed</v>
          </cell>
          <cell r="F214">
            <v>2017</v>
          </cell>
          <cell r="G214" t="str">
            <v>Anaheim Transportation Network</v>
          </cell>
          <cell r="H214" t="str">
            <v>Y</v>
          </cell>
          <cell r="I214" t="str">
            <v>NA</v>
          </cell>
          <cell r="J214" t="str">
            <v>NA</v>
          </cell>
          <cell r="K214" t="str">
            <v>33.81498,-117.90618</v>
          </cell>
        </row>
        <row r="215">
          <cell r="A215">
            <v>717786</v>
          </cell>
          <cell r="B215" t="str">
            <v>South Coast AQMD</v>
          </cell>
          <cell r="C215" t="str">
            <v>Y21-CMP-ATN-OnRd-Rpl</v>
          </cell>
          <cell r="D215" t="str">
            <v>AB134-20333</v>
          </cell>
          <cell r="E215" t="str">
            <v>Executed</v>
          </cell>
          <cell r="F215">
            <v>2017</v>
          </cell>
          <cell r="G215" t="str">
            <v>Anaheim Transportation Network</v>
          </cell>
          <cell r="H215" t="str">
            <v>Y</v>
          </cell>
          <cell r="I215" t="str">
            <v>NA</v>
          </cell>
          <cell r="J215" t="str">
            <v>NA</v>
          </cell>
          <cell r="K215" t="str">
            <v>33.81498,-117.90618</v>
          </cell>
        </row>
        <row r="216">
          <cell r="A216">
            <v>717788</v>
          </cell>
          <cell r="B216" t="str">
            <v>South Coast AQMD</v>
          </cell>
          <cell r="C216" t="str">
            <v>Y21-CMP-ATN-OnRd-Rpl</v>
          </cell>
          <cell r="D216" t="str">
            <v>AB134-20333</v>
          </cell>
          <cell r="E216" t="str">
            <v>Executed</v>
          </cell>
          <cell r="F216">
            <v>2017</v>
          </cell>
          <cell r="G216" t="str">
            <v>Anaheim Transportation Network</v>
          </cell>
          <cell r="H216" t="str">
            <v>Y</v>
          </cell>
          <cell r="I216" t="str">
            <v>NA</v>
          </cell>
          <cell r="J216" t="str">
            <v>NA</v>
          </cell>
          <cell r="K216" t="str">
            <v>33.81498,-117.90618</v>
          </cell>
        </row>
        <row r="217">
          <cell r="A217">
            <v>717790</v>
          </cell>
          <cell r="B217" t="str">
            <v>South Coast AQMD</v>
          </cell>
          <cell r="C217" t="str">
            <v>Y21-CMP-ATN-OnRd-Rpl</v>
          </cell>
          <cell r="D217" t="str">
            <v>AB134-20333</v>
          </cell>
          <cell r="E217" t="str">
            <v>Executed</v>
          </cell>
          <cell r="F217">
            <v>2017</v>
          </cell>
          <cell r="G217" t="str">
            <v>Anaheim Transportation Network</v>
          </cell>
          <cell r="H217" t="str">
            <v>Y</v>
          </cell>
          <cell r="I217" t="str">
            <v>NA</v>
          </cell>
          <cell r="J217" t="str">
            <v>NA</v>
          </cell>
          <cell r="K217" t="str">
            <v>33.81498,-117.90618</v>
          </cell>
        </row>
        <row r="218">
          <cell r="A218">
            <v>717792</v>
          </cell>
          <cell r="B218" t="str">
            <v>South Coast AQMD</v>
          </cell>
          <cell r="C218" t="str">
            <v>Y21-CMP-ATN-OnRd-Rpl</v>
          </cell>
          <cell r="D218" t="str">
            <v>AB134-20333</v>
          </cell>
          <cell r="E218" t="str">
            <v>Executed</v>
          </cell>
          <cell r="F218">
            <v>2017</v>
          </cell>
          <cell r="G218" t="str">
            <v>Anaheim Transportation Network</v>
          </cell>
          <cell r="H218" t="str">
            <v>Y</v>
          </cell>
          <cell r="I218" t="str">
            <v>NA</v>
          </cell>
          <cell r="J218" t="str">
            <v>NA</v>
          </cell>
          <cell r="K218" t="str">
            <v>33.81498,-117.90618</v>
          </cell>
        </row>
        <row r="219">
          <cell r="A219">
            <v>717794</v>
          </cell>
          <cell r="B219" t="str">
            <v>South Coast AQMD</v>
          </cell>
          <cell r="C219" t="str">
            <v>Y21-CMP-ATN-OnRd-Rpl</v>
          </cell>
          <cell r="D219" t="str">
            <v>AB134-20333</v>
          </cell>
          <cell r="E219" t="str">
            <v>Executed</v>
          </cell>
          <cell r="F219">
            <v>2017</v>
          </cell>
          <cell r="G219" t="str">
            <v>Anaheim Transportation Network</v>
          </cell>
          <cell r="H219" t="str">
            <v>Y</v>
          </cell>
          <cell r="I219" t="str">
            <v>NA</v>
          </cell>
          <cell r="J219" t="str">
            <v>NA</v>
          </cell>
          <cell r="K219" t="str">
            <v>33.81498,-117.90618</v>
          </cell>
        </row>
        <row r="220">
          <cell r="A220">
            <v>731390</v>
          </cell>
          <cell r="B220" t="str">
            <v>South Coast AQMD</v>
          </cell>
          <cell r="C220" t="str">
            <v>Y21-CMP-ATN-OnRd-Rpl</v>
          </cell>
          <cell r="D220" t="str">
            <v>AB134-20333</v>
          </cell>
          <cell r="E220" t="str">
            <v>Executed</v>
          </cell>
          <cell r="F220">
            <v>2017</v>
          </cell>
          <cell r="G220" t="str">
            <v>Anaheim Transportation Network</v>
          </cell>
          <cell r="H220" t="str">
            <v>Y</v>
          </cell>
          <cell r="I220" t="str">
            <v>NA</v>
          </cell>
          <cell r="J220" t="str">
            <v>NA</v>
          </cell>
          <cell r="K220" t="str">
            <v>33.81498,-117.90618</v>
          </cell>
        </row>
        <row r="221">
          <cell r="A221">
            <v>731394</v>
          </cell>
          <cell r="B221" t="str">
            <v>South Coast AQMD</v>
          </cell>
          <cell r="C221" t="str">
            <v>Y21-CMP-ATN-OnRd-Rpl</v>
          </cell>
          <cell r="D221" t="str">
            <v>AB134-20333</v>
          </cell>
          <cell r="E221" t="str">
            <v>Executed</v>
          </cell>
          <cell r="F221">
            <v>2017</v>
          </cell>
          <cell r="G221" t="str">
            <v>Anaheim Transportation Network</v>
          </cell>
          <cell r="H221" t="str">
            <v>Y</v>
          </cell>
          <cell r="I221" t="str">
            <v>NA</v>
          </cell>
          <cell r="J221" t="str">
            <v>NA</v>
          </cell>
          <cell r="K221" t="str">
            <v>33.81498,-117.90618</v>
          </cell>
        </row>
        <row r="222">
          <cell r="A222">
            <v>717800</v>
          </cell>
          <cell r="B222" t="str">
            <v>South Coast AQMD</v>
          </cell>
          <cell r="C222" t="str">
            <v>Y21-CMP-ATN-OnRd-Rpl</v>
          </cell>
          <cell r="D222" t="str">
            <v>AB134-20333</v>
          </cell>
          <cell r="E222" t="str">
            <v>Executed</v>
          </cell>
          <cell r="F222">
            <v>2017</v>
          </cell>
          <cell r="G222" t="str">
            <v>Anaheim Transportation Network</v>
          </cell>
          <cell r="H222" t="str">
            <v>Y</v>
          </cell>
          <cell r="I222" t="str">
            <v>NA</v>
          </cell>
          <cell r="J222" t="str">
            <v>NA</v>
          </cell>
          <cell r="K222" t="str">
            <v>33.81498,-117.90618</v>
          </cell>
        </row>
        <row r="223">
          <cell r="A223">
            <v>731398</v>
          </cell>
          <cell r="B223" t="str">
            <v>South Coast AQMD</v>
          </cell>
          <cell r="C223" t="str">
            <v>Y21-CMP-ATN-OnRd-Rpl</v>
          </cell>
          <cell r="D223" t="str">
            <v>AB134-20333</v>
          </cell>
          <cell r="E223" t="str">
            <v>Executed</v>
          </cell>
          <cell r="F223">
            <v>2017</v>
          </cell>
          <cell r="G223" t="str">
            <v>Anaheim Transportation Network</v>
          </cell>
          <cell r="H223" t="str">
            <v>Y</v>
          </cell>
          <cell r="I223" t="str">
            <v>NA</v>
          </cell>
          <cell r="J223" t="str">
            <v>NA</v>
          </cell>
          <cell r="K223" t="str">
            <v>33.81498,-117.90618</v>
          </cell>
        </row>
        <row r="224">
          <cell r="A224">
            <v>717804</v>
          </cell>
          <cell r="B224" t="str">
            <v>South Coast AQMD</v>
          </cell>
          <cell r="C224" t="str">
            <v>Y21-CMP-ATN-OnRd-Rpl</v>
          </cell>
          <cell r="D224" t="str">
            <v>AB134-20333</v>
          </cell>
          <cell r="E224" t="str">
            <v>Executed</v>
          </cell>
          <cell r="F224">
            <v>2017</v>
          </cell>
          <cell r="G224" t="str">
            <v>Anaheim Transportation Network</v>
          </cell>
          <cell r="H224" t="str">
            <v>Y</v>
          </cell>
          <cell r="I224" t="str">
            <v>NA</v>
          </cell>
          <cell r="J224" t="str">
            <v>NA</v>
          </cell>
          <cell r="K224" t="str">
            <v>33.81498,-117.90618</v>
          </cell>
        </row>
        <row r="225">
          <cell r="A225">
            <v>717806</v>
          </cell>
          <cell r="B225" t="str">
            <v>South Coast AQMD</v>
          </cell>
          <cell r="C225" t="str">
            <v>Y21-CMP-ATN-OnRd-Rpl</v>
          </cell>
          <cell r="D225" t="str">
            <v>AB134-20333</v>
          </cell>
          <cell r="E225" t="str">
            <v>Executed</v>
          </cell>
          <cell r="F225">
            <v>2017</v>
          </cell>
          <cell r="G225" t="str">
            <v>Anaheim Transportation Network</v>
          </cell>
          <cell r="H225" t="str">
            <v>Y</v>
          </cell>
          <cell r="I225" t="str">
            <v>NA</v>
          </cell>
          <cell r="J225" t="str">
            <v>NA</v>
          </cell>
          <cell r="K225" t="str">
            <v>33.81498,-117.90618</v>
          </cell>
        </row>
        <row r="226">
          <cell r="A226">
            <v>717808</v>
          </cell>
          <cell r="B226" t="str">
            <v>South Coast AQMD</v>
          </cell>
          <cell r="C226" t="str">
            <v>Y21-CMP-ATN-OnRd-Rpl</v>
          </cell>
          <cell r="D226" t="str">
            <v>AB134-20333</v>
          </cell>
          <cell r="E226" t="str">
            <v>Executed</v>
          </cell>
          <cell r="F226">
            <v>2017</v>
          </cell>
          <cell r="G226" t="str">
            <v>Anaheim Transportation Network</v>
          </cell>
          <cell r="H226" t="str">
            <v>Y</v>
          </cell>
          <cell r="I226" t="str">
            <v>NA</v>
          </cell>
          <cell r="J226" t="str">
            <v>NA</v>
          </cell>
          <cell r="K226" t="str">
            <v>33.81498,-117.90618</v>
          </cell>
        </row>
        <row r="227">
          <cell r="A227">
            <v>717810</v>
          </cell>
          <cell r="B227" t="str">
            <v>South Coast AQMD</v>
          </cell>
          <cell r="C227" t="str">
            <v>Y21-CMP-ATN-OnRd-Rpl</v>
          </cell>
          <cell r="D227" t="str">
            <v>AB134-20333</v>
          </cell>
          <cell r="E227" t="str">
            <v>Executed</v>
          </cell>
          <cell r="F227">
            <v>2017</v>
          </cell>
          <cell r="G227" t="str">
            <v>Anaheim Transportation Network</v>
          </cell>
          <cell r="H227" t="str">
            <v>Y</v>
          </cell>
          <cell r="I227" t="str">
            <v>NA</v>
          </cell>
          <cell r="J227" t="str">
            <v>NA</v>
          </cell>
          <cell r="K227" t="str">
            <v>33.81498,-117.90618</v>
          </cell>
        </row>
        <row r="228">
          <cell r="A228">
            <v>731402</v>
          </cell>
          <cell r="B228" t="str">
            <v>South Coast AQMD</v>
          </cell>
          <cell r="C228" t="str">
            <v>Y21-CMP-ATN-OnRd-Rpl</v>
          </cell>
          <cell r="D228" t="str">
            <v>AB134-20333</v>
          </cell>
          <cell r="E228" t="str">
            <v>Executed</v>
          </cell>
          <cell r="F228">
            <v>2017</v>
          </cell>
          <cell r="G228" t="str">
            <v>Anaheim Transportation Network</v>
          </cell>
          <cell r="H228" t="str">
            <v>Y</v>
          </cell>
          <cell r="I228" t="str">
            <v>NA</v>
          </cell>
          <cell r="J228" t="str">
            <v>NA</v>
          </cell>
          <cell r="K228" t="str">
            <v>33.81498,-117.90618</v>
          </cell>
        </row>
        <row r="229">
          <cell r="A229">
            <v>717814</v>
          </cell>
          <cell r="B229" t="str">
            <v>South Coast AQMD</v>
          </cell>
          <cell r="C229" t="str">
            <v>Y21-CMP-ATN-OnRd-Rpl</v>
          </cell>
          <cell r="D229" t="str">
            <v>AB134-20333</v>
          </cell>
          <cell r="E229" t="str">
            <v>Executed</v>
          </cell>
          <cell r="F229">
            <v>2017</v>
          </cell>
          <cell r="G229" t="str">
            <v>Anaheim Transportation Network</v>
          </cell>
          <cell r="H229" t="str">
            <v>Y</v>
          </cell>
          <cell r="I229" t="str">
            <v>NA</v>
          </cell>
          <cell r="J229" t="str">
            <v>NA</v>
          </cell>
          <cell r="K229" t="str">
            <v>33.81498,-117.90618</v>
          </cell>
        </row>
        <row r="230">
          <cell r="A230">
            <v>717137</v>
          </cell>
          <cell r="B230" t="str">
            <v>South Coast AQMD</v>
          </cell>
          <cell r="C230" t="str">
            <v>Y21-CMP-ChungKyung-OnRd-Rpl</v>
          </cell>
          <cell r="D230" t="str">
            <v>AB134-20341</v>
          </cell>
          <cell r="E230" t="str">
            <v>Executed</v>
          </cell>
          <cell r="F230">
            <v>2017</v>
          </cell>
          <cell r="G230" t="str">
            <v>Chung kyung S S</v>
          </cell>
          <cell r="H230" t="str">
            <v>Y</v>
          </cell>
          <cell r="I230" t="str">
            <v>Disadvantage Community</v>
          </cell>
          <cell r="J230" t="str">
            <v>SCWCWLB</v>
          </cell>
          <cell r="K230" t="str">
            <v>33.869494, -118.22653</v>
          </cell>
        </row>
        <row r="231">
          <cell r="A231">
            <v>732481</v>
          </cell>
          <cell r="B231" t="str">
            <v>South Coast AQMD</v>
          </cell>
          <cell r="C231" t="str">
            <v>CAP 1B - Air Fayre</v>
          </cell>
          <cell r="D231">
            <v>19330</v>
          </cell>
          <cell r="E231" t="str">
            <v>Expended</v>
          </cell>
          <cell r="F231">
            <v>2017</v>
          </cell>
          <cell r="G231" t="str">
            <v>Air Fayre CA Inc.</v>
          </cell>
          <cell r="H231" t="str">
            <v>Y</v>
          </cell>
          <cell r="I231" t="str">
            <v>Disadvantage Community</v>
          </cell>
          <cell r="J231" t="str">
            <v>SCWCWLB</v>
          </cell>
          <cell r="K231" t="str">
            <v>33.84876, -118.29076</v>
          </cell>
        </row>
        <row r="232">
          <cell r="A232">
            <v>761009</v>
          </cell>
          <cell r="B232" t="str">
            <v>South Coast AQMD</v>
          </cell>
          <cell r="C232" t="str">
            <v>CAP 1B - Air Fayre</v>
          </cell>
          <cell r="D232">
            <v>19330</v>
          </cell>
          <cell r="E232" t="str">
            <v>Expended</v>
          </cell>
          <cell r="F232">
            <v>2017</v>
          </cell>
          <cell r="G232" t="str">
            <v>Air Fayre CA Inc.</v>
          </cell>
          <cell r="H232" t="str">
            <v>Y</v>
          </cell>
          <cell r="I232" t="str">
            <v>Disadvantage Community</v>
          </cell>
          <cell r="J232" t="str">
            <v>SCWCWLB</v>
          </cell>
          <cell r="K232" t="str">
            <v>33.84876, -118.29076</v>
          </cell>
        </row>
        <row r="233">
          <cell r="A233">
            <v>732452</v>
          </cell>
          <cell r="B233" t="str">
            <v>South Coast AQMD</v>
          </cell>
          <cell r="C233" t="str">
            <v>CAP 1B - Air Fayre</v>
          </cell>
          <cell r="D233">
            <v>19330</v>
          </cell>
          <cell r="E233" t="str">
            <v>Expended</v>
          </cell>
          <cell r="F233">
            <v>2017</v>
          </cell>
          <cell r="G233" t="str">
            <v>Air Fayre CA Inc.</v>
          </cell>
          <cell r="H233" t="str">
            <v>Y</v>
          </cell>
          <cell r="I233" t="str">
            <v>Disadvantage Community</v>
          </cell>
          <cell r="J233" t="str">
            <v>SCWCWLB</v>
          </cell>
          <cell r="K233" t="str">
            <v>33.84876, -118.29076</v>
          </cell>
        </row>
        <row r="234">
          <cell r="A234">
            <v>732454</v>
          </cell>
          <cell r="B234" t="str">
            <v>South Coast AQMD</v>
          </cell>
          <cell r="C234" t="str">
            <v>CAP 1B - Air Fayre</v>
          </cell>
          <cell r="D234">
            <v>19330</v>
          </cell>
          <cell r="E234" t="str">
            <v>Expended</v>
          </cell>
          <cell r="F234">
            <v>2017</v>
          </cell>
          <cell r="G234" t="str">
            <v>Air Fayre CA Inc.</v>
          </cell>
          <cell r="H234" t="str">
            <v>Y</v>
          </cell>
          <cell r="I234" t="str">
            <v>Disadvantage Community</v>
          </cell>
          <cell r="J234" t="str">
            <v>SCWCWLB</v>
          </cell>
          <cell r="K234" t="str">
            <v>33.84876, -118.29076</v>
          </cell>
        </row>
        <row r="235">
          <cell r="A235">
            <v>732483</v>
          </cell>
          <cell r="B235" t="str">
            <v>South Coast AQMD</v>
          </cell>
          <cell r="C235" t="str">
            <v>CAP 1B - Air Fayre</v>
          </cell>
          <cell r="D235">
            <v>19330</v>
          </cell>
          <cell r="E235" t="str">
            <v>Expended</v>
          </cell>
          <cell r="F235">
            <v>2017</v>
          </cell>
          <cell r="G235" t="str">
            <v>Air Fayre CA Inc.</v>
          </cell>
          <cell r="H235" t="str">
            <v>Y</v>
          </cell>
          <cell r="I235" t="str">
            <v>Disadvantage Community</v>
          </cell>
          <cell r="J235" t="str">
            <v>SCWCWLB</v>
          </cell>
          <cell r="K235" t="str">
            <v>33.84876, -118.29076</v>
          </cell>
        </row>
        <row r="236">
          <cell r="A236">
            <v>644587</v>
          </cell>
          <cell r="B236" t="str">
            <v>Bay Area AQMD</v>
          </cell>
          <cell r="C236" t="str">
            <v>19MOY143</v>
          </cell>
          <cell r="D236" t="str">
            <v>1XPFDB9X5YN530486</v>
          </cell>
          <cell r="E236" t="str">
            <v>Liquidated</v>
          </cell>
          <cell r="F236">
            <v>2018</v>
          </cell>
          <cell r="G236" t="str">
            <v>Binder Singh</v>
          </cell>
          <cell r="H236" t="str">
            <v>Y</v>
          </cell>
          <cell r="I236" t="str">
            <v>Low-income Community</v>
          </cell>
          <cell r="K236" t="str">
            <v>37.626277, -122.062183</v>
          </cell>
        </row>
        <row r="237">
          <cell r="A237">
            <v>644641</v>
          </cell>
          <cell r="B237" t="str">
            <v>Bay Area AQMD</v>
          </cell>
          <cell r="C237" t="str">
            <v>19MOY154</v>
          </cell>
          <cell r="D237" t="str">
            <v>1FVACWDC24HN54610</v>
          </cell>
          <cell r="E237" t="str">
            <v>Liquidated</v>
          </cell>
          <cell r="F237">
            <v>2018</v>
          </cell>
          <cell r="G237" t="str">
            <v>Pablo Giordano</v>
          </cell>
          <cell r="H237" t="str">
            <v>Y</v>
          </cell>
          <cell r="I237" t="str">
            <v>Disadvantage Community</v>
          </cell>
          <cell r="K237" t="str">
            <v>37.647041, -122.122722</v>
          </cell>
        </row>
        <row r="238">
          <cell r="A238">
            <v>644631</v>
          </cell>
          <cell r="B238" t="str">
            <v>Bay Area AQMD</v>
          </cell>
          <cell r="C238" t="str">
            <v>19MOY154</v>
          </cell>
          <cell r="D238" t="str">
            <v>1FVACWDCX4HN54614</v>
          </cell>
          <cell r="E238" t="str">
            <v>Liquidated</v>
          </cell>
          <cell r="F238">
            <v>2018</v>
          </cell>
          <cell r="G238" t="str">
            <v>Pablo Giordano</v>
          </cell>
          <cell r="H238" t="str">
            <v>Y</v>
          </cell>
          <cell r="I238" t="str">
            <v>Disadvantage Community</v>
          </cell>
          <cell r="K238" t="str">
            <v>37.647041, -122.122722</v>
          </cell>
        </row>
        <row r="239">
          <cell r="A239">
            <v>644615</v>
          </cell>
          <cell r="B239" t="str">
            <v>Bay Area AQMD</v>
          </cell>
          <cell r="C239" t="str">
            <v>19MOY154</v>
          </cell>
          <cell r="D239" t="str">
            <v>1FVACWDCX7DZ31406</v>
          </cell>
          <cell r="E239" t="str">
            <v>Liquidated</v>
          </cell>
          <cell r="F239">
            <v>2018</v>
          </cell>
          <cell r="G239" t="str">
            <v>Pablo Giordano</v>
          </cell>
          <cell r="H239" t="str">
            <v>Y</v>
          </cell>
          <cell r="I239" t="str">
            <v>Disadvantage Community</v>
          </cell>
          <cell r="K239" t="str">
            <v>37.647041, -122.122722</v>
          </cell>
        </row>
        <row r="240">
          <cell r="A240">
            <v>644645</v>
          </cell>
          <cell r="B240" t="str">
            <v>Bay Area AQMD</v>
          </cell>
          <cell r="C240" t="str">
            <v>19MOY154</v>
          </cell>
          <cell r="D240" t="str">
            <v>1HTMMAAL05H167636</v>
          </cell>
          <cell r="E240" t="str">
            <v>Liquidated</v>
          </cell>
          <cell r="F240">
            <v>2018</v>
          </cell>
          <cell r="G240" t="str">
            <v>Pablo Giordano</v>
          </cell>
          <cell r="H240" t="str">
            <v>Y</v>
          </cell>
          <cell r="I240" t="str">
            <v>Disadvantage Community</v>
          </cell>
          <cell r="K240" t="str">
            <v>37.647041, -122.122722</v>
          </cell>
        </row>
        <row r="241">
          <cell r="A241">
            <v>664474</v>
          </cell>
          <cell r="B241" t="str">
            <v>Bay Area AQMD</v>
          </cell>
          <cell r="C241" t="str">
            <v>19MOY180-On-Road-replacement</v>
          </cell>
          <cell r="D241" t="str">
            <v>19MOY180</v>
          </cell>
          <cell r="E241" t="str">
            <v>Liquidated</v>
          </cell>
          <cell r="F241">
            <v>2017</v>
          </cell>
          <cell r="G241" t="str">
            <v>Nestle Waters North America</v>
          </cell>
          <cell r="H241" t="str">
            <v>Y</v>
          </cell>
          <cell r="I241" t="str">
            <v>Disadvantage Community</v>
          </cell>
          <cell r="K241" t="str">
            <v>38.134002, -122.259115</v>
          </cell>
        </row>
        <row r="242">
          <cell r="A242">
            <v>666907</v>
          </cell>
          <cell r="B242" t="str">
            <v>Bay Area AQMD</v>
          </cell>
          <cell r="C242" t="str">
            <v>19MOY180-On-Road-replacement</v>
          </cell>
          <cell r="D242" t="str">
            <v>19MOY180</v>
          </cell>
          <cell r="E242" t="str">
            <v>Liquidated</v>
          </cell>
          <cell r="F242">
            <v>2017</v>
          </cell>
          <cell r="G242" t="str">
            <v>Nestle Waters North America</v>
          </cell>
          <cell r="H242" t="str">
            <v>Y</v>
          </cell>
          <cell r="I242" t="str">
            <v>Disadvantage Community</v>
          </cell>
          <cell r="K242" t="str">
            <v>38.134002, -122.259115</v>
          </cell>
        </row>
        <row r="243">
          <cell r="A243">
            <v>774293</v>
          </cell>
          <cell r="B243" t="str">
            <v>Bay Area AQMD</v>
          </cell>
          <cell r="C243" t="str">
            <v>19SBP140-School-Bus-replacement</v>
          </cell>
          <cell r="D243" t="str">
            <v>19SBP140</v>
          </cell>
          <cell r="E243" t="str">
            <v>Liquidated</v>
          </cell>
          <cell r="F243">
            <v>2017</v>
          </cell>
          <cell r="G243" t="str">
            <v>Fremont Unified School District</v>
          </cell>
          <cell r="H243" t="str">
            <v>N</v>
          </cell>
          <cell r="I243" t="str">
            <v>NA</v>
          </cell>
          <cell r="J243" t="str">
            <v>NA</v>
          </cell>
          <cell r="K243" t="str">
            <v>37.507615, -121.961378999999</v>
          </cell>
        </row>
        <row r="244">
          <cell r="A244">
            <v>774289</v>
          </cell>
          <cell r="B244" t="str">
            <v>Bay Area AQMD</v>
          </cell>
          <cell r="C244" t="str">
            <v>19SBP140-School-Bus-replacement</v>
          </cell>
          <cell r="D244" t="str">
            <v>19SBP140</v>
          </cell>
          <cell r="E244" t="str">
            <v>Liquidated</v>
          </cell>
          <cell r="F244">
            <v>2017</v>
          </cell>
          <cell r="G244" t="str">
            <v>Fremont Unified School District</v>
          </cell>
          <cell r="H244" t="str">
            <v>N</v>
          </cell>
          <cell r="I244" t="str">
            <v>NA</v>
          </cell>
          <cell r="J244" t="str">
            <v>NA</v>
          </cell>
          <cell r="K244" t="str">
            <v>37.507615, -121.961378999999</v>
          </cell>
        </row>
        <row r="245">
          <cell r="A245">
            <v>774285</v>
          </cell>
          <cell r="B245" t="str">
            <v>Bay Area AQMD</v>
          </cell>
          <cell r="C245" t="str">
            <v>19SBP140-School-Bus-replacement</v>
          </cell>
          <cell r="D245" t="str">
            <v>19SBP140</v>
          </cell>
          <cell r="E245" t="str">
            <v>Liquidated</v>
          </cell>
          <cell r="F245">
            <v>2017</v>
          </cell>
          <cell r="G245" t="str">
            <v>Fremont Unified School District</v>
          </cell>
          <cell r="H245" t="str">
            <v>N</v>
          </cell>
          <cell r="I245" t="str">
            <v>NA</v>
          </cell>
          <cell r="J245" t="str">
            <v>NA</v>
          </cell>
          <cell r="K245" t="str">
            <v>37.507615, -121.961378999999</v>
          </cell>
        </row>
        <row r="246">
          <cell r="A246">
            <v>774281</v>
          </cell>
          <cell r="B246" t="str">
            <v>Bay Area AQMD</v>
          </cell>
          <cell r="C246" t="str">
            <v>19SBP140-School-Bus-replacement</v>
          </cell>
          <cell r="D246" t="str">
            <v>19SBP140</v>
          </cell>
          <cell r="E246" t="str">
            <v>Liquidated</v>
          </cell>
          <cell r="F246">
            <v>2017</v>
          </cell>
          <cell r="G246" t="str">
            <v>Fremont Unified School District</v>
          </cell>
          <cell r="H246" t="str">
            <v>N</v>
          </cell>
          <cell r="I246" t="str">
            <v>NA</v>
          </cell>
          <cell r="J246" t="str">
            <v>NA</v>
          </cell>
          <cell r="K246" t="str">
            <v>37.507615, -121.961378999999</v>
          </cell>
        </row>
        <row r="247">
          <cell r="A247">
            <v>774277</v>
          </cell>
          <cell r="B247" t="str">
            <v>Bay Area AQMD</v>
          </cell>
          <cell r="C247" t="str">
            <v>19SBP140-School-Bus-replacement</v>
          </cell>
          <cell r="D247" t="str">
            <v>19SBP140</v>
          </cell>
          <cell r="E247" t="str">
            <v>Liquidated</v>
          </cell>
          <cell r="F247">
            <v>2017</v>
          </cell>
          <cell r="G247" t="str">
            <v>Fremont Unified School District</v>
          </cell>
          <cell r="H247" t="str">
            <v>N</v>
          </cell>
          <cell r="I247" t="str">
            <v>NA</v>
          </cell>
          <cell r="J247" t="str">
            <v>NA</v>
          </cell>
          <cell r="K247" t="str">
            <v>37.507615, -121.961378999999</v>
          </cell>
        </row>
        <row r="248">
          <cell r="A248">
            <v>774273</v>
          </cell>
          <cell r="B248" t="str">
            <v>Bay Area AQMD</v>
          </cell>
          <cell r="C248" t="str">
            <v>19SBP140-School-Bus-replacement</v>
          </cell>
          <cell r="D248" t="str">
            <v>19SBP140</v>
          </cell>
          <cell r="E248" t="str">
            <v>Liquidated</v>
          </cell>
          <cell r="F248">
            <v>2017</v>
          </cell>
          <cell r="G248" t="str">
            <v>Fremont Unified School District</v>
          </cell>
          <cell r="H248" t="str">
            <v>N</v>
          </cell>
          <cell r="I248" t="str">
            <v>NA</v>
          </cell>
          <cell r="J248" t="str">
            <v>NA</v>
          </cell>
          <cell r="K248" t="str">
            <v>37.507615, -121.961378999999</v>
          </cell>
        </row>
        <row r="249">
          <cell r="A249">
            <v>774269</v>
          </cell>
          <cell r="B249" t="str">
            <v>Bay Area AQMD</v>
          </cell>
          <cell r="C249" t="str">
            <v>19SBP140-School-Bus-replacement</v>
          </cell>
          <cell r="D249" t="str">
            <v>19SBP140</v>
          </cell>
          <cell r="E249" t="str">
            <v>Liquidated</v>
          </cell>
          <cell r="F249">
            <v>2017</v>
          </cell>
          <cell r="G249" t="str">
            <v>Fremont Unified School District</v>
          </cell>
          <cell r="H249" t="str">
            <v>N</v>
          </cell>
          <cell r="I249" t="str">
            <v>NA</v>
          </cell>
          <cell r="J249" t="str">
            <v>NA</v>
          </cell>
          <cell r="K249" t="str">
            <v>37.507615, -121.961378999999</v>
          </cell>
        </row>
        <row r="250">
          <cell r="A250">
            <v>774265</v>
          </cell>
          <cell r="B250" t="str">
            <v>Bay Area AQMD</v>
          </cell>
          <cell r="C250" t="str">
            <v>19SBP140-School-Bus-replacement</v>
          </cell>
          <cell r="D250" t="str">
            <v>19SBP140</v>
          </cell>
          <cell r="E250" t="str">
            <v>Liquidated</v>
          </cell>
          <cell r="F250">
            <v>2017</v>
          </cell>
          <cell r="G250" t="str">
            <v>Fremont Unified School District</v>
          </cell>
          <cell r="H250" t="str">
            <v>N</v>
          </cell>
          <cell r="I250" t="str">
            <v>NA</v>
          </cell>
          <cell r="J250" t="str">
            <v>NA</v>
          </cell>
          <cell r="K250" t="str">
            <v>37.507615, -121.961378999999</v>
          </cell>
        </row>
        <row r="251">
          <cell r="A251">
            <v>774261</v>
          </cell>
          <cell r="B251" t="str">
            <v>Bay Area AQMD</v>
          </cell>
          <cell r="C251" t="str">
            <v>19SBP140-School-Bus-replacement</v>
          </cell>
          <cell r="D251" t="str">
            <v>19SBP140</v>
          </cell>
          <cell r="E251" t="str">
            <v>Liquidated</v>
          </cell>
          <cell r="F251">
            <v>2017</v>
          </cell>
          <cell r="G251" t="str">
            <v>Fremont Unified School District</v>
          </cell>
          <cell r="H251" t="str">
            <v>N</v>
          </cell>
          <cell r="I251" t="str">
            <v>NA</v>
          </cell>
          <cell r="J251" t="str">
            <v>NA</v>
          </cell>
          <cell r="K251" t="str">
            <v>37.507615, -121.961378999999</v>
          </cell>
        </row>
        <row r="252">
          <cell r="A252">
            <v>774257</v>
          </cell>
          <cell r="B252" t="str">
            <v>Bay Area AQMD</v>
          </cell>
          <cell r="C252" t="str">
            <v>19SBP140-School-Bus-replacement</v>
          </cell>
          <cell r="D252" t="str">
            <v>19SBP140</v>
          </cell>
          <cell r="E252" t="str">
            <v>Liquidated</v>
          </cell>
          <cell r="F252">
            <v>2017</v>
          </cell>
          <cell r="G252" t="str">
            <v>Fremont Unified School District</v>
          </cell>
          <cell r="H252" t="str">
            <v>N</v>
          </cell>
          <cell r="I252" t="str">
            <v>NA</v>
          </cell>
          <cell r="J252" t="str">
            <v>NA</v>
          </cell>
          <cell r="K252" t="str">
            <v>37.507615, -121.961378999999</v>
          </cell>
        </row>
        <row r="253">
          <cell r="A253">
            <v>774253</v>
          </cell>
          <cell r="B253" t="str">
            <v>Bay Area AQMD</v>
          </cell>
          <cell r="C253" t="str">
            <v>19SBP140-School-Bus-replacement</v>
          </cell>
          <cell r="D253" t="str">
            <v>19SBP140</v>
          </cell>
          <cell r="E253" t="str">
            <v>Liquidated</v>
          </cell>
          <cell r="F253">
            <v>2017</v>
          </cell>
          <cell r="G253" t="str">
            <v>Fremont Unified School District</v>
          </cell>
          <cell r="H253" t="str">
            <v>N</v>
          </cell>
          <cell r="I253" t="str">
            <v>NA</v>
          </cell>
          <cell r="J253" t="str">
            <v>NA</v>
          </cell>
          <cell r="K253" t="str">
            <v>37.507615, -121.961378999999</v>
          </cell>
        </row>
        <row r="254">
          <cell r="A254">
            <v>774249</v>
          </cell>
          <cell r="B254" t="str">
            <v>Bay Area AQMD</v>
          </cell>
          <cell r="C254" t="str">
            <v>19SBP140-School-Bus-replacement</v>
          </cell>
          <cell r="D254" t="str">
            <v>19SBP140</v>
          </cell>
          <cell r="E254" t="str">
            <v>Liquidated</v>
          </cell>
          <cell r="F254">
            <v>2017</v>
          </cell>
          <cell r="G254" t="str">
            <v>Fremont Unified School District</v>
          </cell>
          <cell r="H254" t="str">
            <v>N</v>
          </cell>
          <cell r="I254" t="str">
            <v>NA</v>
          </cell>
          <cell r="J254" t="str">
            <v>NA</v>
          </cell>
          <cell r="K254" t="str">
            <v>37.507615, -121.961378999999</v>
          </cell>
        </row>
        <row r="255">
          <cell r="A255">
            <v>774245</v>
          </cell>
          <cell r="B255" t="str">
            <v>Bay Area AQMD</v>
          </cell>
          <cell r="C255" t="str">
            <v>19SBP140-School-Bus-replacement</v>
          </cell>
          <cell r="D255" t="str">
            <v>19SBP140</v>
          </cell>
          <cell r="E255" t="str">
            <v>Liquidated</v>
          </cell>
          <cell r="F255">
            <v>2017</v>
          </cell>
          <cell r="G255" t="str">
            <v>Fremont Unified School District</v>
          </cell>
          <cell r="H255" t="str">
            <v>N</v>
          </cell>
          <cell r="I255" t="str">
            <v>NA</v>
          </cell>
          <cell r="J255" t="str">
            <v>NA</v>
          </cell>
          <cell r="K255" t="str">
            <v>37.507615, -121.961378999999</v>
          </cell>
        </row>
        <row r="256">
          <cell r="A256">
            <v>774241</v>
          </cell>
          <cell r="B256" t="str">
            <v>Bay Area AQMD</v>
          </cell>
          <cell r="C256" t="str">
            <v>19SBP140-School-Bus-replacement</v>
          </cell>
          <cell r="D256" t="str">
            <v>19SBP140</v>
          </cell>
          <cell r="E256" t="str">
            <v>Liquidated</v>
          </cell>
          <cell r="F256">
            <v>2017</v>
          </cell>
          <cell r="G256" t="str">
            <v>Fremont Unified School District</v>
          </cell>
          <cell r="H256" t="str">
            <v>N</v>
          </cell>
          <cell r="I256" t="str">
            <v>NA</v>
          </cell>
          <cell r="J256" t="str">
            <v>NA</v>
          </cell>
          <cell r="K256" t="str">
            <v>37.507615, -121.961378999999</v>
          </cell>
        </row>
        <row r="257">
          <cell r="A257">
            <v>774237</v>
          </cell>
          <cell r="B257" t="str">
            <v>Bay Area AQMD</v>
          </cell>
          <cell r="C257" t="str">
            <v>19SBP140-School-Bus-replacement</v>
          </cell>
          <cell r="D257" t="str">
            <v>19SBP140</v>
          </cell>
          <cell r="E257" t="str">
            <v>Liquidated</v>
          </cell>
          <cell r="F257">
            <v>2017</v>
          </cell>
          <cell r="G257" t="str">
            <v>Fremont Unified School District</v>
          </cell>
          <cell r="H257" t="str">
            <v>N</v>
          </cell>
          <cell r="I257" t="str">
            <v>NA</v>
          </cell>
          <cell r="J257" t="str">
            <v>NA</v>
          </cell>
          <cell r="K257" t="str">
            <v>37.507615, -121.961378999999</v>
          </cell>
        </row>
        <row r="258">
          <cell r="A258">
            <v>774233</v>
          </cell>
          <cell r="B258" t="str">
            <v>Bay Area AQMD</v>
          </cell>
          <cell r="C258" t="str">
            <v>19SBP140-School-Bus-replacement</v>
          </cell>
          <cell r="D258" t="str">
            <v>19SBP140</v>
          </cell>
          <cell r="E258" t="str">
            <v>Liquidated</v>
          </cell>
          <cell r="F258">
            <v>2017</v>
          </cell>
          <cell r="G258" t="str">
            <v>Fremont Unified School District</v>
          </cell>
          <cell r="H258" t="str">
            <v>N</v>
          </cell>
          <cell r="I258" t="str">
            <v>NA</v>
          </cell>
          <cell r="J258" t="str">
            <v>NA</v>
          </cell>
          <cell r="K258" t="str">
            <v>37.507615, -121.961378999999</v>
          </cell>
        </row>
        <row r="259">
          <cell r="A259">
            <v>774229</v>
          </cell>
          <cell r="B259" t="str">
            <v>Bay Area AQMD</v>
          </cell>
          <cell r="C259" t="str">
            <v>19SBP140-School-Bus-replacement</v>
          </cell>
          <cell r="D259" t="str">
            <v>19SBP140</v>
          </cell>
          <cell r="E259" t="str">
            <v>Liquidated</v>
          </cell>
          <cell r="F259">
            <v>2017</v>
          </cell>
          <cell r="G259" t="str">
            <v>Fremont Unified School District</v>
          </cell>
          <cell r="H259" t="str">
            <v>N</v>
          </cell>
          <cell r="I259" t="str">
            <v>NA</v>
          </cell>
          <cell r="J259" t="str">
            <v>NA</v>
          </cell>
          <cell r="K259" t="str">
            <v>37.507615, -121.961378999999</v>
          </cell>
        </row>
        <row r="260">
          <cell r="A260">
            <v>774225</v>
          </cell>
          <cell r="B260" t="str">
            <v>Bay Area AQMD</v>
          </cell>
          <cell r="C260" t="str">
            <v>19SBP140-School-Bus-replacement</v>
          </cell>
          <cell r="D260" t="str">
            <v>19SBP140</v>
          </cell>
          <cell r="E260" t="str">
            <v>Liquidated</v>
          </cell>
          <cell r="F260">
            <v>2017</v>
          </cell>
          <cell r="G260" t="str">
            <v>Fremont Unified School District</v>
          </cell>
          <cell r="H260" t="str">
            <v>N</v>
          </cell>
          <cell r="I260" t="str">
            <v>NA</v>
          </cell>
          <cell r="J260" t="str">
            <v>NA</v>
          </cell>
          <cell r="K260" t="str">
            <v>37.507615, -121.961378999999</v>
          </cell>
        </row>
        <row r="261">
          <cell r="A261">
            <v>786386</v>
          </cell>
          <cell r="B261" t="str">
            <v>Bay Area AQMD</v>
          </cell>
          <cell r="C261" t="str">
            <v>19SBP58-School-Bus-replacement</v>
          </cell>
          <cell r="D261" t="str">
            <v>19SBP58</v>
          </cell>
          <cell r="E261" t="str">
            <v>Liquidated</v>
          </cell>
          <cell r="F261">
            <v>2017</v>
          </cell>
          <cell r="G261" t="str">
            <v>Antioch Unified School District</v>
          </cell>
          <cell r="H261" t="str">
            <v>Y</v>
          </cell>
          <cell r="I261" t="str">
            <v>Low-income Community</v>
          </cell>
          <cell r="J261" t="str">
            <v>NA</v>
          </cell>
          <cell r="K261" t="str">
            <v>38.00469194141393, -121.81643613072998</v>
          </cell>
        </row>
        <row r="262">
          <cell r="A262">
            <v>709688</v>
          </cell>
          <cell r="B262" t="str">
            <v>Bay Area AQMD</v>
          </cell>
          <cell r="C262" t="str">
            <v>19SBP58-School-Bus-replacement</v>
          </cell>
          <cell r="D262" t="str">
            <v>19SBP58</v>
          </cell>
          <cell r="E262" t="str">
            <v>Liquidated</v>
          </cell>
          <cell r="F262">
            <v>2017</v>
          </cell>
          <cell r="G262" t="str">
            <v>Antioch Unified School District</v>
          </cell>
          <cell r="H262" t="str">
            <v>Y</v>
          </cell>
          <cell r="I262" t="str">
            <v>Disadvantage Community</v>
          </cell>
          <cell r="J262" t="str">
            <v>NA</v>
          </cell>
          <cell r="K262" t="str">
            <v>38.00822248670369, -121.81190930222706</v>
          </cell>
        </row>
        <row r="263">
          <cell r="A263">
            <v>709690</v>
          </cell>
          <cell r="B263" t="str">
            <v>Bay Area AQMD</v>
          </cell>
          <cell r="C263" t="str">
            <v>19SBP58-School-Bus-replacement</v>
          </cell>
          <cell r="D263" t="str">
            <v>19SBP58</v>
          </cell>
          <cell r="E263" t="str">
            <v>Liquidated</v>
          </cell>
          <cell r="F263">
            <v>2017</v>
          </cell>
          <cell r="G263" t="str">
            <v>Antioch Unified School District</v>
          </cell>
          <cell r="H263" t="str">
            <v>Y</v>
          </cell>
          <cell r="I263" t="str">
            <v>Disadvantage Community</v>
          </cell>
          <cell r="J263" t="str">
            <v>NA</v>
          </cell>
          <cell r="K263" t="str">
            <v>38.00822248670369, -121.81190930222706</v>
          </cell>
        </row>
        <row r="264">
          <cell r="A264">
            <v>786388</v>
          </cell>
          <cell r="B264" t="str">
            <v>Bay Area AQMD</v>
          </cell>
          <cell r="C264" t="str">
            <v>19SBP58-School-Bus-replacement</v>
          </cell>
          <cell r="D264" t="str">
            <v>19SBP58</v>
          </cell>
          <cell r="E264" t="str">
            <v>Liquidated</v>
          </cell>
          <cell r="F264">
            <v>2017</v>
          </cell>
          <cell r="G264" t="str">
            <v>Antioch Unified School District</v>
          </cell>
          <cell r="H264" t="str">
            <v>Y</v>
          </cell>
          <cell r="I264" t="str">
            <v>Low-income Community</v>
          </cell>
          <cell r="J264" t="str">
            <v>NA</v>
          </cell>
          <cell r="K264" t="str">
            <v>38.00469194141393, -121.81643613072998</v>
          </cell>
        </row>
        <row r="265">
          <cell r="A265">
            <v>786390</v>
          </cell>
          <cell r="B265" t="str">
            <v>Bay Area AQMD</v>
          </cell>
          <cell r="C265" t="str">
            <v>19SBP58-School-Bus-replacement</v>
          </cell>
          <cell r="D265" t="str">
            <v>19SBP58</v>
          </cell>
          <cell r="E265" t="str">
            <v>Liquidated</v>
          </cell>
          <cell r="F265">
            <v>2017</v>
          </cell>
          <cell r="G265" t="str">
            <v>Antioch Unified School District</v>
          </cell>
          <cell r="H265" t="str">
            <v>Y</v>
          </cell>
          <cell r="I265" t="str">
            <v>Low-income Community</v>
          </cell>
          <cell r="J265" t="str">
            <v>NA</v>
          </cell>
          <cell r="K265" t="str">
            <v>38.00469194141393, -121.81643613072998</v>
          </cell>
        </row>
        <row r="266">
          <cell r="A266">
            <v>786392</v>
          </cell>
          <cell r="B266" t="str">
            <v>Bay Area AQMD</v>
          </cell>
          <cell r="C266" t="str">
            <v>19SBP58-School-Bus-replacement</v>
          </cell>
          <cell r="D266" t="str">
            <v>19SBP58</v>
          </cell>
          <cell r="E266" t="str">
            <v>Liquidated</v>
          </cell>
          <cell r="F266">
            <v>2017</v>
          </cell>
          <cell r="G266" t="str">
            <v>Antioch Unified School District</v>
          </cell>
          <cell r="H266" t="str">
            <v>Y</v>
          </cell>
          <cell r="I266" t="str">
            <v>Low-income Community</v>
          </cell>
          <cell r="J266" t="str">
            <v>NA</v>
          </cell>
          <cell r="K266" t="str">
            <v>38.00469194141393, -121.81643613072998</v>
          </cell>
        </row>
        <row r="267">
          <cell r="A267">
            <v>786394</v>
          </cell>
          <cell r="B267" t="str">
            <v>Bay Area AQMD</v>
          </cell>
          <cell r="C267" t="str">
            <v>19SBP58-School-Bus-replacement</v>
          </cell>
          <cell r="D267" t="str">
            <v>19SBP58</v>
          </cell>
          <cell r="E267" t="str">
            <v>Liquidated</v>
          </cell>
          <cell r="F267">
            <v>2017</v>
          </cell>
          <cell r="G267" t="str">
            <v>Antioch Unified School District</v>
          </cell>
          <cell r="H267" t="str">
            <v>Y</v>
          </cell>
          <cell r="I267" t="str">
            <v>Low-income Community</v>
          </cell>
          <cell r="J267" t="str">
            <v>NA</v>
          </cell>
          <cell r="K267" t="str">
            <v>38.00469194141393, -121.81643613072998</v>
          </cell>
        </row>
        <row r="268">
          <cell r="A268">
            <v>786400</v>
          </cell>
          <cell r="B268" t="str">
            <v>Bay Area AQMD</v>
          </cell>
          <cell r="C268" t="str">
            <v>19SBP58-School-Bus-replacement</v>
          </cell>
          <cell r="D268" t="str">
            <v>19SBP58</v>
          </cell>
          <cell r="E268" t="str">
            <v>Liquidated</v>
          </cell>
          <cell r="F268">
            <v>2017</v>
          </cell>
          <cell r="G268" t="str">
            <v>Antioch Unified School District</v>
          </cell>
          <cell r="H268" t="str">
            <v>Y</v>
          </cell>
          <cell r="I268" t="str">
            <v>Low-income Community</v>
          </cell>
          <cell r="J268" t="str">
            <v>NA</v>
          </cell>
          <cell r="K268" t="str">
            <v>38.00469194141393, -121.81643613072998</v>
          </cell>
        </row>
        <row r="269">
          <cell r="A269">
            <v>786404</v>
          </cell>
          <cell r="B269" t="str">
            <v>Bay Area AQMD</v>
          </cell>
          <cell r="C269" t="str">
            <v>19SBP58-School-Bus-replacement</v>
          </cell>
          <cell r="D269" t="str">
            <v>19SBP58</v>
          </cell>
          <cell r="E269" t="str">
            <v>Liquidated</v>
          </cell>
          <cell r="F269">
            <v>2017</v>
          </cell>
          <cell r="G269" t="str">
            <v>Antioch Unified School District</v>
          </cell>
          <cell r="H269" t="str">
            <v>Y</v>
          </cell>
          <cell r="I269" t="str">
            <v>Disadvantage Community</v>
          </cell>
          <cell r="J269" t="str">
            <v>NA</v>
          </cell>
          <cell r="K269" t="str">
            <v>38.006705094389574, -121.81102755989843</v>
          </cell>
        </row>
        <row r="270">
          <cell r="A270">
            <v>786406</v>
          </cell>
          <cell r="B270" t="str">
            <v>Bay Area AQMD</v>
          </cell>
          <cell r="C270" t="str">
            <v>19SBP58-School-Bus-replacement</v>
          </cell>
          <cell r="D270" t="str">
            <v>19SBP58</v>
          </cell>
          <cell r="E270" t="str">
            <v>Liquidated</v>
          </cell>
          <cell r="F270">
            <v>2017</v>
          </cell>
          <cell r="G270" t="str">
            <v>Antioch Unified School District</v>
          </cell>
          <cell r="H270" t="str">
            <v>Y</v>
          </cell>
          <cell r="I270" t="str">
            <v>Low-income Community</v>
          </cell>
          <cell r="J270" t="str">
            <v>NA</v>
          </cell>
          <cell r="K270" t="str">
            <v>38.00469194141393, -121.81643613072998</v>
          </cell>
        </row>
        <row r="271">
          <cell r="A271">
            <v>786408</v>
          </cell>
          <cell r="B271" t="str">
            <v>Bay Area AQMD</v>
          </cell>
          <cell r="C271" t="str">
            <v>19SBP58-School-Bus-replacement</v>
          </cell>
          <cell r="D271" t="str">
            <v>19SBP58</v>
          </cell>
          <cell r="E271" t="str">
            <v>Liquidated</v>
          </cell>
          <cell r="F271">
            <v>2017</v>
          </cell>
          <cell r="G271" t="str">
            <v>Antioch Unified School District</v>
          </cell>
          <cell r="H271" t="str">
            <v>Y</v>
          </cell>
          <cell r="I271" t="str">
            <v>Low-income Community</v>
          </cell>
          <cell r="J271" t="str">
            <v>NA</v>
          </cell>
          <cell r="K271" t="str">
            <v>38.00469194141393, -121.81643613072998</v>
          </cell>
        </row>
        <row r="272">
          <cell r="A272">
            <v>786410</v>
          </cell>
          <cell r="B272" t="str">
            <v>Bay Area AQMD</v>
          </cell>
          <cell r="C272" t="str">
            <v>19SBP58-School-Bus-replacement</v>
          </cell>
          <cell r="D272" t="str">
            <v>19SBP58</v>
          </cell>
          <cell r="E272" t="str">
            <v>Liquidated</v>
          </cell>
          <cell r="F272">
            <v>2017</v>
          </cell>
          <cell r="G272" t="str">
            <v>Antioch Unified School District</v>
          </cell>
          <cell r="H272" t="str">
            <v>Y</v>
          </cell>
          <cell r="I272" t="str">
            <v>Disadvantage Community</v>
          </cell>
          <cell r="J272" t="str">
            <v>NA</v>
          </cell>
          <cell r="K272" t="str">
            <v>38.00822248670369, -121.81190930222706</v>
          </cell>
        </row>
        <row r="273">
          <cell r="A273">
            <v>786384</v>
          </cell>
          <cell r="B273" t="str">
            <v>Bay Area AQMD</v>
          </cell>
          <cell r="C273" t="str">
            <v>19SBP58-School-Bus-replacement</v>
          </cell>
          <cell r="D273" t="str">
            <v>19SBP58</v>
          </cell>
          <cell r="E273" t="str">
            <v>Liquidated</v>
          </cell>
          <cell r="F273">
            <v>2017</v>
          </cell>
          <cell r="G273" t="str">
            <v>Antioch Unified School District</v>
          </cell>
          <cell r="H273" t="str">
            <v>Y</v>
          </cell>
          <cell r="I273" t="str">
            <v>Low-income Community</v>
          </cell>
          <cell r="J273" t="str">
            <v>NA</v>
          </cell>
          <cell r="K273" t="str">
            <v>38.00469194141393, -121.81643613072998</v>
          </cell>
        </row>
        <row r="274">
          <cell r="A274">
            <v>786376</v>
          </cell>
          <cell r="B274" t="str">
            <v>Bay Area AQMD</v>
          </cell>
          <cell r="C274" t="str">
            <v>19SBP58-School-Bus-replacement</v>
          </cell>
          <cell r="D274" t="str">
            <v>19SBP58</v>
          </cell>
          <cell r="E274" t="str">
            <v>Liquidated</v>
          </cell>
          <cell r="F274">
            <v>2017</v>
          </cell>
          <cell r="G274" t="str">
            <v>Antioch Unified School District</v>
          </cell>
          <cell r="H274" t="str">
            <v>Y</v>
          </cell>
          <cell r="I274" t="str">
            <v>Disadvantage Community</v>
          </cell>
          <cell r="J274" t="str">
            <v>NA</v>
          </cell>
          <cell r="K274" t="str">
            <v>38.006705, -121.811027</v>
          </cell>
        </row>
        <row r="275">
          <cell r="A275">
            <v>786412</v>
          </cell>
          <cell r="B275" t="str">
            <v>Bay Area AQMD</v>
          </cell>
          <cell r="C275" t="str">
            <v>19SBP58-School-Bus-replacement</v>
          </cell>
          <cell r="D275" t="str">
            <v>19SBP58</v>
          </cell>
          <cell r="E275" t="str">
            <v>Liquidated</v>
          </cell>
          <cell r="F275">
            <v>2017</v>
          </cell>
          <cell r="G275" t="str">
            <v>Antioch Unified School District</v>
          </cell>
          <cell r="H275" t="str">
            <v>Y</v>
          </cell>
          <cell r="I275" t="str">
            <v>Low-income Community</v>
          </cell>
          <cell r="J275" t="str">
            <v>NA</v>
          </cell>
          <cell r="K275" t="str">
            <v>38.00469194141393, -121.81643613072998</v>
          </cell>
        </row>
        <row r="276">
          <cell r="A276">
            <v>710138</v>
          </cell>
          <cell r="B276" t="str">
            <v>Bay Area AQMD</v>
          </cell>
          <cell r="C276" t="str">
            <v>19SBP61-School-Bus-replacement</v>
          </cell>
          <cell r="D276" t="str">
            <v>19SBP61</v>
          </cell>
          <cell r="E276" t="str">
            <v>Liquidated</v>
          </cell>
          <cell r="F276">
            <v>2017</v>
          </cell>
          <cell r="G276" t="str">
            <v>Berkeley Unified School District</v>
          </cell>
          <cell r="H276" t="str">
            <v>Y</v>
          </cell>
          <cell r="I276" t="str">
            <v>Disadvantage Community</v>
          </cell>
          <cell r="K276" t="str">
            <v>37.879381, -122.300411999999</v>
          </cell>
        </row>
        <row r="277">
          <cell r="A277">
            <v>710140</v>
          </cell>
          <cell r="B277" t="str">
            <v>Bay Area AQMD</v>
          </cell>
          <cell r="C277" t="str">
            <v>19SBP61-School-Bus-replacement</v>
          </cell>
          <cell r="D277" t="str">
            <v>19SBP61</v>
          </cell>
          <cell r="E277" t="str">
            <v>Liquidated</v>
          </cell>
          <cell r="F277">
            <v>2017</v>
          </cell>
          <cell r="G277" t="str">
            <v>Berkeley Unified School District</v>
          </cell>
          <cell r="H277" t="str">
            <v>Y</v>
          </cell>
          <cell r="I277" t="str">
            <v>Disadvantage Community</v>
          </cell>
          <cell r="K277" t="str">
            <v>37.879381, -122.300411999999</v>
          </cell>
        </row>
        <row r="278">
          <cell r="A278">
            <v>710142</v>
          </cell>
          <cell r="B278" t="str">
            <v>Bay Area AQMD</v>
          </cell>
          <cell r="C278" t="str">
            <v>19SBP61-School-Bus-replacement</v>
          </cell>
          <cell r="D278" t="str">
            <v>19SBP61</v>
          </cell>
          <cell r="E278" t="str">
            <v>Liquidated</v>
          </cell>
          <cell r="F278">
            <v>2017</v>
          </cell>
          <cell r="G278" t="str">
            <v>Berkeley Unified School District</v>
          </cell>
          <cell r="H278" t="str">
            <v>Y</v>
          </cell>
          <cell r="I278" t="str">
            <v>Disadvantage Community</v>
          </cell>
          <cell r="K278" t="str">
            <v>37.879381, -122.300411999999</v>
          </cell>
        </row>
        <row r="279">
          <cell r="A279">
            <v>710144</v>
          </cell>
          <cell r="B279" t="str">
            <v>Bay Area AQMD</v>
          </cell>
          <cell r="C279" t="str">
            <v>19SBP61-School-Bus-replacement</v>
          </cell>
          <cell r="D279" t="str">
            <v>19SBP61</v>
          </cell>
          <cell r="E279" t="str">
            <v>Liquidated</v>
          </cell>
          <cell r="F279">
            <v>2017</v>
          </cell>
          <cell r="G279" t="str">
            <v>Berkeley Unified School District</v>
          </cell>
          <cell r="H279" t="str">
            <v>Y</v>
          </cell>
          <cell r="I279" t="str">
            <v>Disadvantage Community</v>
          </cell>
          <cell r="K279" t="str">
            <v>37.879381, -122.300411999999</v>
          </cell>
        </row>
        <row r="280">
          <cell r="A280">
            <v>710146</v>
          </cell>
          <cell r="B280" t="str">
            <v>Bay Area AQMD</v>
          </cell>
          <cell r="C280" t="str">
            <v>19SBP61-School-Bus-replacement</v>
          </cell>
          <cell r="D280" t="str">
            <v>19SBP61</v>
          </cell>
          <cell r="E280" t="str">
            <v>Liquidated</v>
          </cell>
          <cell r="F280">
            <v>2017</v>
          </cell>
          <cell r="G280" t="str">
            <v>Berkeley Unified School District</v>
          </cell>
          <cell r="H280" t="str">
            <v>Y</v>
          </cell>
          <cell r="I280" t="str">
            <v>Disadvantage Community</v>
          </cell>
          <cell r="K280" t="str">
            <v>37.879381, -122.300411999999</v>
          </cell>
        </row>
        <row r="281">
          <cell r="A281">
            <v>710148</v>
          </cell>
          <cell r="B281" t="str">
            <v>Bay Area AQMD</v>
          </cell>
          <cell r="C281" t="str">
            <v>19SBP61-School-Bus-replacement</v>
          </cell>
          <cell r="D281" t="str">
            <v>19SBP61</v>
          </cell>
          <cell r="E281" t="str">
            <v>Liquidated</v>
          </cell>
          <cell r="F281">
            <v>2017</v>
          </cell>
          <cell r="G281" t="str">
            <v>Berkeley Unified School District</v>
          </cell>
          <cell r="H281" t="str">
            <v>Y</v>
          </cell>
          <cell r="I281" t="str">
            <v>Disadvantage Community</v>
          </cell>
          <cell r="K281" t="str">
            <v>37.879381, -122.300411999999</v>
          </cell>
        </row>
        <row r="282">
          <cell r="A282">
            <v>710150</v>
          </cell>
          <cell r="B282" t="str">
            <v>Bay Area AQMD</v>
          </cell>
          <cell r="C282" t="str">
            <v>19SBP61-School-Bus-replacement</v>
          </cell>
          <cell r="D282" t="str">
            <v>19SBP61</v>
          </cell>
          <cell r="E282" t="str">
            <v>Liquidated</v>
          </cell>
          <cell r="F282">
            <v>2017</v>
          </cell>
          <cell r="G282" t="str">
            <v>Berkeley Unified School District</v>
          </cell>
          <cell r="H282" t="str">
            <v>Y</v>
          </cell>
          <cell r="I282" t="str">
            <v>Disadvantage Community</v>
          </cell>
          <cell r="K282" t="str">
            <v>37.879381, -122.300411999999</v>
          </cell>
        </row>
        <row r="283">
          <cell r="A283">
            <v>710152</v>
          </cell>
          <cell r="B283" t="str">
            <v>Bay Area AQMD</v>
          </cell>
          <cell r="C283" t="str">
            <v>19SBP61-School-Bus-replacement</v>
          </cell>
          <cell r="D283" t="str">
            <v>19SBP61</v>
          </cell>
          <cell r="E283" t="str">
            <v>Liquidated</v>
          </cell>
          <cell r="F283">
            <v>2017</v>
          </cell>
          <cell r="G283" t="str">
            <v>Berkeley Unified School District</v>
          </cell>
          <cell r="H283" t="str">
            <v>Y</v>
          </cell>
          <cell r="I283" t="str">
            <v>Disadvantage Community</v>
          </cell>
          <cell r="K283" t="str">
            <v>37.879381, -122.300411999999</v>
          </cell>
        </row>
        <row r="284">
          <cell r="A284">
            <v>709716</v>
          </cell>
          <cell r="B284" t="str">
            <v>Bay Area AQMD</v>
          </cell>
          <cell r="C284" t="str">
            <v>19SBP86-School-Bus-replacement</v>
          </cell>
          <cell r="D284" t="str">
            <v>19SBP86</v>
          </cell>
          <cell r="E284" t="str">
            <v>Liquidated</v>
          </cell>
          <cell r="F284">
            <v>2017</v>
          </cell>
          <cell r="G284" t="str">
            <v>San Lorenzo Unified School District</v>
          </cell>
          <cell r="H284" t="str">
            <v>Y</v>
          </cell>
          <cell r="I284" t="str">
            <v>Low-income Community</v>
          </cell>
          <cell r="K284" t="str">
            <v>37.689258, -122.127938</v>
          </cell>
        </row>
        <row r="285">
          <cell r="A285">
            <v>709718</v>
          </cell>
          <cell r="B285" t="str">
            <v>Bay Area AQMD</v>
          </cell>
          <cell r="C285" t="str">
            <v>19SBP96-School-Bus-replacement</v>
          </cell>
          <cell r="D285" t="str">
            <v>19SBP96</v>
          </cell>
          <cell r="E285" t="str">
            <v>Liquidated</v>
          </cell>
          <cell r="F285">
            <v>2017</v>
          </cell>
          <cell r="G285" t="str">
            <v>San Lorenzo Unified School District</v>
          </cell>
          <cell r="H285" t="str">
            <v>Y</v>
          </cell>
          <cell r="I285" t="str">
            <v>Low-income Community</v>
          </cell>
          <cell r="K285" t="str">
            <v>37.689258, -122.127938</v>
          </cell>
        </row>
        <row r="286">
          <cell r="A286">
            <v>709720</v>
          </cell>
          <cell r="B286" t="str">
            <v>Bay Area AQMD</v>
          </cell>
          <cell r="C286" t="str">
            <v>19SBP96-School-Bus-replacement</v>
          </cell>
          <cell r="D286" t="str">
            <v>19SBP96</v>
          </cell>
          <cell r="E286" t="str">
            <v>Liquidated</v>
          </cell>
          <cell r="F286">
            <v>2017</v>
          </cell>
          <cell r="G286" t="str">
            <v>San Lorenzo Unified School District</v>
          </cell>
          <cell r="H286" t="str">
            <v>Y</v>
          </cell>
          <cell r="I286" t="str">
            <v>Low-income Community</v>
          </cell>
          <cell r="K286" t="str">
            <v>37.689258, -122.127938</v>
          </cell>
        </row>
        <row r="287">
          <cell r="A287">
            <v>798212</v>
          </cell>
          <cell r="B287" t="str">
            <v>Bay Area AQMD</v>
          </cell>
          <cell r="C287" t="str">
            <v>19SBP97-School-Bus-replacement</v>
          </cell>
          <cell r="D287" t="str">
            <v>19SBP97</v>
          </cell>
          <cell r="E287" t="str">
            <v>Liquidated</v>
          </cell>
          <cell r="F287">
            <v>2017</v>
          </cell>
          <cell r="G287" t="str">
            <v>VALLEJO CITY USD Transportation</v>
          </cell>
          <cell r="H287" t="str">
            <v>Y</v>
          </cell>
          <cell r="I287" t="str">
            <v>Low-income Community</v>
          </cell>
          <cell r="K287" t="str">
            <v>38.1182859999999, -122.250359</v>
          </cell>
        </row>
        <row r="288">
          <cell r="A288">
            <v>798208</v>
          </cell>
          <cell r="B288" t="str">
            <v>Bay Area AQMD</v>
          </cell>
          <cell r="C288" t="str">
            <v>19SBP97-School-Bus-replacement</v>
          </cell>
          <cell r="D288" t="str">
            <v>19SBP97</v>
          </cell>
          <cell r="E288" t="str">
            <v>Liquidated</v>
          </cell>
          <cell r="F288">
            <v>2017</v>
          </cell>
          <cell r="G288" t="str">
            <v>VALLEJO CITY USD Transportation</v>
          </cell>
          <cell r="H288" t="str">
            <v>Y</v>
          </cell>
          <cell r="I288" t="str">
            <v>Low-income Community</v>
          </cell>
          <cell r="K288" t="str">
            <v>38.1182859999999, -122.250359</v>
          </cell>
        </row>
        <row r="289">
          <cell r="A289">
            <v>798204</v>
          </cell>
          <cell r="B289" t="str">
            <v>Bay Area AQMD</v>
          </cell>
          <cell r="C289" t="str">
            <v>19SBP97-School-Bus-replacement</v>
          </cell>
          <cell r="D289" t="str">
            <v>19SBP97</v>
          </cell>
          <cell r="E289" t="str">
            <v>Liquidated</v>
          </cell>
          <cell r="F289">
            <v>2017</v>
          </cell>
          <cell r="G289" t="str">
            <v>VALLEJO CITY USD Transportation</v>
          </cell>
          <cell r="H289" t="str">
            <v>Y</v>
          </cell>
          <cell r="I289" t="str">
            <v>Low-income Community</v>
          </cell>
          <cell r="K289" t="str">
            <v>38.1182859999999, -122.250359</v>
          </cell>
        </row>
        <row r="290">
          <cell r="A290">
            <v>798179</v>
          </cell>
          <cell r="B290" t="str">
            <v>Bay Area AQMD</v>
          </cell>
          <cell r="C290" t="str">
            <v>19SBP97-School-Bus-replacement</v>
          </cell>
          <cell r="D290" t="str">
            <v>19SBP97</v>
          </cell>
          <cell r="E290" t="str">
            <v>Liquidated</v>
          </cell>
          <cell r="F290">
            <v>2017</v>
          </cell>
          <cell r="G290" t="str">
            <v>VALLEJO CITY USD Transportation</v>
          </cell>
          <cell r="H290" t="str">
            <v>Y</v>
          </cell>
          <cell r="I290" t="str">
            <v>Low-income Community</v>
          </cell>
          <cell r="K290" t="str">
            <v>38.1182859999999, -122.250359</v>
          </cell>
        </row>
        <row r="291">
          <cell r="A291">
            <v>798200</v>
          </cell>
          <cell r="B291" t="str">
            <v>Bay Area AQMD</v>
          </cell>
          <cell r="C291" t="str">
            <v>19SBP97-School-Bus-replacement</v>
          </cell>
          <cell r="D291" t="str">
            <v>19SBP97</v>
          </cell>
          <cell r="E291" t="str">
            <v>Liquidated</v>
          </cell>
          <cell r="F291">
            <v>2017</v>
          </cell>
          <cell r="G291" t="str">
            <v>VALLEJO CITY USD Transportation</v>
          </cell>
          <cell r="H291" t="str">
            <v>Y</v>
          </cell>
          <cell r="I291" t="str">
            <v>Low-income Community</v>
          </cell>
          <cell r="K291" t="str">
            <v>38.1182859999999, -122.250359</v>
          </cell>
        </row>
        <row r="292">
          <cell r="A292">
            <v>798196</v>
          </cell>
          <cell r="B292" t="str">
            <v>Bay Area AQMD</v>
          </cell>
          <cell r="C292" t="str">
            <v>19SBP97-School-Bus-replacement</v>
          </cell>
          <cell r="D292" t="str">
            <v>19SBP97</v>
          </cell>
          <cell r="E292" t="str">
            <v>Liquidated</v>
          </cell>
          <cell r="F292">
            <v>2017</v>
          </cell>
          <cell r="G292" t="str">
            <v>VALLEJO CITY USD Transportation</v>
          </cell>
          <cell r="H292" t="str">
            <v>Y</v>
          </cell>
          <cell r="I292" t="str">
            <v>Low-income Community</v>
          </cell>
          <cell r="K292" t="str">
            <v>38.1182859999999, -122.250359</v>
          </cell>
        </row>
        <row r="293">
          <cell r="A293">
            <v>798192</v>
          </cell>
          <cell r="B293" t="str">
            <v>Bay Area AQMD</v>
          </cell>
          <cell r="C293" t="str">
            <v>19SBP97-School-Bus-replacement</v>
          </cell>
          <cell r="D293" t="str">
            <v>19SBP97</v>
          </cell>
          <cell r="E293" t="str">
            <v>Liquidated</v>
          </cell>
          <cell r="F293">
            <v>2017</v>
          </cell>
          <cell r="G293" t="str">
            <v>VALLEJO CITY USD Transportation</v>
          </cell>
          <cell r="H293" t="str">
            <v>Y</v>
          </cell>
          <cell r="I293" t="str">
            <v>Low-income Community</v>
          </cell>
          <cell r="K293" t="str">
            <v>38.1182859999999, -122.250359</v>
          </cell>
        </row>
        <row r="294">
          <cell r="A294">
            <v>798188</v>
          </cell>
          <cell r="B294" t="str">
            <v>Bay Area AQMD</v>
          </cell>
          <cell r="C294" t="str">
            <v>19SBP97-School-Bus-replacement</v>
          </cell>
          <cell r="D294" t="str">
            <v>19SBP97</v>
          </cell>
          <cell r="E294" t="str">
            <v>Liquidated</v>
          </cell>
          <cell r="F294">
            <v>2017</v>
          </cell>
          <cell r="G294" t="str">
            <v>VALLEJO CITY USD Transportation</v>
          </cell>
          <cell r="H294" t="str">
            <v>Y</v>
          </cell>
          <cell r="I294" t="str">
            <v>Low-income Community</v>
          </cell>
          <cell r="K294" t="str">
            <v>38.1182859999999, -122.250359</v>
          </cell>
        </row>
        <row r="295">
          <cell r="A295">
            <v>689323</v>
          </cell>
          <cell r="B295" t="str">
            <v>San Joaquin Valley APCD</v>
          </cell>
          <cell r="C295" t="str">
            <v>1st Quality Produce, Inc.</v>
          </cell>
          <cell r="D295" t="str">
            <v>G-69025</v>
          </cell>
          <cell r="E295" t="str">
            <v>Liquidated</v>
          </cell>
          <cell r="F295">
            <v>2017</v>
          </cell>
          <cell r="G295" t="str">
            <v>1st Quality Produce, Inc.</v>
          </cell>
          <cell r="H295" t="str">
            <v>Y</v>
          </cell>
          <cell r="I295" t="str">
            <v>Disadvantage Community</v>
          </cell>
          <cell r="J295" t="str">
            <v>SJVSCF</v>
          </cell>
          <cell r="K295" t="str">
            <v>36.71277600, -119.76461200</v>
          </cell>
        </row>
        <row r="296">
          <cell r="A296">
            <v>783394</v>
          </cell>
          <cell r="B296" t="str">
            <v>Placer County APCD</v>
          </cell>
          <cell r="C296" t="str">
            <v>2018 RCSD CAP School Bus</v>
          </cell>
          <cell r="D296">
            <v>28</v>
          </cell>
          <cell r="E296" t="str">
            <v>Liquidated</v>
          </cell>
          <cell r="F296">
            <v>2017</v>
          </cell>
          <cell r="G296" t="str">
            <v>Roseville City School District</v>
          </cell>
          <cell r="H296" t="str">
            <v>N</v>
          </cell>
          <cell r="I296" t="str">
            <v>Low-income Community</v>
          </cell>
          <cell r="J296" t="str">
            <v>NA</v>
          </cell>
          <cell r="K296" t="str">
            <v>38.746935, -121.297958</v>
          </cell>
        </row>
        <row r="297">
          <cell r="A297">
            <v>783394</v>
          </cell>
          <cell r="B297" t="str">
            <v>Placer County APCD</v>
          </cell>
          <cell r="C297" t="str">
            <v>2018 RCSD CAP School Bus</v>
          </cell>
          <cell r="D297">
            <v>28</v>
          </cell>
          <cell r="E297" t="str">
            <v>Liquidated</v>
          </cell>
          <cell r="F297">
            <v>2017</v>
          </cell>
          <cell r="G297" t="str">
            <v>Roseville City School District</v>
          </cell>
          <cell r="H297" t="str">
            <v>N</v>
          </cell>
          <cell r="I297" t="str">
            <v>Low-income Community</v>
          </cell>
          <cell r="J297" t="str">
            <v>NA</v>
          </cell>
          <cell r="K297" t="str">
            <v>38.746935, -121.297958</v>
          </cell>
        </row>
        <row r="298">
          <cell r="A298">
            <v>708891</v>
          </cell>
          <cell r="B298" t="str">
            <v>Placer County APCD</v>
          </cell>
          <cell r="C298" t="str">
            <v>2019 RCSD BUS #58 CAP</v>
          </cell>
          <cell r="D298">
            <v>42</v>
          </cell>
          <cell r="E298" t="str">
            <v>Liquidated</v>
          </cell>
          <cell r="F298">
            <v>2017</v>
          </cell>
          <cell r="G298" t="str">
            <v>Roseville City School District</v>
          </cell>
          <cell r="H298" t="str">
            <v>N</v>
          </cell>
          <cell r="I298" t="str">
            <v>Low-income Community</v>
          </cell>
          <cell r="J298" t="str">
            <v>NA</v>
          </cell>
          <cell r="K298" t="str">
            <v>38.7377672, -121.2617421</v>
          </cell>
        </row>
        <row r="299">
          <cell r="A299">
            <v>708891</v>
          </cell>
          <cell r="B299" t="str">
            <v>Placer County APCD</v>
          </cell>
          <cell r="C299" t="str">
            <v>2019 RCSD BUS #58 CAP</v>
          </cell>
          <cell r="D299">
            <v>42</v>
          </cell>
          <cell r="E299" t="str">
            <v>Liquidated</v>
          </cell>
          <cell r="F299">
            <v>2017</v>
          </cell>
          <cell r="G299" t="str">
            <v>Roseville City School District</v>
          </cell>
          <cell r="H299" t="str">
            <v>N</v>
          </cell>
          <cell r="I299" t="str">
            <v>Low-income Community</v>
          </cell>
          <cell r="J299" t="str">
            <v>NA</v>
          </cell>
          <cell r="K299" t="str">
            <v>38.7377672, -121.2617421</v>
          </cell>
        </row>
        <row r="300">
          <cell r="A300">
            <v>708893</v>
          </cell>
          <cell r="B300" t="str">
            <v>Placer County APCD</v>
          </cell>
          <cell r="C300" t="str">
            <v>2019 RCSD BUS #67 CAP</v>
          </cell>
          <cell r="D300">
            <v>43</v>
          </cell>
          <cell r="E300" t="str">
            <v>Liquidated</v>
          </cell>
          <cell r="F300">
            <v>2017</v>
          </cell>
          <cell r="G300" t="str">
            <v>Roseville City School District</v>
          </cell>
          <cell r="H300" t="str">
            <v>N</v>
          </cell>
          <cell r="I300" t="str">
            <v>Low-income Community</v>
          </cell>
          <cell r="J300" t="str">
            <v>NA</v>
          </cell>
          <cell r="K300" t="str">
            <v>38.7377672, -121.2617421</v>
          </cell>
        </row>
        <row r="301">
          <cell r="A301">
            <v>708893</v>
          </cell>
          <cell r="B301" t="str">
            <v>Placer County APCD</v>
          </cell>
          <cell r="C301" t="str">
            <v>2019 RCSD BUS #67 CAP</v>
          </cell>
          <cell r="D301">
            <v>43</v>
          </cell>
          <cell r="E301" t="str">
            <v>Liquidated</v>
          </cell>
          <cell r="F301">
            <v>2017</v>
          </cell>
          <cell r="G301" t="str">
            <v>Roseville City School District</v>
          </cell>
          <cell r="H301" t="str">
            <v>N</v>
          </cell>
          <cell r="I301" t="str">
            <v>Low-income Community</v>
          </cell>
          <cell r="J301" t="str">
            <v>NA</v>
          </cell>
          <cell r="K301" t="str">
            <v>38.7377672, -121.2617421</v>
          </cell>
        </row>
        <row r="302">
          <cell r="A302">
            <v>759792</v>
          </cell>
          <cell r="B302" t="str">
            <v>Placer County APCD</v>
          </cell>
          <cell r="C302" t="str">
            <v>2020 Rocklin USD Bus #29 CAP</v>
          </cell>
          <cell r="D302">
            <v>70</v>
          </cell>
          <cell r="E302" t="str">
            <v>Liquidated</v>
          </cell>
          <cell r="F302">
            <v>2017</v>
          </cell>
          <cell r="G302" t="str">
            <v>Rocklin Unified School District</v>
          </cell>
          <cell r="H302" t="str">
            <v>N</v>
          </cell>
          <cell r="I302" t="str">
            <v>Low-income Community</v>
          </cell>
          <cell r="J302" t="str">
            <v>NA</v>
          </cell>
          <cell r="K302" t="str">
            <v>38.799727815424625, -121.22203478983832</v>
          </cell>
        </row>
        <row r="303">
          <cell r="A303">
            <v>759792</v>
          </cell>
          <cell r="B303" t="str">
            <v>Placer County APCD</v>
          </cell>
          <cell r="C303" t="str">
            <v>2020 Rocklin USD Bus #29 CAP</v>
          </cell>
          <cell r="D303">
            <v>70</v>
          </cell>
          <cell r="E303" t="str">
            <v>Liquidated</v>
          </cell>
          <cell r="F303">
            <v>2017</v>
          </cell>
          <cell r="G303" t="str">
            <v>Rocklin Unified School District</v>
          </cell>
          <cell r="H303" t="str">
            <v>N</v>
          </cell>
          <cell r="I303" t="str">
            <v>Low-income Community</v>
          </cell>
          <cell r="J303" t="str">
            <v>NA</v>
          </cell>
          <cell r="K303" t="str">
            <v>38.799727815424625, -121.22203478983832</v>
          </cell>
        </row>
        <row r="304">
          <cell r="A304">
            <v>759780</v>
          </cell>
          <cell r="B304" t="str">
            <v>Placer County APCD</v>
          </cell>
          <cell r="C304" t="str">
            <v>2020 TTUSD Bus #11 CAP</v>
          </cell>
          <cell r="D304">
            <v>57</v>
          </cell>
          <cell r="E304" t="str">
            <v>Liquidated</v>
          </cell>
          <cell r="F304">
            <v>2017</v>
          </cell>
          <cell r="G304" t="str">
            <v>Tahoe Truckee Unified School District</v>
          </cell>
          <cell r="H304" t="str">
            <v>N</v>
          </cell>
          <cell r="I304" t="str">
            <v>Low-income Community</v>
          </cell>
          <cell r="J304" t="str">
            <v>NA</v>
          </cell>
          <cell r="K304" t="str">
            <v>39.240607734877855, -120.02813933399945</v>
          </cell>
        </row>
        <row r="305">
          <cell r="A305">
            <v>759780</v>
          </cell>
          <cell r="B305" t="str">
            <v>Placer County APCD</v>
          </cell>
          <cell r="C305" t="str">
            <v>2020 TTUSD Bus #11 CAP</v>
          </cell>
          <cell r="D305">
            <v>57</v>
          </cell>
          <cell r="E305" t="str">
            <v>Liquidated</v>
          </cell>
          <cell r="F305">
            <v>2017</v>
          </cell>
          <cell r="G305" t="str">
            <v>Tahoe Truckee Unified School District</v>
          </cell>
          <cell r="H305" t="str">
            <v>N</v>
          </cell>
          <cell r="I305" t="str">
            <v>Low-income Community</v>
          </cell>
          <cell r="J305" t="str">
            <v>NA</v>
          </cell>
          <cell r="K305" t="str">
            <v>39.240607734877855, -120.02813933399945</v>
          </cell>
        </row>
        <row r="306">
          <cell r="A306">
            <v>759780</v>
          </cell>
          <cell r="B306" t="str">
            <v>Placer County APCD</v>
          </cell>
          <cell r="C306" t="str">
            <v>2020 TTUSD Bus #11 CAP</v>
          </cell>
          <cell r="D306">
            <v>57</v>
          </cell>
          <cell r="E306" t="str">
            <v>Liquidated</v>
          </cell>
          <cell r="F306">
            <v>2017</v>
          </cell>
          <cell r="G306" t="str">
            <v>Tahoe Truckee Unified School District</v>
          </cell>
          <cell r="H306" t="str">
            <v>N</v>
          </cell>
          <cell r="I306" t="str">
            <v>Low-income Community</v>
          </cell>
          <cell r="J306" t="str">
            <v>NA</v>
          </cell>
          <cell r="K306" t="str">
            <v>39.240607734877855, -120.02813933399945</v>
          </cell>
        </row>
        <row r="307">
          <cell r="A307">
            <v>759780</v>
          </cell>
          <cell r="B307" t="str">
            <v>Placer County APCD</v>
          </cell>
          <cell r="C307" t="str">
            <v>2020 TTUSD Bus #11 CAP</v>
          </cell>
          <cell r="D307">
            <v>57</v>
          </cell>
          <cell r="E307" t="str">
            <v>Liquidated</v>
          </cell>
          <cell r="F307">
            <v>2017</v>
          </cell>
          <cell r="G307" t="str">
            <v>Tahoe Truckee Unified School District</v>
          </cell>
          <cell r="H307" t="str">
            <v>N</v>
          </cell>
          <cell r="I307" t="str">
            <v>Low-income Community</v>
          </cell>
          <cell r="J307" t="str">
            <v>NA</v>
          </cell>
          <cell r="K307" t="str">
            <v>39.240607734877855, -120.02813933399945</v>
          </cell>
        </row>
        <row r="308">
          <cell r="A308">
            <v>759782</v>
          </cell>
          <cell r="B308" t="str">
            <v>Placer County APCD</v>
          </cell>
          <cell r="C308" t="str">
            <v>2020 TTUSD Bus #7 CAP</v>
          </cell>
          <cell r="D308">
            <v>72</v>
          </cell>
          <cell r="E308" t="str">
            <v>Liquidated</v>
          </cell>
          <cell r="F308">
            <v>2017</v>
          </cell>
          <cell r="G308" t="str">
            <v>Tahoe Truckee Unified School District</v>
          </cell>
          <cell r="H308" t="str">
            <v>N</v>
          </cell>
          <cell r="I308" t="str">
            <v>Low-income Community</v>
          </cell>
          <cell r="J308" t="str">
            <v>NA</v>
          </cell>
          <cell r="K308" t="str">
            <v>39.24054125929266, -120.02799985913252</v>
          </cell>
        </row>
        <row r="309">
          <cell r="A309">
            <v>759782</v>
          </cell>
          <cell r="B309" t="str">
            <v>Placer County APCD</v>
          </cell>
          <cell r="C309" t="str">
            <v>2020 TTUSD Bus #7 CAP</v>
          </cell>
          <cell r="D309">
            <v>72</v>
          </cell>
          <cell r="E309" t="str">
            <v>Liquidated</v>
          </cell>
          <cell r="F309">
            <v>2017</v>
          </cell>
          <cell r="G309" t="str">
            <v>Tahoe Truckee Unified School District</v>
          </cell>
          <cell r="H309" t="str">
            <v>N</v>
          </cell>
          <cell r="I309" t="str">
            <v>Low-income Community</v>
          </cell>
          <cell r="J309" t="str">
            <v>NA</v>
          </cell>
          <cell r="K309" t="str">
            <v>39.24054125929266, -120.02799985913252</v>
          </cell>
        </row>
        <row r="310">
          <cell r="A310">
            <v>644689</v>
          </cell>
          <cell r="B310" t="str">
            <v>Bay Area AQMD</v>
          </cell>
          <cell r="C310" t="str">
            <v>20MOY119</v>
          </cell>
          <cell r="D310" t="str">
            <v>1FUJA6CG92PK07079</v>
          </cell>
          <cell r="E310" t="str">
            <v>Liquidated</v>
          </cell>
          <cell r="F310">
            <v>2018</v>
          </cell>
          <cell r="G310" t="str">
            <v>Francisco Aguilar Salazar</v>
          </cell>
          <cell r="H310" t="str">
            <v>Y</v>
          </cell>
          <cell r="I310" t="str">
            <v>Disadvantage Community</v>
          </cell>
          <cell r="J310" t="str">
            <v>BAR-M</v>
          </cell>
          <cell r="K310" t="str">
            <v>37.985811, -122.354269</v>
          </cell>
        </row>
        <row r="311">
          <cell r="A311">
            <v>651030</v>
          </cell>
          <cell r="B311" t="str">
            <v>Bay Area AQMD</v>
          </cell>
          <cell r="C311" t="str">
            <v>20MOY147-On-Road-replacement</v>
          </cell>
          <cell r="D311" t="str">
            <v>20MOY147</v>
          </cell>
          <cell r="E311" t="str">
            <v>Liquidated</v>
          </cell>
          <cell r="F311">
            <v>2017</v>
          </cell>
          <cell r="G311" t="str">
            <v>Surjit Singh</v>
          </cell>
          <cell r="H311" t="str">
            <v>Y</v>
          </cell>
          <cell r="K311" t="str">
            <v>37.382638, -121.866033</v>
          </cell>
        </row>
        <row r="312">
          <cell r="A312">
            <v>708575</v>
          </cell>
          <cell r="B312" t="str">
            <v>Bay Area AQMD</v>
          </cell>
          <cell r="C312" t="str">
            <v>20MOY150</v>
          </cell>
          <cell r="D312" t="str">
            <v>4V4NC9TG4AN284283</v>
          </cell>
          <cell r="E312" t="str">
            <v>Liquidated</v>
          </cell>
          <cell r="F312">
            <v>2019</v>
          </cell>
          <cell r="G312" t="str">
            <v>Sukhjeet Singh Cheema</v>
          </cell>
          <cell r="H312" t="str">
            <v>Y</v>
          </cell>
          <cell r="I312" t="str">
            <v>Disadvantage Community</v>
          </cell>
          <cell r="J312" t="str">
            <v>NA</v>
          </cell>
          <cell r="K312" t="str">
            <v>37.834337, -121.227776</v>
          </cell>
        </row>
        <row r="313">
          <cell r="A313">
            <v>708579</v>
          </cell>
          <cell r="B313" t="str">
            <v>Bay Area AQMD</v>
          </cell>
          <cell r="C313" t="str">
            <v>20MOY194</v>
          </cell>
          <cell r="D313" t="str">
            <v>1FUJA6CK49LAD2793</v>
          </cell>
          <cell r="E313" t="str">
            <v>Liquidated</v>
          </cell>
          <cell r="F313">
            <v>2019</v>
          </cell>
          <cell r="G313" t="str">
            <v>Surinder Sangha</v>
          </cell>
          <cell r="H313" t="str">
            <v>Y</v>
          </cell>
          <cell r="I313" t="str">
            <v>Disadvantage Community</v>
          </cell>
          <cell r="J313" t="str">
            <v>NA</v>
          </cell>
          <cell r="K313" t="str">
            <v>37.644785, -122.124071</v>
          </cell>
        </row>
        <row r="314">
          <cell r="A314">
            <v>708584</v>
          </cell>
          <cell r="B314" t="str">
            <v>Bay Area AQMD</v>
          </cell>
          <cell r="C314" t="str">
            <v>20MOY195-On-Road-replacement</v>
          </cell>
          <cell r="D314" t="str">
            <v>20MOY195</v>
          </cell>
          <cell r="E314" t="str">
            <v>Liquidated</v>
          </cell>
          <cell r="F314">
            <v>2017</v>
          </cell>
          <cell r="G314" t="str">
            <v>Dalbir Singh Padda</v>
          </cell>
          <cell r="H314" t="str">
            <v>Y</v>
          </cell>
          <cell r="I314" t="str">
            <v>Disadvantage Community</v>
          </cell>
          <cell r="J314" t="str">
            <v>NA</v>
          </cell>
          <cell r="K314" t="str">
            <v>37.786284, -121.247060</v>
          </cell>
        </row>
        <row r="315">
          <cell r="A315">
            <v>708587</v>
          </cell>
          <cell r="B315" t="str">
            <v>Bay Area AQMD</v>
          </cell>
          <cell r="C315" t="str">
            <v>20MOY227</v>
          </cell>
          <cell r="D315" t="str">
            <v>1FUJA6CK68LZ06867</v>
          </cell>
          <cell r="E315" t="str">
            <v>Liquidated</v>
          </cell>
          <cell r="F315">
            <v>2019</v>
          </cell>
          <cell r="G315" t="str">
            <v>Kulvinder Singh</v>
          </cell>
          <cell r="H315" t="str">
            <v>Y</v>
          </cell>
          <cell r="I315" t="str">
            <v>Disadvantage Community</v>
          </cell>
          <cell r="J315" t="str">
            <v>NA</v>
          </cell>
          <cell r="K315" t="str">
            <v>37.902582, -121.310577</v>
          </cell>
        </row>
        <row r="316">
          <cell r="A316">
            <v>708555</v>
          </cell>
          <cell r="B316" t="str">
            <v>Bay Area AQMD</v>
          </cell>
          <cell r="C316" t="str">
            <v>20MOY239a</v>
          </cell>
          <cell r="D316" t="str">
            <v>1FUJGLDRX9LAD1916</v>
          </cell>
          <cell r="E316" t="str">
            <v>Liquidated</v>
          </cell>
          <cell r="F316">
            <v>2019</v>
          </cell>
          <cell r="G316" t="str">
            <v>DNA Trucking, Inc.</v>
          </cell>
          <cell r="H316" t="str">
            <v>Y</v>
          </cell>
          <cell r="I316" t="str">
            <v>Disadvantage Community</v>
          </cell>
          <cell r="J316" t="str">
            <v>BAWO</v>
          </cell>
          <cell r="K316" t="str">
            <v>37.816419, -122.308378</v>
          </cell>
        </row>
        <row r="317">
          <cell r="A317">
            <v>708589</v>
          </cell>
          <cell r="B317" t="str">
            <v>Bay Area AQMD</v>
          </cell>
          <cell r="C317" t="str">
            <v>20MOY239b</v>
          </cell>
          <cell r="D317" t="str">
            <v>4V4NC9EGX9N278237</v>
          </cell>
          <cell r="E317" t="str">
            <v>Liquidated</v>
          </cell>
          <cell r="F317">
            <v>2019</v>
          </cell>
          <cell r="G317" t="str">
            <v>Emmanuel Dhabendran Reddy</v>
          </cell>
          <cell r="H317" t="str">
            <v>Y</v>
          </cell>
          <cell r="I317" t="str">
            <v>Disadvantage Community</v>
          </cell>
          <cell r="J317" t="str">
            <v>BAWO</v>
          </cell>
          <cell r="K317" t="str">
            <v>37.816419, -122.308378</v>
          </cell>
        </row>
        <row r="318">
          <cell r="A318">
            <v>708559</v>
          </cell>
          <cell r="B318" t="str">
            <v>Bay Area AQMD</v>
          </cell>
          <cell r="C318" t="str">
            <v>20MOY245a</v>
          </cell>
          <cell r="D318" t="str">
            <v>4V4NC9TH29N265588</v>
          </cell>
          <cell r="E318" t="str">
            <v>Liquidated</v>
          </cell>
          <cell r="F318">
            <v>2019</v>
          </cell>
          <cell r="G318" t="str">
            <v>Jorge Quintero DBA QDS Transportation</v>
          </cell>
          <cell r="H318" t="str">
            <v>Y</v>
          </cell>
          <cell r="I318" t="str">
            <v>Disadvantage Community</v>
          </cell>
          <cell r="J318" t="str">
            <v>NA</v>
          </cell>
          <cell r="K318" t="str">
            <v>37.647659, -122.119788</v>
          </cell>
        </row>
        <row r="319">
          <cell r="A319">
            <v>708561</v>
          </cell>
          <cell r="B319" t="str">
            <v>Bay Area AQMD</v>
          </cell>
          <cell r="C319" t="str">
            <v>20MOY245b</v>
          </cell>
          <cell r="D319" t="str">
            <v>1XP7D49X99D786041</v>
          </cell>
          <cell r="E319" t="str">
            <v>Liquidated</v>
          </cell>
          <cell r="F319">
            <v>2019</v>
          </cell>
          <cell r="G319" t="str">
            <v>QDS Transportation</v>
          </cell>
          <cell r="H319" t="str">
            <v>Y</v>
          </cell>
          <cell r="I319" t="str">
            <v>Disadvantage Community</v>
          </cell>
          <cell r="J319" t="str">
            <v>NA</v>
          </cell>
          <cell r="K319" t="str">
            <v>37.647659, -122.119788</v>
          </cell>
        </row>
        <row r="320">
          <cell r="A320">
            <v>708563</v>
          </cell>
          <cell r="B320" t="str">
            <v>Bay Area AQMD</v>
          </cell>
          <cell r="C320" t="str">
            <v>20MOY245c</v>
          </cell>
          <cell r="D320" t="str">
            <v>1XKAD49X98J228587</v>
          </cell>
          <cell r="E320" t="str">
            <v>Liquidated</v>
          </cell>
          <cell r="F320">
            <v>2019</v>
          </cell>
          <cell r="G320" t="str">
            <v>Ignacio Quintero</v>
          </cell>
          <cell r="H320" t="str">
            <v>Y</v>
          </cell>
          <cell r="I320" t="str">
            <v>Disadvantage Community</v>
          </cell>
          <cell r="J320" t="str">
            <v>NA</v>
          </cell>
          <cell r="K320" t="str">
            <v>37.647659, -122.119788</v>
          </cell>
        </row>
        <row r="321">
          <cell r="A321">
            <v>708571</v>
          </cell>
          <cell r="B321" t="str">
            <v>Bay Area AQMD</v>
          </cell>
          <cell r="C321" t="str">
            <v>20MOY248</v>
          </cell>
          <cell r="D321" t="str">
            <v>1FUJGLCK19LAL2087</v>
          </cell>
          <cell r="E321" t="str">
            <v>Liquidated</v>
          </cell>
          <cell r="F321">
            <v>2019</v>
          </cell>
          <cell r="G321" t="str">
            <v>Amritpal Singh</v>
          </cell>
          <cell r="H321" t="str">
            <v>Y</v>
          </cell>
          <cell r="I321" t="str">
            <v>Disadvantage Community</v>
          </cell>
          <cell r="J321" t="str">
            <v>NA</v>
          </cell>
          <cell r="K321" t="str">
            <v>37.618037, -122.100599</v>
          </cell>
        </row>
        <row r="322">
          <cell r="A322">
            <v>644657</v>
          </cell>
          <cell r="B322" t="str">
            <v>Bay Area AQMD</v>
          </cell>
          <cell r="C322" t="str">
            <v>20MOY36</v>
          </cell>
          <cell r="D322" t="str">
            <v>4V4NC9EJ98N499385</v>
          </cell>
          <cell r="E322" t="str">
            <v>Liquidated</v>
          </cell>
          <cell r="F322">
            <v>2018</v>
          </cell>
          <cell r="G322" t="str">
            <v xml:space="preserve"> ZQR TRUCKING</v>
          </cell>
          <cell r="H322" t="str">
            <v>Y</v>
          </cell>
          <cell r="I322" t="str">
            <v>Disadvantage Community</v>
          </cell>
          <cell r="J322" t="str">
            <v>BAWO</v>
          </cell>
          <cell r="K322" t="str">
            <v>37.817825, -122.306259</v>
          </cell>
        </row>
        <row r="323">
          <cell r="A323">
            <v>651195</v>
          </cell>
          <cell r="B323" t="str">
            <v>Bay Area AQMD</v>
          </cell>
          <cell r="C323" t="str">
            <v>20MOY46-On-Road-replacement</v>
          </cell>
          <cell r="D323" t="str">
            <v>20MOY46</v>
          </cell>
          <cell r="E323" t="str">
            <v>Liquidated</v>
          </cell>
          <cell r="F323">
            <v>2017</v>
          </cell>
          <cell r="G323" t="str">
            <v>Akal Sahai Truck Lines Inc.</v>
          </cell>
          <cell r="H323" t="str">
            <v>Y</v>
          </cell>
          <cell r="I323" t="str">
            <v>Disadvantage Community</v>
          </cell>
          <cell r="J323" t="str">
            <v>NA</v>
          </cell>
          <cell r="K323" t="str">
            <v>37.632164, -122.127676</v>
          </cell>
        </row>
        <row r="324">
          <cell r="A324">
            <v>651046</v>
          </cell>
          <cell r="B324" t="str">
            <v>Bay Area AQMD</v>
          </cell>
          <cell r="C324" t="str">
            <v>20MOY63-On-Road-replacement</v>
          </cell>
          <cell r="D324" t="str">
            <v>20MOY63</v>
          </cell>
          <cell r="E324" t="str">
            <v>Liquidated</v>
          </cell>
          <cell r="F324">
            <v>2017</v>
          </cell>
          <cell r="G324" t="str">
            <v>Always Express Transportation</v>
          </cell>
          <cell r="H324" t="str">
            <v>Y</v>
          </cell>
          <cell r="I324" t="str">
            <v>Disadvantage Community</v>
          </cell>
          <cell r="J324" t="str">
            <v>BAWO-SA</v>
          </cell>
          <cell r="K324" t="str">
            <v>37.800268, -122.272068</v>
          </cell>
        </row>
        <row r="325">
          <cell r="A325">
            <v>644669</v>
          </cell>
          <cell r="B325" t="str">
            <v>Bay Area AQMD</v>
          </cell>
          <cell r="C325" t="str">
            <v>20MOY64</v>
          </cell>
          <cell r="D325" t="str">
            <v>1FUYDZYB6WL903786</v>
          </cell>
          <cell r="E325" t="str">
            <v>Liquidated</v>
          </cell>
          <cell r="F325">
            <v>2018</v>
          </cell>
          <cell r="G325" t="str">
            <v>Rupinderjit Basra</v>
          </cell>
          <cell r="H325" t="str">
            <v>Y</v>
          </cell>
          <cell r="I325" t="str">
            <v>Disadvantage Community</v>
          </cell>
          <cell r="K325" t="str">
            <v>37.631897, -122.127640</v>
          </cell>
        </row>
        <row r="326">
          <cell r="A326">
            <v>644685</v>
          </cell>
          <cell r="B326" t="str">
            <v>Bay Area AQMD</v>
          </cell>
          <cell r="C326" t="str">
            <v>20MOY97</v>
          </cell>
          <cell r="D326" t="str">
            <v>1FUJA6CG62LJ51268</v>
          </cell>
          <cell r="E326" t="str">
            <v>Liquidated</v>
          </cell>
          <cell r="F326">
            <v>2018</v>
          </cell>
          <cell r="G326" t="str">
            <v>Gurinder S. Gosal</v>
          </cell>
          <cell r="H326" t="str">
            <v>Y</v>
          </cell>
          <cell r="I326" t="str">
            <v>Disadvantage Community</v>
          </cell>
          <cell r="J326" t="str">
            <v>BAWO</v>
          </cell>
          <cell r="K326" t="str">
            <v>37.815259, -122.297341</v>
          </cell>
        </row>
        <row r="327">
          <cell r="A327">
            <v>774417</v>
          </cell>
          <cell r="B327" t="str">
            <v>Bay Area AQMD</v>
          </cell>
          <cell r="C327" t="str">
            <v>20SBP1-School-Bus-replacement</v>
          </cell>
          <cell r="D327" t="str">
            <v>20SBP1</v>
          </cell>
          <cell r="E327" t="str">
            <v>Liquidated</v>
          </cell>
          <cell r="F327">
            <v>2017</v>
          </cell>
          <cell r="G327" t="str">
            <v>Pittsburg Unified School District</v>
          </cell>
          <cell r="H327" t="str">
            <v>Y</v>
          </cell>
          <cell r="I327" t="str">
            <v>Disadvantage Community</v>
          </cell>
          <cell r="J327" t="str">
            <v>NA</v>
          </cell>
          <cell r="K327" t="str">
            <v>38.0053649999999, -121.872759</v>
          </cell>
        </row>
        <row r="328">
          <cell r="A328">
            <v>774413</v>
          </cell>
          <cell r="B328" t="str">
            <v>Bay Area AQMD</v>
          </cell>
          <cell r="C328" t="str">
            <v>20SBP1-School-Bus-replacement</v>
          </cell>
          <cell r="D328" t="str">
            <v>20SBP1</v>
          </cell>
          <cell r="E328" t="str">
            <v>Liquidated</v>
          </cell>
          <cell r="F328">
            <v>2017</v>
          </cell>
          <cell r="G328" t="str">
            <v>Pittsburg Unified School District</v>
          </cell>
          <cell r="H328" t="str">
            <v>Y</v>
          </cell>
          <cell r="I328" t="str">
            <v>Disadvantage Community</v>
          </cell>
          <cell r="J328" t="str">
            <v>NA</v>
          </cell>
          <cell r="K328" t="str">
            <v>38.0053649999999, -121.872759</v>
          </cell>
        </row>
        <row r="329">
          <cell r="A329">
            <v>731657</v>
          </cell>
          <cell r="B329" t="str">
            <v>Bay Area AQMD</v>
          </cell>
          <cell r="C329" t="str">
            <v>20SBP165-School-Bus-replacement_2for1</v>
          </cell>
          <cell r="D329" t="str">
            <v>20SBP165</v>
          </cell>
          <cell r="E329" t="str">
            <v>Liquidated</v>
          </cell>
          <cell r="F329">
            <v>2017</v>
          </cell>
          <cell r="G329" t="str">
            <v>West County Transportation Agency</v>
          </cell>
          <cell r="H329" t="str">
            <v>N</v>
          </cell>
          <cell r="I329" t="str">
            <v>Disadvantage Community</v>
          </cell>
          <cell r="J329" t="str">
            <v>NA</v>
          </cell>
          <cell r="K329" t="str">
            <v>38.3952829999999, -122.726122</v>
          </cell>
        </row>
        <row r="330">
          <cell r="A330">
            <v>731651</v>
          </cell>
          <cell r="B330" t="str">
            <v>Bay Area AQMD</v>
          </cell>
          <cell r="C330" t="str">
            <v>20SBP165-School-Bus-replacement_2for1</v>
          </cell>
          <cell r="D330" t="str">
            <v>20SBP165</v>
          </cell>
          <cell r="E330" t="str">
            <v>Liquidated</v>
          </cell>
          <cell r="F330">
            <v>2017</v>
          </cell>
          <cell r="G330" t="str">
            <v>West County Transportation Agency</v>
          </cell>
          <cell r="H330" t="str">
            <v>N</v>
          </cell>
          <cell r="I330" t="str">
            <v>Disadvantage Community</v>
          </cell>
          <cell r="J330" t="str">
            <v>NA</v>
          </cell>
          <cell r="K330" t="str">
            <v>38.3952829999999, -122.726122</v>
          </cell>
        </row>
        <row r="331">
          <cell r="A331">
            <v>774477</v>
          </cell>
          <cell r="B331" t="str">
            <v>Bay Area AQMD</v>
          </cell>
          <cell r="C331" t="str">
            <v>20SBP185-School-Bus-replacement</v>
          </cell>
          <cell r="D331" t="str">
            <v>20SBP185</v>
          </cell>
          <cell r="E331" t="str">
            <v>Liquidated</v>
          </cell>
          <cell r="F331">
            <v>2017</v>
          </cell>
          <cell r="G331" t="str">
            <v>Michael’s Transportation Service, Inc.</v>
          </cell>
          <cell r="H331" t="str">
            <v>Y</v>
          </cell>
          <cell r="I331" t="str">
            <v>Disadvantage Community</v>
          </cell>
          <cell r="J331" t="str">
            <v>NA</v>
          </cell>
          <cell r="K331" t="str">
            <v>38.1330049999999, -122.258733</v>
          </cell>
        </row>
        <row r="332">
          <cell r="A332">
            <v>774481</v>
          </cell>
          <cell r="B332" t="str">
            <v>Bay Area AQMD</v>
          </cell>
          <cell r="C332" t="str">
            <v>20SBP185-School-Bus-replacement</v>
          </cell>
          <cell r="D332" t="str">
            <v>20SBP185</v>
          </cell>
          <cell r="E332" t="str">
            <v>Liquidated</v>
          </cell>
          <cell r="F332">
            <v>2017</v>
          </cell>
          <cell r="G332" t="str">
            <v>Michael’s Transportation Service, Inc.</v>
          </cell>
          <cell r="H332" t="str">
            <v>Y</v>
          </cell>
          <cell r="I332" t="str">
            <v>Disadvantage Community</v>
          </cell>
          <cell r="J332" t="str">
            <v>NA</v>
          </cell>
          <cell r="K332" t="str">
            <v>38.1330049999999, -122.258733</v>
          </cell>
        </row>
        <row r="333">
          <cell r="A333">
            <v>774485</v>
          </cell>
          <cell r="B333" t="str">
            <v>Bay Area AQMD</v>
          </cell>
          <cell r="C333" t="str">
            <v>20SBP185-School-Bus-replacement</v>
          </cell>
          <cell r="D333" t="str">
            <v>20SBP185</v>
          </cell>
          <cell r="E333" t="str">
            <v>Liquidated</v>
          </cell>
          <cell r="F333">
            <v>2017</v>
          </cell>
          <cell r="G333" t="str">
            <v>Michael’s Transportation Service, Inc.</v>
          </cell>
          <cell r="H333" t="str">
            <v>Y</v>
          </cell>
          <cell r="I333" t="str">
            <v>Disadvantage Community</v>
          </cell>
          <cell r="J333" t="str">
            <v>NA</v>
          </cell>
          <cell r="K333" t="str">
            <v>38.1330049999999, -122.258733</v>
          </cell>
        </row>
        <row r="334">
          <cell r="A334">
            <v>774489</v>
          </cell>
          <cell r="B334" t="str">
            <v>Bay Area AQMD</v>
          </cell>
          <cell r="C334" t="str">
            <v>20SBP185-School-Bus-replacement</v>
          </cell>
          <cell r="D334" t="str">
            <v>20SBP185</v>
          </cell>
          <cell r="E334" t="str">
            <v>Liquidated</v>
          </cell>
          <cell r="F334">
            <v>2017</v>
          </cell>
          <cell r="G334" t="str">
            <v>Michael’s Transportation Service, Inc.</v>
          </cell>
          <cell r="H334" t="str">
            <v>Y</v>
          </cell>
          <cell r="I334" t="str">
            <v>Disadvantage Community</v>
          </cell>
          <cell r="J334" t="str">
            <v>NA</v>
          </cell>
          <cell r="K334" t="str">
            <v>38.1330049999999, -122.258733</v>
          </cell>
        </row>
        <row r="335">
          <cell r="A335">
            <v>774493</v>
          </cell>
          <cell r="B335" t="str">
            <v>Bay Area AQMD</v>
          </cell>
          <cell r="C335" t="str">
            <v>20SBP185-School-Bus-replacement</v>
          </cell>
          <cell r="D335" t="str">
            <v>20SBP185</v>
          </cell>
          <cell r="E335" t="str">
            <v>Liquidated</v>
          </cell>
          <cell r="F335">
            <v>2017</v>
          </cell>
          <cell r="G335" t="str">
            <v>Michael’s Transportation Service, Inc.</v>
          </cell>
          <cell r="H335" t="str">
            <v>Y</v>
          </cell>
          <cell r="I335" t="str">
            <v>Disadvantage Community</v>
          </cell>
          <cell r="J335" t="str">
            <v>NA</v>
          </cell>
          <cell r="K335" t="str">
            <v>38.1330049999999, -122.258733</v>
          </cell>
        </row>
        <row r="336">
          <cell r="A336">
            <v>774329</v>
          </cell>
          <cell r="B336" t="str">
            <v>Bay Area AQMD</v>
          </cell>
          <cell r="C336" t="str">
            <v>20SBP186-School-Bus-replacement</v>
          </cell>
          <cell r="D336" t="str">
            <v>20SBP186</v>
          </cell>
          <cell r="E336" t="str">
            <v>Liquidated</v>
          </cell>
          <cell r="F336">
            <v>2017</v>
          </cell>
          <cell r="G336" t="str">
            <v>Franklin-McKinley School District</v>
          </cell>
          <cell r="H336" t="str">
            <v>Y</v>
          </cell>
          <cell r="I336" t="str">
            <v>Disadvantage Community</v>
          </cell>
          <cell r="J336" t="str">
            <v>NA</v>
          </cell>
          <cell r="K336" t="str">
            <v>37.3047079999999, -121.851945</v>
          </cell>
        </row>
        <row r="337">
          <cell r="A337">
            <v>774325</v>
          </cell>
          <cell r="B337" t="str">
            <v>Bay Area AQMD</v>
          </cell>
          <cell r="C337" t="str">
            <v>20SBP186-School-Bus-replacement</v>
          </cell>
          <cell r="D337" t="str">
            <v>20SBP186</v>
          </cell>
          <cell r="E337" t="str">
            <v>Liquidated</v>
          </cell>
          <cell r="F337">
            <v>2017</v>
          </cell>
          <cell r="G337" t="str">
            <v>Franklin-McKinley School District</v>
          </cell>
          <cell r="H337" t="str">
            <v>Y</v>
          </cell>
          <cell r="I337" t="str">
            <v>Disadvantage Community</v>
          </cell>
          <cell r="J337" t="str">
            <v>NA</v>
          </cell>
          <cell r="K337" t="str">
            <v>37.3047079999999, -121.851945</v>
          </cell>
        </row>
        <row r="338">
          <cell r="A338">
            <v>774321</v>
          </cell>
          <cell r="B338" t="str">
            <v>Bay Area AQMD</v>
          </cell>
          <cell r="C338" t="str">
            <v>20SBP186-School-Bus-replacement</v>
          </cell>
          <cell r="D338" t="str">
            <v>20SBP186</v>
          </cell>
          <cell r="E338" t="str">
            <v>Liquidated</v>
          </cell>
          <cell r="F338">
            <v>2017</v>
          </cell>
          <cell r="G338" t="str">
            <v>Franklin-McKinley School District</v>
          </cell>
          <cell r="H338" t="str">
            <v>Y</v>
          </cell>
          <cell r="I338" t="str">
            <v>Disadvantage Community</v>
          </cell>
          <cell r="J338" t="str">
            <v>NA</v>
          </cell>
          <cell r="K338" t="str">
            <v>37.3047079999999, -121.851945</v>
          </cell>
        </row>
        <row r="339">
          <cell r="A339">
            <v>774317</v>
          </cell>
          <cell r="B339" t="str">
            <v>Bay Area AQMD</v>
          </cell>
          <cell r="C339" t="str">
            <v>20SBP186-School-Bus-replacement</v>
          </cell>
          <cell r="D339" t="str">
            <v>20SBP186</v>
          </cell>
          <cell r="E339" t="str">
            <v>Liquidated</v>
          </cell>
          <cell r="F339">
            <v>2017</v>
          </cell>
          <cell r="G339" t="str">
            <v>Franklin-McKinley School District</v>
          </cell>
          <cell r="H339" t="str">
            <v>Y</v>
          </cell>
          <cell r="I339" t="str">
            <v>Disadvantage Community</v>
          </cell>
          <cell r="J339" t="str">
            <v>NA</v>
          </cell>
          <cell r="K339" t="str">
            <v>37.3047079999999, -121.851945</v>
          </cell>
        </row>
        <row r="340">
          <cell r="A340">
            <v>774313</v>
          </cell>
          <cell r="B340" t="str">
            <v>Bay Area AQMD</v>
          </cell>
          <cell r="C340" t="str">
            <v>20SBP186-School-Bus-replacement</v>
          </cell>
          <cell r="D340" t="str">
            <v>20SBP186</v>
          </cell>
          <cell r="E340" t="str">
            <v>Liquidated</v>
          </cell>
          <cell r="F340">
            <v>2017</v>
          </cell>
          <cell r="G340" t="str">
            <v>Franklin-McKinley School District</v>
          </cell>
          <cell r="H340" t="str">
            <v>Y</v>
          </cell>
          <cell r="I340" t="str">
            <v>Disadvantage Community</v>
          </cell>
          <cell r="J340" t="str">
            <v>NA</v>
          </cell>
          <cell r="K340" t="str">
            <v>37.3047079999999, -121.851945</v>
          </cell>
        </row>
        <row r="341">
          <cell r="A341">
            <v>774305</v>
          </cell>
          <cell r="B341" t="str">
            <v>Bay Area AQMD</v>
          </cell>
          <cell r="C341" t="str">
            <v>20SBP186-School-Bus-replacement</v>
          </cell>
          <cell r="D341" t="str">
            <v>20SBP186</v>
          </cell>
          <cell r="E341" t="str">
            <v>Liquidated</v>
          </cell>
          <cell r="F341">
            <v>2017</v>
          </cell>
          <cell r="G341" t="str">
            <v>Franklin-McKinley School District</v>
          </cell>
          <cell r="H341" t="str">
            <v>Y</v>
          </cell>
          <cell r="I341" t="str">
            <v>Disadvantage Community</v>
          </cell>
          <cell r="J341" t="str">
            <v>NA</v>
          </cell>
          <cell r="K341" t="str">
            <v>37.3047079999999, -121.851945</v>
          </cell>
        </row>
        <row r="342">
          <cell r="A342">
            <v>774309</v>
          </cell>
          <cell r="B342" t="str">
            <v>Bay Area AQMD</v>
          </cell>
          <cell r="C342" t="str">
            <v>20SBP186-School-Bus-replacement</v>
          </cell>
          <cell r="D342" t="str">
            <v>20SBP186</v>
          </cell>
          <cell r="E342" t="str">
            <v>Liquidated</v>
          </cell>
          <cell r="F342">
            <v>2017</v>
          </cell>
          <cell r="G342" t="str">
            <v>Franklin-McKinley School District</v>
          </cell>
          <cell r="H342" t="str">
            <v>Y</v>
          </cell>
          <cell r="I342" t="str">
            <v>Disadvantage Community</v>
          </cell>
          <cell r="J342" t="str">
            <v>NA</v>
          </cell>
          <cell r="K342" t="str">
            <v>37.3047079999999, -121.851945</v>
          </cell>
        </row>
        <row r="343">
          <cell r="A343">
            <v>729531</v>
          </cell>
          <cell r="B343" t="str">
            <v>Bay Area AQMD</v>
          </cell>
          <cell r="C343" t="str">
            <v>20SBP187-School-Bus-replacement</v>
          </cell>
          <cell r="D343" t="str">
            <v>20SBP187</v>
          </cell>
          <cell r="E343" t="str">
            <v>Liquidated</v>
          </cell>
          <cell r="F343">
            <v>2017</v>
          </cell>
          <cell r="G343" t="str">
            <v>Ravenswood City School District</v>
          </cell>
          <cell r="H343" t="str">
            <v>N</v>
          </cell>
          <cell r="I343" t="str">
            <v>Disadvantage Community</v>
          </cell>
          <cell r="J343" t="str">
            <v>NA</v>
          </cell>
          <cell r="K343" t="str">
            <v>37.463977, -122.143457</v>
          </cell>
        </row>
        <row r="344">
          <cell r="A344">
            <v>729529</v>
          </cell>
          <cell r="B344" t="str">
            <v>Bay Area AQMD</v>
          </cell>
          <cell r="C344" t="str">
            <v>20SBP187-School-Bus-replacement</v>
          </cell>
          <cell r="D344" t="str">
            <v>20SBP187</v>
          </cell>
          <cell r="E344" t="str">
            <v>Liquidated</v>
          </cell>
          <cell r="F344">
            <v>2017</v>
          </cell>
          <cell r="G344" t="str">
            <v>Ravenswood City School District</v>
          </cell>
          <cell r="H344" t="str">
            <v>N</v>
          </cell>
          <cell r="I344" t="str">
            <v>Disadvantage Community</v>
          </cell>
          <cell r="J344" t="str">
            <v>NA</v>
          </cell>
          <cell r="K344" t="str">
            <v>37.463977, -122.143457</v>
          </cell>
        </row>
        <row r="345">
          <cell r="A345">
            <v>729533</v>
          </cell>
          <cell r="B345" t="str">
            <v>Bay Area AQMD</v>
          </cell>
          <cell r="C345" t="str">
            <v>20SBP187-School-Bus-replacement</v>
          </cell>
          <cell r="D345" t="str">
            <v>20SBP187</v>
          </cell>
          <cell r="E345" t="str">
            <v>Liquidated</v>
          </cell>
          <cell r="F345">
            <v>2017</v>
          </cell>
          <cell r="G345" t="str">
            <v>Ravenswood City School District</v>
          </cell>
          <cell r="H345" t="str">
            <v>N</v>
          </cell>
          <cell r="I345" t="str">
            <v>Disadvantage Community</v>
          </cell>
          <cell r="J345" t="str">
            <v>NA</v>
          </cell>
          <cell r="K345" t="str">
            <v>37.463977, -122.143457</v>
          </cell>
        </row>
        <row r="346">
          <cell r="A346">
            <v>729535</v>
          </cell>
          <cell r="B346" t="str">
            <v>Bay Area AQMD</v>
          </cell>
          <cell r="C346" t="str">
            <v>20SBP187-School-Bus-replacement</v>
          </cell>
          <cell r="D346" t="str">
            <v>20SBP187</v>
          </cell>
          <cell r="E346" t="str">
            <v>Liquidated</v>
          </cell>
          <cell r="F346">
            <v>2017</v>
          </cell>
          <cell r="G346" t="str">
            <v>Ravenswood City School District</v>
          </cell>
          <cell r="H346" t="str">
            <v>N</v>
          </cell>
          <cell r="I346" t="str">
            <v>Disadvantage Community</v>
          </cell>
          <cell r="J346" t="str">
            <v>NA</v>
          </cell>
          <cell r="K346" t="str">
            <v>37.463977, -122.143457</v>
          </cell>
        </row>
        <row r="347">
          <cell r="A347">
            <v>729537</v>
          </cell>
          <cell r="B347" t="str">
            <v>Bay Area AQMD</v>
          </cell>
          <cell r="C347" t="str">
            <v>20SBP187-School-Bus-replacement</v>
          </cell>
          <cell r="D347" t="str">
            <v>20SBP187</v>
          </cell>
          <cell r="E347" t="str">
            <v>Liquidated</v>
          </cell>
          <cell r="F347">
            <v>2017</v>
          </cell>
          <cell r="G347" t="str">
            <v>Ravenswood City School District</v>
          </cell>
          <cell r="H347" t="str">
            <v>N</v>
          </cell>
          <cell r="I347" t="str">
            <v>Disadvantage Community</v>
          </cell>
          <cell r="J347" t="str">
            <v>NA</v>
          </cell>
          <cell r="K347" t="str">
            <v>37.463977, -122.143457</v>
          </cell>
        </row>
        <row r="348">
          <cell r="A348">
            <v>729539</v>
          </cell>
          <cell r="B348" t="str">
            <v>Bay Area AQMD</v>
          </cell>
          <cell r="C348" t="str">
            <v>20SBP187-School-Bus-replacement</v>
          </cell>
          <cell r="D348" t="str">
            <v>20SBP187</v>
          </cell>
          <cell r="E348" t="str">
            <v>Liquidated</v>
          </cell>
          <cell r="F348">
            <v>2017</v>
          </cell>
          <cell r="G348" t="str">
            <v>Ravenswood City School District</v>
          </cell>
          <cell r="H348" t="str">
            <v>N</v>
          </cell>
          <cell r="I348" t="str">
            <v>Disadvantage Community</v>
          </cell>
          <cell r="J348" t="str">
            <v>NA</v>
          </cell>
          <cell r="K348" t="str">
            <v>37.463977, -122.143457</v>
          </cell>
        </row>
        <row r="349">
          <cell r="A349">
            <v>729541</v>
          </cell>
          <cell r="B349" t="str">
            <v>Bay Area AQMD</v>
          </cell>
          <cell r="C349" t="str">
            <v>20SBP187-School-Bus-replacement</v>
          </cell>
          <cell r="D349" t="str">
            <v>20SBP187</v>
          </cell>
          <cell r="E349" t="str">
            <v>Liquidated</v>
          </cell>
          <cell r="F349">
            <v>2017</v>
          </cell>
          <cell r="G349" t="str">
            <v>Ravenswood City School District</v>
          </cell>
          <cell r="H349" t="str">
            <v>N</v>
          </cell>
          <cell r="I349" t="str">
            <v>Disadvantage Community</v>
          </cell>
          <cell r="J349" t="str">
            <v>NA</v>
          </cell>
          <cell r="K349" t="str">
            <v>37.463977, -122.143457</v>
          </cell>
        </row>
        <row r="350">
          <cell r="A350">
            <v>800203</v>
          </cell>
          <cell r="B350" t="str">
            <v>Bay Area AQMD</v>
          </cell>
          <cell r="C350" t="str">
            <v>20SBP45-School-Bus-replacement</v>
          </cell>
          <cell r="D350" t="str">
            <v>20SBP45</v>
          </cell>
          <cell r="E350" t="str">
            <v>Liquidated</v>
          </cell>
          <cell r="F350">
            <v>2017</v>
          </cell>
          <cell r="G350" t="str">
            <v>Campbell Union School District</v>
          </cell>
          <cell r="H350" t="str">
            <v>Y</v>
          </cell>
          <cell r="I350" t="str">
            <v>NA</v>
          </cell>
          <cell r="J350" t="str">
            <v>NA</v>
          </cell>
          <cell r="K350" t="str">
            <v>37.29081, -121.942427</v>
          </cell>
        </row>
        <row r="351">
          <cell r="A351">
            <v>774425</v>
          </cell>
          <cell r="B351" t="str">
            <v>Bay Area AQMD</v>
          </cell>
          <cell r="C351" t="str">
            <v>20SBP72-School-Bus-replacement</v>
          </cell>
          <cell r="D351" t="str">
            <v>20SBP72</v>
          </cell>
          <cell r="E351" t="str">
            <v>Liquidated</v>
          </cell>
          <cell r="F351">
            <v>2017</v>
          </cell>
          <cell r="G351" t="str">
            <v>Milpitas Unified School District</v>
          </cell>
          <cell r="H351" t="str">
            <v>N</v>
          </cell>
          <cell r="I351" t="str">
            <v>Low-income Community</v>
          </cell>
          <cell r="J351" t="str">
            <v>NA</v>
          </cell>
          <cell r="K351" t="str">
            <v>37.4543979999999, -121.906234</v>
          </cell>
        </row>
        <row r="352">
          <cell r="A352">
            <v>774421</v>
          </cell>
          <cell r="B352" t="str">
            <v>Bay Area AQMD</v>
          </cell>
          <cell r="C352" t="str">
            <v>20SBP72-School-Bus-replacement</v>
          </cell>
          <cell r="D352" t="str">
            <v>20SBP72</v>
          </cell>
          <cell r="E352" t="str">
            <v>Liquidated</v>
          </cell>
          <cell r="F352">
            <v>2017</v>
          </cell>
          <cell r="G352" t="str">
            <v>Milpitas Unified School District</v>
          </cell>
          <cell r="H352" t="str">
            <v>N</v>
          </cell>
          <cell r="I352" t="str">
            <v>Low-income Community</v>
          </cell>
          <cell r="J352" t="str">
            <v>NA</v>
          </cell>
          <cell r="K352" t="str">
            <v>37.4543979999999, -121.906234</v>
          </cell>
        </row>
        <row r="353">
          <cell r="A353">
            <v>774437</v>
          </cell>
          <cell r="B353" t="str">
            <v>Bay Area AQMD</v>
          </cell>
          <cell r="C353" t="str">
            <v>20SBP72-School-Bus-replacement</v>
          </cell>
          <cell r="D353" t="str">
            <v>20SBP72</v>
          </cell>
          <cell r="E353" t="str">
            <v>Liquidated</v>
          </cell>
          <cell r="F353">
            <v>2017</v>
          </cell>
          <cell r="G353" t="str">
            <v>Milpitas Unified School District</v>
          </cell>
          <cell r="H353" t="str">
            <v>N</v>
          </cell>
          <cell r="I353" t="str">
            <v>Low-income Community</v>
          </cell>
          <cell r="J353" t="str">
            <v>NA</v>
          </cell>
          <cell r="K353" t="str">
            <v>37.4543979999999, -121.906234</v>
          </cell>
        </row>
        <row r="354">
          <cell r="A354">
            <v>774441</v>
          </cell>
          <cell r="B354" t="str">
            <v>Bay Area AQMD</v>
          </cell>
          <cell r="C354" t="str">
            <v>20SBP72-School-Bus-replacement</v>
          </cell>
          <cell r="D354" t="str">
            <v>20SBP72</v>
          </cell>
          <cell r="E354" t="str">
            <v>Liquidated</v>
          </cell>
          <cell r="F354">
            <v>2017</v>
          </cell>
          <cell r="G354" t="str">
            <v>Milpitas Unified School District</v>
          </cell>
          <cell r="H354" t="str">
            <v>N</v>
          </cell>
          <cell r="I354" t="str">
            <v>Low-income Community</v>
          </cell>
          <cell r="J354" t="str">
            <v>NA</v>
          </cell>
          <cell r="K354" t="str">
            <v>37.4543979999999, -121.906234</v>
          </cell>
        </row>
        <row r="355">
          <cell r="A355">
            <v>774429</v>
          </cell>
          <cell r="B355" t="str">
            <v>Bay Area AQMD</v>
          </cell>
          <cell r="C355" t="str">
            <v>20SBP72-School-Bus-replacement</v>
          </cell>
          <cell r="D355" t="str">
            <v>20SBP72</v>
          </cell>
          <cell r="E355" t="str">
            <v>Liquidated</v>
          </cell>
          <cell r="F355">
            <v>2017</v>
          </cell>
          <cell r="G355" t="str">
            <v>Milpitas Unified School District</v>
          </cell>
          <cell r="H355" t="str">
            <v>N</v>
          </cell>
          <cell r="I355" t="str">
            <v>Low-income Community</v>
          </cell>
          <cell r="J355" t="str">
            <v>NA</v>
          </cell>
          <cell r="K355" t="str">
            <v>37.4543979999999, -121.906234</v>
          </cell>
        </row>
        <row r="356">
          <cell r="A356">
            <v>774433</v>
          </cell>
          <cell r="B356" t="str">
            <v>Bay Area AQMD</v>
          </cell>
          <cell r="C356" t="str">
            <v>20SBP72-School-Bus-replacement</v>
          </cell>
          <cell r="D356" t="str">
            <v>20SBP72</v>
          </cell>
          <cell r="E356" t="str">
            <v>Liquidated</v>
          </cell>
          <cell r="F356">
            <v>2017</v>
          </cell>
          <cell r="G356" t="str">
            <v>Milpitas Unified School District</v>
          </cell>
          <cell r="H356" t="str">
            <v>N</v>
          </cell>
          <cell r="I356" t="str">
            <v>Low-income Community</v>
          </cell>
          <cell r="J356" t="str">
            <v>NA</v>
          </cell>
          <cell r="K356" t="str">
            <v>37.4543979999999, -121.906234</v>
          </cell>
        </row>
        <row r="357">
          <cell r="A357">
            <v>774445</v>
          </cell>
          <cell r="B357" t="str">
            <v>Bay Area AQMD</v>
          </cell>
          <cell r="C357" t="str">
            <v>20SBP73-School-Bus-replacement</v>
          </cell>
          <cell r="D357" t="str">
            <v>20SBP73</v>
          </cell>
          <cell r="E357" t="str">
            <v>Liquidated</v>
          </cell>
          <cell r="F357">
            <v>2017</v>
          </cell>
          <cell r="G357" t="str">
            <v>Berkeley Unified School District</v>
          </cell>
          <cell r="H357" t="str">
            <v>Y</v>
          </cell>
          <cell r="I357" t="str">
            <v>Disadvantage Community</v>
          </cell>
          <cell r="J357" t="str">
            <v>NA</v>
          </cell>
          <cell r="K357" t="str">
            <v>37.879424, -122.300409</v>
          </cell>
        </row>
        <row r="358">
          <cell r="A358">
            <v>774449</v>
          </cell>
          <cell r="B358" t="str">
            <v>Bay Area AQMD</v>
          </cell>
          <cell r="C358" t="str">
            <v>20SBP73-School-Bus-replacement</v>
          </cell>
          <cell r="D358" t="str">
            <v>20SBP73</v>
          </cell>
          <cell r="E358" t="str">
            <v>Liquidated</v>
          </cell>
          <cell r="F358">
            <v>2017</v>
          </cell>
          <cell r="G358" t="str">
            <v>Berkeley Unified School District</v>
          </cell>
          <cell r="H358" t="str">
            <v>Y</v>
          </cell>
          <cell r="I358" t="str">
            <v>Disadvantage Community</v>
          </cell>
          <cell r="J358" t="str">
            <v>NA</v>
          </cell>
          <cell r="K358" t="str">
            <v>37.879424, -122.300409</v>
          </cell>
        </row>
        <row r="359">
          <cell r="A359">
            <v>774453</v>
          </cell>
          <cell r="B359" t="str">
            <v>Bay Area AQMD</v>
          </cell>
          <cell r="C359" t="str">
            <v>20SBP73-School-Bus-replacement</v>
          </cell>
          <cell r="D359" t="str">
            <v>20SBP73</v>
          </cell>
          <cell r="E359" t="str">
            <v>Liquidated</v>
          </cell>
          <cell r="F359">
            <v>2017</v>
          </cell>
          <cell r="G359" t="str">
            <v>Berkeley Unified School District</v>
          </cell>
          <cell r="H359" t="str">
            <v>Y</v>
          </cell>
          <cell r="I359" t="str">
            <v>Disadvantage Community</v>
          </cell>
          <cell r="J359" t="str">
            <v>NA</v>
          </cell>
          <cell r="K359" t="str">
            <v>37.879424, -122.300409</v>
          </cell>
        </row>
        <row r="360">
          <cell r="A360">
            <v>774457</v>
          </cell>
          <cell r="B360" t="str">
            <v>Bay Area AQMD</v>
          </cell>
          <cell r="C360" t="str">
            <v>20SBP73-School-Bus-replacement</v>
          </cell>
          <cell r="D360" t="str">
            <v>20SBP73</v>
          </cell>
          <cell r="E360" t="str">
            <v>Liquidated</v>
          </cell>
          <cell r="F360">
            <v>2017</v>
          </cell>
          <cell r="G360" t="str">
            <v>Berkeley Unified School District</v>
          </cell>
          <cell r="H360" t="str">
            <v>Y</v>
          </cell>
          <cell r="I360" t="str">
            <v>Disadvantage Community</v>
          </cell>
          <cell r="J360" t="str">
            <v>NA</v>
          </cell>
          <cell r="K360" t="str">
            <v>37.879424, -122.300409</v>
          </cell>
        </row>
        <row r="361">
          <cell r="A361">
            <v>774461</v>
          </cell>
          <cell r="B361" t="str">
            <v>Bay Area AQMD</v>
          </cell>
          <cell r="C361" t="str">
            <v>20SBP73-School-Bus-replacement</v>
          </cell>
          <cell r="D361" t="str">
            <v>20SBP73</v>
          </cell>
          <cell r="E361" t="str">
            <v>Liquidated</v>
          </cell>
          <cell r="F361">
            <v>2017</v>
          </cell>
          <cell r="G361" t="str">
            <v>Berkeley Unified School District</v>
          </cell>
          <cell r="H361" t="str">
            <v>Y</v>
          </cell>
          <cell r="I361" t="str">
            <v>Disadvantage Community</v>
          </cell>
          <cell r="J361" t="str">
            <v>NA</v>
          </cell>
          <cell r="K361" t="str">
            <v>37.879424, -122.300409</v>
          </cell>
        </row>
        <row r="362">
          <cell r="A362">
            <v>774465</v>
          </cell>
          <cell r="B362" t="str">
            <v>Bay Area AQMD</v>
          </cell>
          <cell r="C362" t="str">
            <v>20SBP73-School-Bus-replacement</v>
          </cell>
          <cell r="D362" t="str">
            <v>20SBP73</v>
          </cell>
          <cell r="E362" t="str">
            <v>Liquidated</v>
          </cell>
          <cell r="F362">
            <v>2017</v>
          </cell>
          <cell r="G362" t="str">
            <v>Berkeley Unified School District</v>
          </cell>
          <cell r="H362" t="str">
            <v>Y</v>
          </cell>
          <cell r="I362" t="str">
            <v>Disadvantage Community</v>
          </cell>
          <cell r="J362" t="str">
            <v>NA</v>
          </cell>
          <cell r="K362" t="str">
            <v>37.879424, -122.300409</v>
          </cell>
        </row>
        <row r="363">
          <cell r="A363">
            <v>774469</v>
          </cell>
          <cell r="B363" t="str">
            <v>Bay Area AQMD</v>
          </cell>
          <cell r="C363" t="str">
            <v>20SBP73-School-Bus-replacement</v>
          </cell>
          <cell r="D363" t="str">
            <v>20SBP73</v>
          </cell>
          <cell r="E363" t="str">
            <v>Liquidated</v>
          </cell>
          <cell r="F363">
            <v>2017</v>
          </cell>
          <cell r="G363" t="str">
            <v>Berkeley Unified School District</v>
          </cell>
          <cell r="H363" t="str">
            <v>Y</v>
          </cell>
          <cell r="I363" t="str">
            <v>Disadvantage Community</v>
          </cell>
          <cell r="J363" t="str">
            <v>NA</v>
          </cell>
          <cell r="K363" t="str">
            <v>37.879424, -122.300409</v>
          </cell>
        </row>
        <row r="364">
          <cell r="A364">
            <v>774473</v>
          </cell>
          <cell r="B364" t="str">
            <v>Bay Area AQMD</v>
          </cell>
          <cell r="C364" t="str">
            <v>20SBP73-School-Bus-replacement</v>
          </cell>
          <cell r="D364" t="str">
            <v>20SBP73</v>
          </cell>
          <cell r="E364" t="str">
            <v>Liquidated</v>
          </cell>
          <cell r="F364">
            <v>2017</v>
          </cell>
          <cell r="G364" t="str">
            <v>Berkeley Unified School District</v>
          </cell>
          <cell r="H364" t="str">
            <v>Y</v>
          </cell>
          <cell r="I364" t="str">
            <v>Disadvantage Community</v>
          </cell>
          <cell r="J364" t="str">
            <v>NA</v>
          </cell>
          <cell r="K364" t="str">
            <v>37.879424, -122.300409</v>
          </cell>
        </row>
        <row r="365">
          <cell r="A365">
            <v>729241</v>
          </cell>
          <cell r="B365" t="str">
            <v>Bay Area AQMD</v>
          </cell>
          <cell r="C365" t="str">
            <v>20SBP75-School-Bus-replacement</v>
          </cell>
          <cell r="D365" t="str">
            <v>20SBP75</v>
          </cell>
          <cell r="E365" t="str">
            <v>Liquidated</v>
          </cell>
          <cell r="F365">
            <v>2017</v>
          </cell>
          <cell r="G365" t="str">
            <v>Napa Valley Unified School District</v>
          </cell>
          <cell r="H365" t="str">
            <v>N</v>
          </cell>
          <cell r="I365" t="str">
            <v>Low-income Community</v>
          </cell>
          <cell r="J365" t="str">
            <v>NA</v>
          </cell>
          <cell r="K365" t="str">
            <v>38.3147969999999, -122.298272</v>
          </cell>
        </row>
        <row r="366">
          <cell r="A366">
            <v>729243</v>
          </cell>
          <cell r="B366" t="str">
            <v>Bay Area AQMD</v>
          </cell>
          <cell r="C366" t="str">
            <v>20SBP75-School-Bus-replacement</v>
          </cell>
          <cell r="D366" t="str">
            <v>20SBP75</v>
          </cell>
          <cell r="E366" t="str">
            <v>Liquidated</v>
          </cell>
          <cell r="F366">
            <v>2017</v>
          </cell>
          <cell r="G366" t="str">
            <v>Napa Valley Unified School District</v>
          </cell>
          <cell r="H366" t="str">
            <v>N</v>
          </cell>
          <cell r="I366" t="str">
            <v>Low-income Community</v>
          </cell>
          <cell r="J366" t="str">
            <v>NA</v>
          </cell>
          <cell r="K366" t="str">
            <v>38.3147969999999, -122.298272</v>
          </cell>
        </row>
        <row r="367">
          <cell r="A367">
            <v>729245</v>
          </cell>
          <cell r="B367" t="str">
            <v>Bay Area AQMD</v>
          </cell>
          <cell r="C367" t="str">
            <v>20SBP75-School-Bus-replacement</v>
          </cell>
          <cell r="D367" t="str">
            <v>20SBP75</v>
          </cell>
          <cell r="E367" t="str">
            <v>Liquidated</v>
          </cell>
          <cell r="F367">
            <v>2017</v>
          </cell>
          <cell r="G367" t="str">
            <v>Napa Valley Unified School District</v>
          </cell>
          <cell r="H367" t="str">
            <v>N</v>
          </cell>
          <cell r="I367" t="str">
            <v>Low-income Community</v>
          </cell>
          <cell r="J367" t="str">
            <v>NA</v>
          </cell>
          <cell r="K367" t="str">
            <v>38.3147969999999, -122.298272</v>
          </cell>
        </row>
        <row r="368">
          <cell r="A368">
            <v>774345</v>
          </cell>
          <cell r="B368" t="str">
            <v>Bay Area AQMD</v>
          </cell>
          <cell r="C368" t="str">
            <v>20SBP8-School-Bus-replacement</v>
          </cell>
          <cell r="D368" t="str">
            <v>20SBP8</v>
          </cell>
          <cell r="E368" t="str">
            <v>Liquidated</v>
          </cell>
          <cell r="F368">
            <v>2017</v>
          </cell>
          <cell r="G368" t="str">
            <v>Antioch Unified School District</v>
          </cell>
          <cell r="H368" t="str">
            <v>Y</v>
          </cell>
          <cell r="I368" t="str">
            <v>Disadvantage Community</v>
          </cell>
          <cell r="J368" t="str">
            <v>NA</v>
          </cell>
          <cell r="K368" t="str">
            <v>38.007516, -121.812597</v>
          </cell>
        </row>
        <row r="369">
          <cell r="A369">
            <v>774341</v>
          </cell>
          <cell r="B369" t="str">
            <v>Bay Area AQMD</v>
          </cell>
          <cell r="C369" t="str">
            <v>20SBP8-School-Bus-replacement</v>
          </cell>
          <cell r="D369" t="str">
            <v>20SBP8</v>
          </cell>
          <cell r="E369" t="str">
            <v>Liquidated</v>
          </cell>
          <cell r="F369">
            <v>2017</v>
          </cell>
          <cell r="G369" t="str">
            <v>Antioch Unified School District</v>
          </cell>
          <cell r="H369" t="str">
            <v>Y</v>
          </cell>
          <cell r="I369" t="str">
            <v>Disadvantage Community</v>
          </cell>
          <cell r="J369" t="str">
            <v>NA</v>
          </cell>
          <cell r="K369" t="str">
            <v>38.007516, -121.812597</v>
          </cell>
        </row>
        <row r="370">
          <cell r="A370">
            <v>774337</v>
          </cell>
          <cell r="B370" t="str">
            <v>Bay Area AQMD</v>
          </cell>
          <cell r="C370" t="str">
            <v>20SBP8-School-Bus-replacement</v>
          </cell>
          <cell r="D370" t="str">
            <v>20SBP8</v>
          </cell>
          <cell r="E370" t="str">
            <v>Liquidated</v>
          </cell>
          <cell r="F370">
            <v>2017</v>
          </cell>
          <cell r="G370" t="str">
            <v>Antioch Unified School District</v>
          </cell>
          <cell r="H370" t="str">
            <v>Y</v>
          </cell>
          <cell r="I370" t="str">
            <v>Disadvantage Community</v>
          </cell>
          <cell r="J370" t="str">
            <v>NA</v>
          </cell>
          <cell r="K370" t="str">
            <v>38.007516, -121.812597</v>
          </cell>
        </row>
        <row r="371">
          <cell r="A371">
            <v>675088</v>
          </cell>
          <cell r="B371" t="str">
            <v>Bay Area AQMD</v>
          </cell>
          <cell r="C371" t="str">
            <v>21MOY1</v>
          </cell>
          <cell r="D371" t="str">
            <v>1FUJA6CK09DAE7558</v>
          </cell>
          <cell r="E371" t="str">
            <v>Liquidated</v>
          </cell>
          <cell r="F371">
            <v>2019</v>
          </cell>
          <cell r="G371" t="str">
            <v>Jasdeep Singh</v>
          </cell>
          <cell r="H371" t="str">
            <v>Y</v>
          </cell>
          <cell r="I371" t="str">
            <v>Low-income Community</v>
          </cell>
          <cell r="J371" t="str">
            <v>NA</v>
          </cell>
          <cell r="K371" t="str">
            <v>37.595984, -122.088361</v>
          </cell>
        </row>
        <row r="372">
          <cell r="A372">
            <v>675128</v>
          </cell>
          <cell r="B372" t="str">
            <v>Bay Area AQMD</v>
          </cell>
          <cell r="C372" t="str">
            <v>21MOY105</v>
          </cell>
          <cell r="D372" t="str">
            <v>3HSCNAPR35N051832</v>
          </cell>
          <cell r="E372" t="str">
            <v>Liquidated</v>
          </cell>
          <cell r="F372">
            <v>2019</v>
          </cell>
          <cell r="G372" t="str">
            <v>Gurlal Singh</v>
          </cell>
          <cell r="H372" t="str">
            <v>Y</v>
          </cell>
          <cell r="I372" t="str">
            <v>Disadvantage Community</v>
          </cell>
          <cell r="J372" t="str">
            <v>NA</v>
          </cell>
          <cell r="K372" t="str">
            <v>37.631868, -122.127602</v>
          </cell>
        </row>
        <row r="373">
          <cell r="A373">
            <v>730079</v>
          </cell>
          <cell r="B373" t="str">
            <v>Bay Area AQMD</v>
          </cell>
          <cell r="C373" t="str">
            <v>21MOY108-On-Road-replacement</v>
          </cell>
          <cell r="D373" t="str">
            <v>21MOY108</v>
          </cell>
          <cell r="E373" t="str">
            <v>Liquidated</v>
          </cell>
          <cell r="F373">
            <v>2017</v>
          </cell>
          <cell r="G373" t="str">
            <v>Ontrack Moving LLC</v>
          </cell>
          <cell r="H373" t="str">
            <v>Y</v>
          </cell>
          <cell r="I373" t="str">
            <v>Disadvantage Community</v>
          </cell>
          <cell r="J373" t="str">
            <v>NA</v>
          </cell>
          <cell r="K373" t="str">
            <v>37.647024, -122.122739</v>
          </cell>
        </row>
        <row r="374">
          <cell r="A374">
            <v>730081</v>
          </cell>
          <cell r="B374" t="str">
            <v>Bay Area AQMD</v>
          </cell>
          <cell r="C374" t="str">
            <v>21MOY110-On-Road-replacement</v>
          </cell>
          <cell r="D374" t="str">
            <v>21MOY110</v>
          </cell>
          <cell r="E374" t="str">
            <v>Liquidated</v>
          </cell>
          <cell r="F374">
            <v>2017</v>
          </cell>
          <cell r="G374" t="str">
            <v>Ahsan Trucking</v>
          </cell>
          <cell r="H374" t="str">
            <v>Y</v>
          </cell>
          <cell r="I374" t="str">
            <v>Disadvantage Community</v>
          </cell>
          <cell r="J374" t="str">
            <v>BAWO</v>
          </cell>
          <cell r="K374" t="str">
            <v>37.797662, -122.292327</v>
          </cell>
        </row>
        <row r="375">
          <cell r="A375">
            <v>708591</v>
          </cell>
          <cell r="B375" t="str">
            <v>Bay Area AQMD</v>
          </cell>
          <cell r="C375" t="str">
            <v>21MOY12</v>
          </cell>
          <cell r="D375" t="str">
            <v>4V4NC9TH49N277189</v>
          </cell>
          <cell r="E375" t="str">
            <v>Liquidated</v>
          </cell>
          <cell r="F375">
            <v>2019</v>
          </cell>
          <cell r="G375" t="str">
            <v>Oscar Rivera</v>
          </cell>
          <cell r="H375" t="str">
            <v>Y</v>
          </cell>
          <cell r="I375" t="str">
            <v>Disadvantage Community</v>
          </cell>
          <cell r="J375" t="str">
            <v>NA</v>
          </cell>
          <cell r="K375" t="str">
            <v>37.734319, -122.194459</v>
          </cell>
        </row>
        <row r="376">
          <cell r="A376">
            <v>730095</v>
          </cell>
          <cell r="B376" t="str">
            <v>Bay Area AQMD</v>
          </cell>
          <cell r="C376" t="str">
            <v>21MOY130-On-Road-replacement</v>
          </cell>
          <cell r="D376" t="str">
            <v>21MOY130</v>
          </cell>
          <cell r="E376" t="str">
            <v>Liquidated</v>
          </cell>
          <cell r="F376">
            <v>2017</v>
          </cell>
          <cell r="G376" t="str">
            <v>HS_Trucking</v>
          </cell>
          <cell r="H376" t="str">
            <v>Y</v>
          </cell>
          <cell r="I376" t="str">
            <v>Disadvantage Community</v>
          </cell>
          <cell r="J376" t="str">
            <v>NA</v>
          </cell>
          <cell r="K376" t="str">
            <v>37.6508559999999, -122.120675</v>
          </cell>
        </row>
        <row r="377">
          <cell r="A377">
            <v>730097</v>
          </cell>
          <cell r="B377" t="str">
            <v>Bay Area AQMD</v>
          </cell>
          <cell r="C377" t="str">
            <v>21MOY225</v>
          </cell>
          <cell r="D377" t="str">
            <v>4V4NC9EJ49N272090</v>
          </cell>
          <cell r="E377" t="str">
            <v>Liquidated</v>
          </cell>
          <cell r="F377">
            <v>2020</v>
          </cell>
          <cell r="G377" t="str">
            <v>Long Mach</v>
          </cell>
          <cell r="H377" t="str">
            <v>Y</v>
          </cell>
          <cell r="I377" t="str">
            <v>Disadvantage Community</v>
          </cell>
          <cell r="J377" t="str">
            <v>BAWO</v>
          </cell>
          <cell r="K377" t="str">
            <v>37.824811200358354, -122.29070791724278</v>
          </cell>
        </row>
        <row r="378">
          <cell r="A378">
            <v>746915</v>
          </cell>
          <cell r="B378" t="str">
            <v>Bay Area AQMD</v>
          </cell>
          <cell r="C378" t="str">
            <v>21MOY234</v>
          </cell>
          <cell r="D378" t="str">
            <v>4V4NC9TG58N264599</v>
          </cell>
          <cell r="E378" t="str">
            <v>Liquidated</v>
          </cell>
          <cell r="F378">
            <v>2020</v>
          </cell>
          <cell r="G378" t="str">
            <v>Jian Liao</v>
          </cell>
          <cell r="H378" t="str">
            <v>Y</v>
          </cell>
          <cell r="I378" t="str">
            <v>Disadvantage Community</v>
          </cell>
          <cell r="J378" t="str">
            <v>BAWO</v>
          </cell>
          <cell r="K378" t="str">
            <v>37.81831, -122.30575</v>
          </cell>
        </row>
        <row r="379">
          <cell r="A379">
            <v>746917</v>
          </cell>
          <cell r="B379" t="str">
            <v>Bay Area AQMD</v>
          </cell>
          <cell r="C379" t="str">
            <v>21MOY242</v>
          </cell>
          <cell r="D379" t="str">
            <v>4V4NC9TH9AN288922</v>
          </cell>
          <cell r="E379" t="str">
            <v>Liquidated</v>
          </cell>
          <cell r="F379">
            <v>2020</v>
          </cell>
          <cell r="G379" t="str">
            <v>Jian Min Ou</v>
          </cell>
          <cell r="H379" t="str">
            <v>Y</v>
          </cell>
          <cell r="I379" t="str">
            <v>Disadvantage Community</v>
          </cell>
          <cell r="J379" t="str">
            <v>BAWO</v>
          </cell>
          <cell r="K379" t="str">
            <v>37.82215, -122.30261</v>
          </cell>
        </row>
        <row r="380">
          <cell r="A380">
            <v>746913</v>
          </cell>
          <cell r="B380" t="str">
            <v>Bay Area AQMD</v>
          </cell>
          <cell r="C380" t="str">
            <v>21MOY249</v>
          </cell>
          <cell r="D380" t="str">
            <v>1FUJGLCK39LAA4190</v>
          </cell>
          <cell r="E380" t="str">
            <v>Liquidated</v>
          </cell>
          <cell r="F380">
            <v>2020</v>
          </cell>
          <cell r="G380" t="str">
            <v>Jarnail Gill</v>
          </cell>
          <cell r="H380" t="str">
            <v>Y</v>
          </cell>
          <cell r="I380" t="str">
            <v>Disadvantage Community</v>
          </cell>
          <cell r="J380" t="str">
            <v>BAWO</v>
          </cell>
          <cell r="K380" t="str">
            <v>37.81444, -122.31301</v>
          </cell>
        </row>
        <row r="381">
          <cell r="A381">
            <v>760014</v>
          </cell>
          <cell r="B381" t="str">
            <v>Bay Area AQMD</v>
          </cell>
          <cell r="C381" t="str">
            <v>21MOY257</v>
          </cell>
          <cell r="D381" t="str">
            <v>1FUJGLCK68LAB3853</v>
          </cell>
          <cell r="E381" t="str">
            <v>Liquidated</v>
          </cell>
          <cell r="F381">
            <v>2020</v>
          </cell>
          <cell r="G381" t="str">
            <v>HARPINDERPAL SINGH</v>
          </cell>
          <cell r="H381" t="str">
            <v>Y</v>
          </cell>
          <cell r="I381" t="str">
            <v>Disadvantage Community</v>
          </cell>
          <cell r="J381" t="str">
            <v>BAWO</v>
          </cell>
          <cell r="K381" t="str">
            <v>37.815069, -122.313917</v>
          </cell>
        </row>
        <row r="382">
          <cell r="A382">
            <v>760018</v>
          </cell>
          <cell r="B382" t="str">
            <v>Bay Area AQMD</v>
          </cell>
          <cell r="C382" t="str">
            <v>21MOY264</v>
          </cell>
          <cell r="D382" t="str">
            <v>1XPXD40X98N751022</v>
          </cell>
          <cell r="E382" t="str">
            <v>Liquidated</v>
          </cell>
          <cell r="F382">
            <v>2020</v>
          </cell>
          <cell r="G382" t="str">
            <v>Santino Orozco</v>
          </cell>
          <cell r="H382" t="str">
            <v>Y</v>
          </cell>
          <cell r="I382" t="str">
            <v>Disadvantage Community</v>
          </cell>
          <cell r="J382" t="str">
            <v>NA</v>
          </cell>
          <cell r="K382" t="str">
            <v>37.638057, -122.127716</v>
          </cell>
        </row>
        <row r="383">
          <cell r="A383">
            <v>708593</v>
          </cell>
          <cell r="B383" t="str">
            <v>Bay Area AQMD</v>
          </cell>
          <cell r="C383" t="str">
            <v>21MOY37</v>
          </cell>
          <cell r="D383" t="str">
            <v>1XP7D49X09D791757</v>
          </cell>
          <cell r="E383" t="str">
            <v>Liquidated</v>
          </cell>
          <cell r="F383">
            <v>2019</v>
          </cell>
          <cell r="G383" t="str">
            <v>Joginder Singh</v>
          </cell>
          <cell r="H383" t="str">
            <v>Y</v>
          </cell>
          <cell r="I383" t="str">
            <v>Disadvantage Community</v>
          </cell>
          <cell r="J383" t="str">
            <v>BAWO</v>
          </cell>
          <cell r="K383" t="str">
            <v>37.814220, -122.309835</v>
          </cell>
        </row>
        <row r="384">
          <cell r="A384">
            <v>709976</v>
          </cell>
          <cell r="B384" t="str">
            <v>Bay Area AQMD</v>
          </cell>
          <cell r="C384" t="str">
            <v>21MOY43</v>
          </cell>
          <cell r="D384" t="str">
            <v>1FUJGECK99LAG3840</v>
          </cell>
          <cell r="E384" t="str">
            <v>Liquidated</v>
          </cell>
          <cell r="F384">
            <v>2019</v>
          </cell>
          <cell r="G384" t="str">
            <v>Narwal Trucking Inc</v>
          </cell>
          <cell r="H384" t="str">
            <v>Y</v>
          </cell>
          <cell r="I384" t="str">
            <v>Disadvantage Community</v>
          </cell>
          <cell r="J384" t="str">
            <v>NA</v>
          </cell>
          <cell r="K384" t="str">
            <v>38.576808, -121.567479</v>
          </cell>
        </row>
        <row r="385">
          <cell r="A385">
            <v>675090</v>
          </cell>
          <cell r="B385" t="str">
            <v>Bay Area AQMD</v>
          </cell>
          <cell r="C385" t="str">
            <v>21MOY48a</v>
          </cell>
          <cell r="D385" t="str">
            <v>2HSCEAPR38C689410</v>
          </cell>
          <cell r="E385" t="str">
            <v>Liquidated</v>
          </cell>
          <cell r="F385">
            <v>2019</v>
          </cell>
          <cell r="G385" t="str">
            <v>Gonzalez Pallets Inc</v>
          </cell>
          <cell r="H385" t="str">
            <v>Y</v>
          </cell>
          <cell r="I385" t="str">
            <v>Disadvantage Community</v>
          </cell>
          <cell r="J385" t="str">
            <v>NA</v>
          </cell>
          <cell r="K385" t="str">
            <v>37.365406, -121.878552</v>
          </cell>
        </row>
        <row r="386">
          <cell r="A386">
            <v>708565</v>
          </cell>
          <cell r="B386" t="str">
            <v>Bay Area AQMD</v>
          </cell>
          <cell r="C386" t="str">
            <v>21MOY48b</v>
          </cell>
          <cell r="D386" t="str">
            <v>2HSCEAPR08C689400</v>
          </cell>
          <cell r="E386" t="str">
            <v>Liquidated</v>
          </cell>
          <cell r="F386">
            <v>2019</v>
          </cell>
          <cell r="G386" t="str">
            <v>Gonzalez Pallets Inc</v>
          </cell>
          <cell r="H386" t="str">
            <v>Y</v>
          </cell>
          <cell r="I386" t="str">
            <v>Disadvantage Community</v>
          </cell>
          <cell r="J386" t="str">
            <v>NA</v>
          </cell>
          <cell r="K386" t="str">
            <v>37.365406, -121.878552</v>
          </cell>
        </row>
        <row r="387">
          <cell r="A387">
            <v>708567</v>
          </cell>
          <cell r="B387" t="str">
            <v>Bay Area AQMD</v>
          </cell>
          <cell r="C387" t="str">
            <v>21MOY48c</v>
          </cell>
          <cell r="D387" t="str">
            <v>2HSCEAPR98C689380</v>
          </cell>
          <cell r="E387" t="str">
            <v>Liquidated</v>
          </cell>
          <cell r="F387">
            <v>2019</v>
          </cell>
          <cell r="G387" t="str">
            <v>Gonzalez Pallets Inc</v>
          </cell>
          <cell r="H387" t="str">
            <v>Y</v>
          </cell>
          <cell r="I387" t="str">
            <v>Disadvantage Community</v>
          </cell>
          <cell r="J387" t="str">
            <v>NA</v>
          </cell>
          <cell r="K387" t="str">
            <v>37.365406, -121.878552</v>
          </cell>
        </row>
        <row r="388">
          <cell r="A388">
            <v>675100</v>
          </cell>
          <cell r="B388" t="str">
            <v>Bay Area AQMD</v>
          </cell>
          <cell r="C388" t="str">
            <v>21MOY48d</v>
          </cell>
          <cell r="D388" t="str">
            <v>2HSCEAPR78C689393</v>
          </cell>
          <cell r="E388" t="str">
            <v>Liquidated</v>
          </cell>
          <cell r="F388">
            <v>2019</v>
          </cell>
          <cell r="G388" t="str">
            <v>Gonzalez Pallets Inc</v>
          </cell>
          <cell r="H388" t="str">
            <v>Y</v>
          </cell>
          <cell r="I388" t="str">
            <v>Disadvantage Community</v>
          </cell>
          <cell r="J388" t="str">
            <v>NA</v>
          </cell>
          <cell r="K388" t="str">
            <v>37.365406, -121.878552</v>
          </cell>
        </row>
        <row r="389">
          <cell r="A389">
            <v>675104</v>
          </cell>
          <cell r="B389" t="str">
            <v>Bay Area AQMD</v>
          </cell>
          <cell r="C389" t="str">
            <v>21MOY83</v>
          </cell>
          <cell r="D389" t="str">
            <v>1XKADB9X46R143983</v>
          </cell>
          <cell r="E389" t="str">
            <v>Liquidated</v>
          </cell>
          <cell r="F389">
            <v>2019</v>
          </cell>
          <cell r="G389" t="str">
            <v>DJ Trucking Enterprise Inc</v>
          </cell>
          <cell r="H389" t="str">
            <v>Y</v>
          </cell>
          <cell r="I389" t="str">
            <v>Low-income Community</v>
          </cell>
          <cell r="J389" t="str">
            <v>NA</v>
          </cell>
          <cell r="K389" t="str">
            <v>36.741867, -121.661976</v>
          </cell>
        </row>
        <row r="390">
          <cell r="A390">
            <v>729312</v>
          </cell>
          <cell r="B390" t="str">
            <v>Bay Area AQMD</v>
          </cell>
          <cell r="C390" t="str">
            <v>21MOY84</v>
          </cell>
          <cell r="D390" t="str">
            <v>4GTJ7F13X7F700853</v>
          </cell>
          <cell r="E390" t="str">
            <v>Liquidated</v>
          </cell>
          <cell r="F390">
            <v>2019</v>
          </cell>
          <cell r="G390" t="str">
            <v>Lenaco Corp</v>
          </cell>
          <cell r="H390" t="str">
            <v>Y</v>
          </cell>
          <cell r="I390" t="str">
            <v>Disadvantage Community</v>
          </cell>
          <cell r="J390" t="str">
            <v>NA</v>
          </cell>
          <cell r="K390" t="str">
            <v>37.649660, -122.384358</v>
          </cell>
        </row>
        <row r="391">
          <cell r="A391">
            <v>675116</v>
          </cell>
          <cell r="B391" t="str">
            <v>Bay Area AQMD</v>
          </cell>
          <cell r="C391" t="str">
            <v>21MOY85</v>
          </cell>
          <cell r="D391" t="str">
            <v>JALC4B16167011393</v>
          </cell>
          <cell r="E391" t="str">
            <v>Liquidated</v>
          </cell>
          <cell r="F391">
            <v>2019</v>
          </cell>
          <cell r="G391" t="str">
            <v>WD Wholesale Foods Inc</v>
          </cell>
          <cell r="H391" t="str">
            <v>Y</v>
          </cell>
          <cell r="I391" t="str">
            <v>Disadvantage Community</v>
          </cell>
          <cell r="J391" t="str">
            <v>NA</v>
          </cell>
          <cell r="K391" t="str">
            <v>37.722686, -122.389796</v>
          </cell>
        </row>
        <row r="392">
          <cell r="A392">
            <v>708569</v>
          </cell>
          <cell r="B392" t="str">
            <v>Bay Area AQMD</v>
          </cell>
          <cell r="C392" t="str">
            <v>21MOY9</v>
          </cell>
          <cell r="D392" t="str">
            <v>1FUJGEDR49LAM3088</v>
          </cell>
          <cell r="E392" t="str">
            <v>Liquidated</v>
          </cell>
          <cell r="F392">
            <v>2019</v>
          </cell>
          <cell r="G392" t="str">
            <v>Gurpreet Singh</v>
          </cell>
          <cell r="H392" t="str">
            <v>Y</v>
          </cell>
          <cell r="I392" t="str">
            <v>Disadvantage Community</v>
          </cell>
          <cell r="J392" t="str">
            <v>NA</v>
          </cell>
          <cell r="K392" t="str">
            <v>38.012087, -122.105701</v>
          </cell>
        </row>
        <row r="393">
          <cell r="A393">
            <v>675120</v>
          </cell>
          <cell r="B393" t="str">
            <v>Bay Area AQMD</v>
          </cell>
          <cell r="C393" t="str">
            <v>21MOY93</v>
          </cell>
          <cell r="D393" t="str">
            <v>1FUJGLCK58LZ93321</v>
          </cell>
          <cell r="E393" t="str">
            <v>Liquidated</v>
          </cell>
          <cell r="F393">
            <v>2019</v>
          </cell>
          <cell r="G393" t="str">
            <v>Simon Berhane Andemichael</v>
          </cell>
          <cell r="H393" t="str">
            <v>Y</v>
          </cell>
          <cell r="I393" t="str">
            <v>Low-income Community</v>
          </cell>
          <cell r="J393" t="str">
            <v>BAWO</v>
          </cell>
          <cell r="K393" t="str">
            <v>37.802135, -122.282929</v>
          </cell>
        </row>
        <row r="394">
          <cell r="A394">
            <v>675124</v>
          </cell>
          <cell r="B394" t="str">
            <v>Bay Area AQMD</v>
          </cell>
          <cell r="C394" t="str">
            <v>21MOY96</v>
          </cell>
          <cell r="D394" t="str">
            <v>5PVNJ8JT762S10439</v>
          </cell>
          <cell r="E394" t="str">
            <v>Liquidated</v>
          </cell>
          <cell r="F394">
            <v>2019</v>
          </cell>
          <cell r="G394" t="str">
            <v>Ngs Group Transportation Inc</v>
          </cell>
          <cell r="H394" t="str">
            <v>Y</v>
          </cell>
          <cell r="I394" t="str">
            <v>Disadvantage Community</v>
          </cell>
          <cell r="J394" t="str">
            <v>NA</v>
          </cell>
          <cell r="K394" t="str">
            <v>37.650808, -122.401885</v>
          </cell>
        </row>
        <row r="395">
          <cell r="A395">
            <v>784549</v>
          </cell>
          <cell r="B395" t="str">
            <v>Bay Area AQMD</v>
          </cell>
          <cell r="C395" t="str">
            <v>21SBP114-School-Bus-replacement</v>
          </cell>
          <cell r="D395" t="str">
            <v>21SBP114</v>
          </cell>
          <cell r="E395" t="str">
            <v>Liquidated</v>
          </cell>
          <cell r="F395">
            <v>2017</v>
          </cell>
          <cell r="G395" t="str">
            <v>Santa Clara Unified School District</v>
          </cell>
          <cell r="H395" t="str">
            <v>Y</v>
          </cell>
          <cell r="I395" t="str">
            <v>Disadvantage Community</v>
          </cell>
          <cell r="J395" t="str">
            <v>NA</v>
          </cell>
          <cell r="K395" t="str">
            <v>37.3578329999999, -121.959441</v>
          </cell>
        </row>
        <row r="396">
          <cell r="A396">
            <v>774405</v>
          </cell>
          <cell r="B396" t="str">
            <v>Bay Area AQMD</v>
          </cell>
          <cell r="C396" t="str">
            <v>21SBP114-School-Bus-replacement</v>
          </cell>
          <cell r="D396" t="str">
            <v>21SBP114</v>
          </cell>
          <cell r="E396" t="str">
            <v>Liquidated</v>
          </cell>
          <cell r="F396">
            <v>2017</v>
          </cell>
          <cell r="G396" t="str">
            <v>Santa Clara Unified School District</v>
          </cell>
          <cell r="H396" t="str">
            <v>Y</v>
          </cell>
          <cell r="I396" t="str">
            <v>Disadvantage Community</v>
          </cell>
          <cell r="J396" t="str">
            <v>NA</v>
          </cell>
          <cell r="K396" t="str">
            <v>37.3578329999999, -121.959441</v>
          </cell>
        </row>
        <row r="397">
          <cell r="A397">
            <v>774401</v>
          </cell>
          <cell r="B397" t="str">
            <v>Bay Area AQMD</v>
          </cell>
          <cell r="C397" t="str">
            <v>21SBP114-School-Bus-replacement</v>
          </cell>
          <cell r="D397" t="str">
            <v>21SBP114</v>
          </cell>
          <cell r="E397" t="str">
            <v>Liquidated</v>
          </cell>
          <cell r="F397">
            <v>2017</v>
          </cell>
          <cell r="G397" t="str">
            <v>Santa Clara Unified School District</v>
          </cell>
          <cell r="H397" t="str">
            <v>Y</v>
          </cell>
          <cell r="I397" t="str">
            <v>Disadvantage Community</v>
          </cell>
          <cell r="J397" t="str">
            <v>NA</v>
          </cell>
          <cell r="K397" t="str">
            <v>37.3578329999999, -121.959441</v>
          </cell>
        </row>
        <row r="398">
          <cell r="A398">
            <v>774397</v>
          </cell>
          <cell r="B398" t="str">
            <v>Bay Area AQMD</v>
          </cell>
          <cell r="C398" t="str">
            <v>21SBP114-School-Bus-replacement</v>
          </cell>
          <cell r="D398" t="str">
            <v>21SBP114</v>
          </cell>
          <cell r="E398" t="str">
            <v>Liquidated</v>
          </cell>
          <cell r="F398">
            <v>2017</v>
          </cell>
          <cell r="G398" t="str">
            <v>Santa Clara Unified School District</v>
          </cell>
          <cell r="H398" t="str">
            <v>Y</v>
          </cell>
          <cell r="I398" t="str">
            <v>Disadvantage Community</v>
          </cell>
          <cell r="J398" t="str">
            <v>NA</v>
          </cell>
          <cell r="K398" t="str">
            <v>37.3578329999999, -121.959441</v>
          </cell>
        </row>
        <row r="399">
          <cell r="A399">
            <v>759199</v>
          </cell>
          <cell r="B399" t="str">
            <v>Bay Area AQMD</v>
          </cell>
          <cell r="C399" t="str">
            <v>21SBP2-School-Bus-replacement</v>
          </cell>
          <cell r="D399" t="str">
            <v>21SBP2</v>
          </cell>
          <cell r="E399" t="str">
            <v>Liquidated</v>
          </cell>
          <cell r="F399">
            <v>2017</v>
          </cell>
          <cell r="G399" t="str">
            <v>Campbell Union School District</v>
          </cell>
          <cell r="H399" t="str">
            <v>Y</v>
          </cell>
          <cell r="I399" t="str">
            <v>Low-income Community</v>
          </cell>
          <cell r="J399" t="str">
            <v>NA</v>
          </cell>
          <cell r="K399" t="str">
            <v>37.310054, -121.924888</v>
          </cell>
        </row>
        <row r="400">
          <cell r="A400">
            <v>760092</v>
          </cell>
          <cell r="B400" t="str">
            <v>Bay Area AQMD</v>
          </cell>
          <cell r="C400" t="str">
            <v>21SBP75-School-Bus-replacement</v>
          </cell>
          <cell r="D400" t="str">
            <v>21SBP75</v>
          </cell>
          <cell r="E400" t="str">
            <v>Liquidated</v>
          </cell>
          <cell r="F400">
            <v>2017</v>
          </cell>
          <cell r="G400" t="str">
            <v>West County Transportation Agency</v>
          </cell>
          <cell r="H400" t="str">
            <v>N</v>
          </cell>
          <cell r="I400" t="str">
            <v>Disadvantage Community</v>
          </cell>
          <cell r="J400" t="str">
            <v>NA</v>
          </cell>
          <cell r="K400" t="str">
            <v>38.395048, -122.726122</v>
          </cell>
        </row>
        <row r="401">
          <cell r="A401">
            <v>760102</v>
          </cell>
          <cell r="B401" t="str">
            <v>Bay Area AQMD</v>
          </cell>
          <cell r="C401" t="str">
            <v>21SBP75-School-Bus-replacement</v>
          </cell>
          <cell r="D401" t="str">
            <v>21SBP75</v>
          </cell>
          <cell r="E401" t="str">
            <v>Liquidated</v>
          </cell>
          <cell r="F401">
            <v>2017</v>
          </cell>
          <cell r="G401" t="str">
            <v>West County Transportation Agency</v>
          </cell>
          <cell r="H401" t="str">
            <v>N</v>
          </cell>
          <cell r="I401" t="str">
            <v>Disadvantage Community</v>
          </cell>
          <cell r="K401" t="str">
            <v>38.395048, -122.726122</v>
          </cell>
        </row>
        <row r="402">
          <cell r="A402">
            <v>760104</v>
          </cell>
          <cell r="B402" t="str">
            <v>Bay Area AQMD</v>
          </cell>
          <cell r="C402" t="str">
            <v>21SBP75-School-Bus-replacement</v>
          </cell>
          <cell r="D402" t="str">
            <v>21SBP75</v>
          </cell>
          <cell r="E402" t="str">
            <v>Liquidated</v>
          </cell>
          <cell r="F402">
            <v>2017</v>
          </cell>
          <cell r="G402" t="str">
            <v>West County Transportation Agency</v>
          </cell>
          <cell r="H402" t="str">
            <v>N</v>
          </cell>
          <cell r="I402" t="str">
            <v>Disadvantage Community</v>
          </cell>
          <cell r="K402" t="str">
            <v>38.395048, -122.726122</v>
          </cell>
        </row>
        <row r="403">
          <cell r="A403">
            <v>760106</v>
          </cell>
          <cell r="B403" t="str">
            <v>Bay Area AQMD</v>
          </cell>
          <cell r="C403" t="str">
            <v>21SBP75-School-Bus-replacement</v>
          </cell>
          <cell r="D403" t="str">
            <v>21SBP75</v>
          </cell>
          <cell r="E403" t="str">
            <v>Liquidated</v>
          </cell>
          <cell r="F403">
            <v>2017</v>
          </cell>
          <cell r="G403" t="str">
            <v>West County Transportation Agency</v>
          </cell>
          <cell r="H403" t="str">
            <v>N</v>
          </cell>
          <cell r="I403" t="str">
            <v>Disadvantage Community</v>
          </cell>
          <cell r="K403" t="str">
            <v>38.395048, -122.726122</v>
          </cell>
        </row>
        <row r="404">
          <cell r="A404">
            <v>760108</v>
          </cell>
          <cell r="B404" t="str">
            <v>Bay Area AQMD</v>
          </cell>
          <cell r="C404" t="str">
            <v>21SBP75-School-Bus-replacement</v>
          </cell>
          <cell r="D404" t="str">
            <v>21SBP75</v>
          </cell>
          <cell r="E404" t="str">
            <v>Liquidated</v>
          </cell>
          <cell r="F404">
            <v>2017</v>
          </cell>
          <cell r="G404" t="str">
            <v>West County Transportation Agency</v>
          </cell>
          <cell r="H404" t="str">
            <v>N</v>
          </cell>
          <cell r="I404" t="str">
            <v>Disadvantage Community</v>
          </cell>
          <cell r="K404" t="str">
            <v>38.395048, -122.726122</v>
          </cell>
        </row>
        <row r="405">
          <cell r="A405">
            <v>760110</v>
          </cell>
          <cell r="B405" t="str">
            <v>Bay Area AQMD</v>
          </cell>
          <cell r="C405" t="str">
            <v>21SBP75-School-Bus-replacement</v>
          </cell>
          <cell r="D405" t="str">
            <v>21SBP75</v>
          </cell>
          <cell r="E405" t="str">
            <v>Liquidated</v>
          </cell>
          <cell r="F405">
            <v>2017</v>
          </cell>
          <cell r="G405" t="str">
            <v>West County Transportation Agency</v>
          </cell>
          <cell r="H405" t="str">
            <v>N</v>
          </cell>
          <cell r="I405" t="str">
            <v>Disadvantage Community</v>
          </cell>
          <cell r="K405" t="str">
            <v>38.395048, -122.726122</v>
          </cell>
        </row>
        <row r="406">
          <cell r="A406">
            <v>760112</v>
          </cell>
          <cell r="B406" t="str">
            <v>Bay Area AQMD</v>
          </cell>
          <cell r="C406" t="str">
            <v>21SBP75-School-Bus-replacement</v>
          </cell>
          <cell r="D406" t="str">
            <v>21SBP75</v>
          </cell>
          <cell r="E406" t="str">
            <v>Liquidated</v>
          </cell>
          <cell r="F406">
            <v>2017</v>
          </cell>
          <cell r="G406" t="str">
            <v>West County Transportation Agency</v>
          </cell>
          <cell r="H406" t="str">
            <v>N</v>
          </cell>
          <cell r="I406" t="str">
            <v>Disadvantage Community</v>
          </cell>
          <cell r="K406" t="str">
            <v>38.395048, -122.726122</v>
          </cell>
        </row>
        <row r="407">
          <cell r="A407">
            <v>760114</v>
          </cell>
          <cell r="B407" t="str">
            <v>Bay Area AQMD</v>
          </cell>
          <cell r="C407" t="str">
            <v>21SBP75-School-Bus-replacement</v>
          </cell>
          <cell r="D407" t="str">
            <v>21SBP75</v>
          </cell>
          <cell r="E407" t="str">
            <v>Liquidated</v>
          </cell>
          <cell r="F407">
            <v>2017</v>
          </cell>
          <cell r="G407" t="str">
            <v>West County Transportation Agency</v>
          </cell>
          <cell r="H407" t="str">
            <v>N</v>
          </cell>
          <cell r="I407" t="str">
            <v>Disadvantage Community</v>
          </cell>
          <cell r="K407" t="str">
            <v>38.395048, -122.726122</v>
          </cell>
        </row>
        <row r="408">
          <cell r="A408">
            <v>760116</v>
          </cell>
          <cell r="B408" t="str">
            <v>Bay Area AQMD</v>
          </cell>
          <cell r="C408" t="str">
            <v>21SBP75-School-Bus-replacement</v>
          </cell>
          <cell r="D408" t="str">
            <v>21SBP75</v>
          </cell>
          <cell r="E408" t="str">
            <v>Liquidated</v>
          </cell>
          <cell r="F408">
            <v>2017</v>
          </cell>
          <cell r="G408" t="str">
            <v>West County Transportation Agency</v>
          </cell>
          <cell r="H408" t="str">
            <v>N</v>
          </cell>
          <cell r="I408" t="str">
            <v>Disadvantage Community</v>
          </cell>
          <cell r="K408" t="str">
            <v>38.395048, -122.726122</v>
          </cell>
        </row>
        <row r="409">
          <cell r="A409">
            <v>760118</v>
          </cell>
          <cell r="B409" t="str">
            <v>Bay Area AQMD</v>
          </cell>
          <cell r="C409" t="str">
            <v>21SBP75-School-Bus-replacement</v>
          </cell>
          <cell r="D409" t="str">
            <v>21SBP75</v>
          </cell>
          <cell r="E409" t="str">
            <v>Liquidated</v>
          </cell>
          <cell r="F409">
            <v>2017</v>
          </cell>
          <cell r="G409" t="str">
            <v>West County Transportation Agency</v>
          </cell>
          <cell r="H409" t="str">
            <v>N</v>
          </cell>
          <cell r="I409" t="str">
            <v>Disadvantage Community</v>
          </cell>
          <cell r="K409" t="str">
            <v>38.395048, -122.726122</v>
          </cell>
        </row>
        <row r="410">
          <cell r="A410">
            <v>760120</v>
          </cell>
          <cell r="B410" t="str">
            <v>Bay Area AQMD</v>
          </cell>
          <cell r="C410" t="str">
            <v>21SBP75-School-Bus-replacement</v>
          </cell>
          <cell r="D410" t="str">
            <v>21SBP75</v>
          </cell>
          <cell r="E410" t="str">
            <v>Liquidated</v>
          </cell>
          <cell r="F410">
            <v>2017</v>
          </cell>
          <cell r="G410" t="str">
            <v>West County Transportation Agency</v>
          </cell>
          <cell r="H410" t="str">
            <v>N</v>
          </cell>
          <cell r="I410" t="str">
            <v>Disadvantage Community</v>
          </cell>
          <cell r="K410" t="str">
            <v>38.395048, -122.726122</v>
          </cell>
        </row>
        <row r="411">
          <cell r="A411">
            <v>760122</v>
          </cell>
          <cell r="B411" t="str">
            <v>Bay Area AQMD</v>
          </cell>
          <cell r="C411" t="str">
            <v>21SBP75-School-Bus-replacement</v>
          </cell>
          <cell r="D411" t="str">
            <v>21SBP75</v>
          </cell>
          <cell r="E411" t="str">
            <v>Liquidated</v>
          </cell>
          <cell r="F411">
            <v>2017</v>
          </cell>
          <cell r="G411" t="str">
            <v>West County Transportation Agency</v>
          </cell>
          <cell r="H411" t="str">
            <v>N</v>
          </cell>
          <cell r="I411" t="str">
            <v>Disadvantage Community</v>
          </cell>
          <cell r="K411" t="str">
            <v>38.395048, -122.726122</v>
          </cell>
        </row>
        <row r="412">
          <cell r="A412">
            <v>760124</v>
          </cell>
          <cell r="B412" t="str">
            <v>Bay Area AQMD</v>
          </cell>
          <cell r="C412" t="str">
            <v>21SBP75-School-Bus-replacement</v>
          </cell>
          <cell r="D412" t="str">
            <v>21SBP75</v>
          </cell>
          <cell r="E412" t="str">
            <v>Liquidated</v>
          </cell>
          <cell r="F412">
            <v>2017</v>
          </cell>
          <cell r="G412" t="str">
            <v>West County Transportation Agency</v>
          </cell>
          <cell r="H412" t="str">
            <v>N</v>
          </cell>
          <cell r="I412" t="str">
            <v>Disadvantage Community</v>
          </cell>
          <cell r="K412" t="str">
            <v>38.395048, -122.726122</v>
          </cell>
        </row>
        <row r="413">
          <cell r="A413">
            <v>760126</v>
          </cell>
          <cell r="B413" t="str">
            <v>Bay Area AQMD</v>
          </cell>
          <cell r="C413" t="str">
            <v>21SBP75-School-Bus-replacement</v>
          </cell>
          <cell r="D413" t="str">
            <v>21SBP75</v>
          </cell>
          <cell r="E413" t="str">
            <v>Liquidated</v>
          </cell>
          <cell r="F413">
            <v>2017</v>
          </cell>
          <cell r="G413" t="str">
            <v>West County Transportation Agency</v>
          </cell>
          <cell r="H413" t="str">
            <v>N</v>
          </cell>
          <cell r="I413" t="str">
            <v>Disadvantage Community</v>
          </cell>
          <cell r="K413" t="str">
            <v>38.395048, -122.726122</v>
          </cell>
        </row>
        <row r="414">
          <cell r="A414">
            <v>774497</v>
          </cell>
          <cell r="B414" t="str">
            <v>Bay Area AQMD</v>
          </cell>
          <cell r="C414" t="str">
            <v>21SBP77-School-Bus-replacement</v>
          </cell>
          <cell r="D414" t="str">
            <v>21SBP77</v>
          </cell>
          <cell r="E414" t="str">
            <v>Liquidated</v>
          </cell>
          <cell r="F414">
            <v>2017</v>
          </cell>
          <cell r="G414" t="str">
            <v>Mt. Diablo Unified School District</v>
          </cell>
          <cell r="H414" t="str">
            <v>Y</v>
          </cell>
          <cell r="I414" t="str">
            <v>Low-income Community</v>
          </cell>
          <cell r="J414" t="str">
            <v>NA</v>
          </cell>
          <cell r="K414" t="str">
            <v>37.9816229999999, -122.0447</v>
          </cell>
        </row>
        <row r="415">
          <cell r="A415">
            <v>774501</v>
          </cell>
          <cell r="B415" t="str">
            <v>Bay Area AQMD</v>
          </cell>
          <cell r="C415" t="str">
            <v>21SBP77-School-Bus-replacement</v>
          </cell>
          <cell r="D415" t="str">
            <v>21SBP77</v>
          </cell>
          <cell r="E415" t="str">
            <v>Liquidated</v>
          </cell>
          <cell r="F415">
            <v>2017</v>
          </cell>
          <cell r="G415" t="str">
            <v>Mt. Diablo Unified School District</v>
          </cell>
          <cell r="H415" t="str">
            <v>Y</v>
          </cell>
          <cell r="I415" t="str">
            <v>Low-income Community</v>
          </cell>
          <cell r="J415" t="str">
            <v>NA</v>
          </cell>
          <cell r="K415" t="str">
            <v>37.9816229999999, -122.0447</v>
          </cell>
        </row>
        <row r="416">
          <cell r="A416">
            <v>774505</v>
          </cell>
          <cell r="B416" t="str">
            <v>Bay Area AQMD</v>
          </cell>
          <cell r="C416" t="str">
            <v>21SBP77-School-Bus-replacement</v>
          </cell>
          <cell r="D416" t="str">
            <v>21SBP77</v>
          </cell>
          <cell r="E416" t="str">
            <v>Liquidated</v>
          </cell>
          <cell r="F416">
            <v>2017</v>
          </cell>
          <cell r="G416" t="str">
            <v>Mt. Diablo Unified School District</v>
          </cell>
          <cell r="H416" t="str">
            <v>Y</v>
          </cell>
          <cell r="I416" t="str">
            <v>Low-income Community</v>
          </cell>
          <cell r="J416" t="str">
            <v>NA</v>
          </cell>
          <cell r="K416" t="str">
            <v>37.9816229999999, -122.0447</v>
          </cell>
        </row>
        <row r="417">
          <cell r="A417">
            <v>798226</v>
          </cell>
          <cell r="B417" t="str">
            <v>Bay Area AQMD</v>
          </cell>
          <cell r="C417" t="str">
            <v>21SBP77-School-Bus-replacement</v>
          </cell>
          <cell r="D417" t="str">
            <v>21SBP77</v>
          </cell>
          <cell r="E417" t="str">
            <v>Liquidated</v>
          </cell>
          <cell r="F417">
            <v>2017</v>
          </cell>
          <cell r="G417" t="str">
            <v>Mt. Diablo Unified School District</v>
          </cell>
          <cell r="H417" t="str">
            <v>Y</v>
          </cell>
          <cell r="I417" t="str">
            <v>Low-income Community</v>
          </cell>
          <cell r="J417" t="str">
            <v>NA</v>
          </cell>
          <cell r="K417" t="str">
            <v>37.9816229999999, -122.0447</v>
          </cell>
        </row>
        <row r="418">
          <cell r="A418">
            <v>774361</v>
          </cell>
          <cell r="B418" t="str">
            <v>Bay Area AQMD</v>
          </cell>
          <cell r="C418" t="str">
            <v>21SBP77-School-Bus-replacement</v>
          </cell>
          <cell r="D418" t="str">
            <v>21SBP77</v>
          </cell>
          <cell r="E418" t="str">
            <v>Liquidated</v>
          </cell>
          <cell r="F418">
            <v>2017</v>
          </cell>
          <cell r="G418" t="str">
            <v>Mt. Diablo Unified School District</v>
          </cell>
          <cell r="H418" t="str">
            <v>Y</v>
          </cell>
          <cell r="I418" t="str">
            <v>Low-income Community</v>
          </cell>
          <cell r="J418" t="str">
            <v>NA</v>
          </cell>
          <cell r="K418" t="str">
            <v>37.9816229999999, -122.0447</v>
          </cell>
        </row>
        <row r="419">
          <cell r="A419">
            <v>774365</v>
          </cell>
          <cell r="B419" t="str">
            <v>Bay Area AQMD</v>
          </cell>
          <cell r="C419" t="str">
            <v>21SBP77-School-Bus-replacement</v>
          </cell>
          <cell r="D419" t="str">
            <v>21SBP77</v>
          </cell>
          <cell r="E419" t="str">
            <v>Liquidated</v>
          </cell>
          <cell r="F419">
            <v>2017</v>
          </cell>
          <cell r="G419" t="str">
            <v>Mt. Diablo Unified School District</v>
          </cell>
          <cell r="H419" t="str">
            <v>Y</v>
          </cell>
          <cell r="I419" t="str">
            <v>Low-income Community</v>
          </cell>
          <cell r="J419" t="str">
            <v>NA</v>
          </cell>
          <cell r="K419" t="str">
            <v>37.9816229999999, -122.0447</v>
          </cell>
        </row>
        <row r="420">
          <cell r="A420">
            <v>774369</v>
          </cell>
          <cell r="B420" t="str">
            <v>Bay Area AQMD</v>
          </cell>
          <cell r="C420" t="str">
            <v>21SBP77-School-Bus-replacement</v>
          </cell>
          <cell r="D420" t="str">
            <v>21SBP77</v>
          </cell>
          <cell r="E420" t="str">
            <v>Liquidated</v>
          </cell>
          <cell r="F420">
            <v>2017</v>
          </cell>
          <cell r="G420" t="str">
            <v>Mt. Diablo Unified School District</v>
          </cell>
          <cell r="H420" t="str">
            <v>Y</v>
          </cell>
          <cell r="I420" t="str">
            <v>Low-income Community</v>
          </cell>
          <cell r="J420" t="str">
            <v>NA</v>
          </cell>
          <cell r="K420" t="str">
            <v>37.9816229999999, -122.0447</v>
          </cell>
        </row>
        <row r="421">
          <cell r="A421">
            <v>774373</v>
          </cell>
          <cell r="B421" t="str">
            <v>Bay Area AQMD</v>
          </cell>
          <cell r="C421" t="str">
            <v>21SBP77-School-Bus-replacement</v>
          </cell>
          <cell r="D421" t="str">
            <v>21SBP77</v>
          </cell>
          <cell r="E421" t="str">
            <v>Liquidated</v>
          </cell>
          <cell r="F421">
            <v>2017</v>
          </cell>
          <cell r="G421" t="str">
            <v>Mt. Diablo Unified School District</v>
          </cell>
          <cell r="H421" t="str">
            <v>Y</v>
          </cell>
          <cell r="I421" t="str">
            <v>Low-income Community</v>
          </cell>
          <cell r="J421" t="str">
            <v>NA</v>
          </cell>
          <cell r="K421" t="str">
            <v>37.9816229999999, -122.0447</v>
          </cell>
        </row>
        <row r="422">
          <cell r="A422">
            <v>774377</v>
          </cell>
          <cell r="B422" t="str">
            <v>Bay Area AQMD</v>
          </cell>
          <cell r="C422" t="str">
            <v>21SBP77-School-Bus-replacement</v>
          </cell>
          <cell r="D422" t="str">
            <v>21SBP77</v>
          </cell>
          <cell r="E422" t="str">
            <v>Liquidated</v>
          </cell>
          <cell r="F422">
            <v>2017</v>
          </cell>
          <cell r="G422" t="str">
            <v>Mt. Diablo Unified School District</v>
          </cell>
          <cell r="H422" t="str">
            <v>Y</v>
          </cell>
          <cell r="I422" t="str">
            <v>Low-income Community</v>
          </cell>
          <cell r="J422" t="str">
            <v>NA</v>
          </cell>
          <cell r="K422" t="str">
            <v>37.9816229999999, -122.0447</v>
          </cell>
        </row>
        <row r="423">
          <cell r="A423">
            <v>774381</v>
          </cell>
          <cell r="B423" t="str">
            <v>Bay Area AQMD</v>
          </cell>
          <cell r="C423" t="str">
            <v>21SBP77-School-Bus-replacement</v>
          </cell>
          <cell r="D423" t="str">
            <v>21SBP77</v>
          </cell>
          <cell r="E423" t="str">
            <v>Liquidated</v>
          </cell>
          <cell r="F423">
            <v>2017</v>
          </cell>
          <cell r="G423" t="str">
            <v>Mt. Diablo Unified School District</v>
          </cell>
          <cell r="H423" t="str">
            <v>Y</v>
          </cell>
          <cell r="I423" t="str">
            <v>Low-income Community</v>
          </cell>
          <cell r="J423" t="str">
            <v>NA</v>
          </cell>
          <cell r="K423" t="str">
            <v>37.9816229999999, -122.0447</v>
          </cell>
        </row>
        <row r="424">
          <cell r="A424">
            <v>774513</v>
          </cell>
          <cell r="B424" t="str">
            <v>Bay Area AQMD</v>
          </cell>
          <cell r="C424" t="str">
            <v>21SBP77-School-Bus-replacement</v>
          </cell>
          <cell r="D424" t="str">
            <v>21SBP77</v>
          </cell>
          <cell r="E424" t="str">
            <v>Liquidated</v>
          </cell>
          <cell r="F424">
            <v>2017</v>
          </cell>
          <cell r="G424" t="str">
            <v>Mt. Diablo Unified School District</v>
          </cell>
          <cell r="H424" t="str">
            <v>Y</v>
          </cell>
          <cell r="I424" t="str">
            <v>Low-income Community</v>
          </cell>
          <cell r="J424" t="str">
            <v>NA</v>
          </cell>
          <cell r="K424" t="str">
            <v>37.9816229999999, -122.0447</v>
          </cell>
        </row>
        <row r="425">
          <cell r="A425">
            <v>774521</v>
          </cell>
          <cell r="B425" t="str">
            <v>Bay Area AQMD</v>
          </cell>
          <cell r="C425" t="str">
            <v>21SBP77-School-Bus-replacement</v>
          </cell>
          <cell r="D425" t="str">
            <v>21SBP77</v>
          </cell>
          <cell r="E425" t="str">
            <v>Liquidated</v>
          </cell>
          <cell r="F425">
            <v>2017</v>
          </cell>
          <cell r="G425" t="str">
            <v>Mt. Diablo Unified School District</v>
          </cell>
          <cell r="H425" t="str">
            <v>Y</v>
          </cell>
          <cell r="I425" t="str">
            <v>Low-income Community</v>
          </cell>
          <cell r="J425" t="str">
            <v>NA</v>
          </cell>
          <cell r="K425" t="str">
            <v>37.9816229999999, -122.0447</v>
          </cell>
        </row>
        <row r="426">
          <cell r="A426">
            <v>774525</v>
          </cell>
          <cell r="B426" t="str">
            <v>Bay Area AQMD</v>
          </cell>
          <cell r="C426" t="str">
            <v>21SBP77-School-Bus-replacement</v>
          </cell>
          <cell r="D426" t="str">
            <v>21SBP77</v>
          </cell>
          <cell r="E426" t="str">
            <v>Liquidated</v>
          </cell>
          <cell r="F426">
            <v>2017</v>
          </cell>
          <cell r="G426" t="str">
            <v>Mt. Diablo Unified School District</v>
          </cell>
          <cell r="H426" t="str">
            <v>Y</v>
          </cell>
          <cell r="I426" t="str">
            <v>Low-income Community</v>
          </cell>
          <cell r="J426" t="str">
            <v>NA</v>
          </cell>
          <cell r="K426" t="str">
            <v>37.9816229999999, -122.0447</v>
          </cell>
        </row>
        <row r="427">
          <cell r="A427">
            <v>774385</v>
          </cell>
          <cell r="B427" t="str">
            <v>Bay Area AQMD</v>
          </cell>
          <cell r="C427" t="str">
            <v>21SBP77-School-Bus-replacement</v>
          </cell>
          <cell r="D427" t="str">
            <v>21SBP77</v>
          </cell>
          <cell r="E427" t="str">
            <v>Liquidated</v>
          </cell>
          <cell r="F427">
            <v>2017</v>
          </cell>
          <cell r="G427" t="str">
            <v>Mt. Diablo Unified School District</v>
          </cell>
          <cell r="H427" t="str">
            <v>Y</v>
          </cell>
          <cell r="I427" t="str">
            <v>Low-income Community</v>
          </cell>
          <cell r="J427" t="str">
            <v>NA</v>
          </cell>
          <cell r="K427" t="str">
            <v>37.9816229999999, -122.0447</v>
          </cell>
        </row>
        <row r="428">
          <cell r="A428">
            <v>774389</v>
          </cell>
          <cell r="B428" t="str">
            <v>Bay Area AQMD</v>
          </cell>
          <cell r="C428" t="str">
            <v>21SBP77-School-Bus-replacement</v>
          </cell>
          <cell r="D428" t="str">
            <v>21SBP77</v>
          </cell>
          <cell r="E428" t="str">
            <v>Liquidated</v>
          </cell>
          <cell r="F428">
            <v>2017</v>
          </cell>
          <cell r="G428" t="str">
            <v>Mt. Diablo Unified School District</v>
          </cell>
          <cell r="H428" t="str">
            <v>Y</v>
          </cell>
          <cell r="I428" t="str">
            <v>Low-income Community</v>
          </cell>
          <cell r="J428" t="str">
            <v>NA</v>
          </cell>
          <cell r="K428" t="str">
            <v>37.9816229999999, -122.0447</v>
          </cell>
        </row>
        <row r="429">
          <cell r="A429">
            <v>774393</v>
          </cell>
          <cell r="B429" t="str">
            <v>Bay Area AQMD</v>
          </cell>
          <cell r="C429" t="str">
            <v>21SBP77-School-Bus-replacement</v>
          </cell>
          <cell r="D429" t="str">
            <v>21SBP77</v>
          </cell>
          <cell r="E429" t="str">
            <v>Liquidated</v>
          </cell>
          <cell r="F429">
            <v>2017</v>
          </cell>
          <cell r="G429" t="str">
            <v>Mt. Diablo Unified School District</v>
          </cell>
          <cell r="H429" t="str">
            <v>Y</v>
          </cell>
          <cell r="I429" t="str">
            <v>Low-income Community</v>
          </cell>
          <cell r="J429" t="str">
            <v>NA</v>
          </cell>
          <cell r="K429" t="str">
            <v>37.9816229999999, -122.0447</v>
          </cell>
        </row>
        <row r="430">
          <cell r="A430">
            <v>792217</v>
          </cell>
          <cell r="B430" t="str">
            <v>Bay Area AQMD</v>
          </cell>
          <cell r="C430" t="str">
            <v>22MOY16</v>
          </cell>
          <cell r="D430" t="str">
            <v>11FUJA6DR19DAF1923</v>
          </cell>
          <cell r="E430" t="str">
            <v>Liquidated</v>
          </cell>
          <cell r="F430">
            <v>2020</v>
          </cell>
          <cell r="G430" t="str">
            <v>Jimmy Ibrahim</v>
          </cell>
          <cell r="H430" t="str">
            <v>Y</v>
          </cell>
          <cell r="I430" t="str">
            <v>Disadvantage Community</v>
          </cell>
          <cell r="J430" t="str">
            <v>BAWO</v>
          </cell>
          <cell r="K430" t="str">
            <v>37.796535, -122.285385</v>
          </cell>
        </row>
        <row r="431">
          <cell r="A431">
            <v>730690</v>
          </cell>
          <cell r="B431" t="str">
            <v>Bay Area AQMD</v>
          </cell>
          <cell r="C431" t="str">
            <v>22MOY2</v>
          </cell>
          <cell r="D431" t="str">
            <v>1FUJGLCK39LAF0036</v>
          </cell>
          <cell r="E431" t="str">
            <v>Liquidated</v>
          </cell>
          <cell r="F431">
            <v>2020</v>
          </cell>
          <cell r="G431" t="str">
            <v>Mandeep Singh</v>
          </cell>
          <cell r="H431" t="str">
            <v>Y</v>
          </cell>
          <cell r="I431" t="str">
            <v>Disadvantage Community</v>
          </cell>
          <cell r="J431" t="str">
            <v>BAWO</v>
          </cell>
          <cell r="K431" t="str">
            <v>37.814908, -122.313917</v>
          </cell>
        </row>
        <row r="432">
          <cell r="A432">
            <v>740651</v>
          </cell>
          <cell r="B432" t="str">
            <v>South Coast AQMD</v>
          </cell>
          <cell r="C432" t="str">
            <v>AB134-Y19-ONRD-Anaheim Transp</v>
          </cell>
          <cell r="D432">
            <v>19055</v>
          </cell>
          <cell r="E432" t="str">
            <v>Liquidated</v>
          </cell>
          <cell r="F432">
            <v>2017</v>
          </cell>
          <cell r="G432" t="str">
            <v>Anaheim Transportation Network</v>
          </cell>
          <cell r="H432" t="str">
            <v>Y</v>
          </cell>
          <cell r="I432" t="str">
            <v>Disadvantage Community</v>
          </cell>
          <cell r="J432" t="str">
            <v>NA</v>
          </cell>
          <cell r="K432" t="str">
            <v>33.814901,-117.906883</v>
          </cell>
        </row>
        <row r="433">
          <cell r="A433">
            <v>758190</v>
          </cell>
          <cell r="B433" t="str">
            <v>South Coast AQMD</v>
          </cell>
          <cell r="C433" t="str">
            <v>AB134-Y19-ONRD-Anaheim Transp</v>
          </cell>
          <cell r="D433">
            <v>19055</v>
          </cell>
          <cell r="E433" t="str">
            <v>Liquidated</v>
          </cell>
          <cell r="F433">
            <v>2017</v>
          </cell>
          <cell r="G433" t="str">
            <v>Anaheim Transportation Network</v>
          </cell>
          <cell r="H433" t="str">
            <v>Y</v>
          </cell>
          <cell r="I433" t="str">
            <v>Disadvantage Community</v>
          </cell>
          <cell r="J433" t="str">
            <v>NA</v>
          </cell>
          <cell r="K433" t="str">
            <v>33.814901,-117.906883</v>
          </cell>
        </row>
        <row r="434">
          <cell r="A434">
            <v>756888</v>
          </cell>
          <cell r="B434" t="str">
            <v>South Coast AQMD</v>
          </cell>
          <cell r="C434" t="str">
            <v>AB134-Y20-Onroad-AmeriPaciForw</v>
          </cell>
          <cell r="D434">
            <v>19393</v>
          </cell>
          <cell r="E434" t="str">
            <v>Liquidated</v>
          </cell>
          <cell r="F434">
            <v>2017</v>
          </cell>
          <cell r="G434" t="str">
            <v>American Pacific Forwarders Inc.</v>
          </cell>
          <cell r="H434" t="str">
            <v>Y</v>
          </cell>
          <cell r="I434" t="str">
            <v>NA</v>
          </cell>
          <cell r="J434" t="str">
            <v>NA</v>
          </cell>
          <cell r="K434" t="str">
            <v>33.9995,-117.6709</v>
          </cell>
        </row>
        <row r="435">
          <cell r="A435">
            <v>757649</v>
          </cell>
          <cell r="B435" t="str">
            <v>South Coast AQMD</v>
          </cell>
          <cell r="C435" t="str">
            <v>AB134-Y20-Onroad-AmeriPaciForw</v>
          </cell>
          <cell r="D435">
            <v>19393</v>
          </cell>
          <cell r="E435" t="str">
            <v>Liquidated</v>
          </cell>
          <cell r="F435">
            <v>2017</v>
          </cell>
          <cell r="G435" t="str">
            <v>American Pacific Forwarders Inc.</v>
          </cell>
          <cell r="H435" t="str">
            <v>Y</v>
          </cell>
          <cell r="I435" t="str">
            <v>NA</v>
          </cell>
          <cell r="J435" t="str">
            <v>NA</v>
          </cell>
          <cell r="K435" t="str">
            <v>33.9995,-117.6709</v>
          </cell>
        </row>
        <row r="436">
          <cell r="A436">
            <v>730488</v>
          </cell>
          <cell r="B436" t="str">
            <v>San Luis Obispo County APCD</v>
          </cell>
          <cell r="C436" t="str">
            <v>AB617-1718-01 PRJUSD EV BUS #9</v>
          </cell>
          <cell r="D436" t="str">
            <v>AB617-1718-01</v>
          </cell>
          <cell r="E436" t="str">
            <v>Liquidated</v>
          </cell>
          <cell r="F436">
            <v>2017</v>
          </cell>
          <cell r="G436" t="str">
            <v>Paso Robles Joint Unified School Dist.</v>
          </cell>
          <cell r="H436" t="str">
            <v>Y</v>
          </cell>
          <cell r="I436" t="str">
            <v>Low-income Community</v>
          </cell>
          <cell r="J436" t="str">
            <v>NA</v>
          </cell>
          <cell r="K436" t="str">
            <v>35.651138, -120.695322</v>
          </cell>
        </row>
        <row r="437">
          <cell r="A437">
            <v>752659</v>
          </cell>
          <cell r="B437" t="str">
            <v>San Luis Obispo County APCD</v>
          </cell>
          <cell r="C437" t="str">
            <v>AB617-1718-11 San Luis Coastal</v>
          </cell>
          <cell r="D437" t="str">
            <v>AB617-1718-11</v>
          </cell>
          <cell r="E437" t="str">
            <v>Liquidated</v>
          </cell>
          <cell r="F437">
            <v>2017</v>
          </cell>
          <cell r="G437" t="str">
            <v>San Luis Coastal Unified School District</v>
          </cell>
          <cell r="H437" t="str">
            <v>Y</v>
          </cell>
          <cell r="I437" t="str">
            <v>Low-income Community</v>
          </cell>
          <cell r="J437" t="str">
            <v>NA</v>
          </cell>
          <cell r="K437" t="str">
            <v>35.283028, -120.652472</v>
          </cell>
        </row>
        <row r="438">
          <cell r="A438">
            <v>752659</v>
          </cell>
          <cell r="B438" t="str">
            <v>San Luis Obispo County APCD</v>
          </cell>
          <cell r="C438" t="str">
            <v>AB617-1718-11 San Luis Coastal</v>
          </cell>
          <cell r="D438" t="str">
            <v>AB617-1718-11</v>
          </cell>
          <cell r="E438" t="str">
            <v>Liquidated</v>
          </cell>
          <cell r="F438">
            <v>2017</v>
          </cell>
          <cell r="G438" t="str">
            <v>San Luis Coastal Unified School District</v>
          </cell>
          <cell r="H438" t="str">
            <v>Y</v>
          </cell>
          <cell r="I438" t="str">
            <v>Low-income Community</v>
          </cell>
          <cell r="J438" t="str">
            <v>NA</v>
          </cell>
          <cell r="K438" t="str">
            <v>35.283028, -120.652472</v>
          </cell>
        </row>
        <row r="439">
          <cell r="A439">
            <v>752659</v>
          </cell>
          <cell r="B439" t="str">
            <v>San Luis Obispo County APCD</v>
          </cell>
          <cell r="C439" t="str">
            <v>AB617-1718-11 San Luis Coastal</v>
          </cell>
          <cell r="D439" t="str">
            <v>AB617-1718-11</v>
          </cell>
          <cell r="E439" t="str">
            <v>Liquidated</v>
          </cell>
          <cell r="F439">
            <v>2017</v>
          </cell>
          <cell r="G439" t="str">
            <v>San Luis Coastal Unified School District</v>
          </cell>
          <cell r="H439" t="str">
            <v>Y</v>
          </cell>
          <cell r="I439" t="str">
            <v>Low-income Community</v>
          </cell>
          <cell r="J439" t="str">
            <v>NA</v>
          </cell>
          <cell r="K439" t="str">
            <v>35.283028, -120.652472</v>
          </cell>
        </row>
        <row r="440">
          <cell r="A440">
            <v>771521</v>
          </cell>
          <cell r="B440" t="str">
            <v>Mojave Desert AQMD</v>
          </cell>
          <cell r="C440" t="str">
            <v>Adelanto Unified Buses</v>
          </cell>
          <cell r="D440" t="str">
            <v>MD0220#14</v>
          </cell>
          <cell r="E440" t="str">
            <v>Liquidated</v>
          </cell>
          <cell r="F440">
            <v>2017</v>
          </cell>
          <cell r="G440" t="str">
            <v>Adelanto School District</v>
          </cell>
          <cell r="H440" t="str">
            <v>N</v>
          </cell>
          <cell r="I440" t="str">
            <v>Disadvantage Community</v>
          </cell>
          <cell r="J440" t="str">
            <v>NA</v>
          </cell>
          <cell r="K440" t="str">
            <v>34.572030, -117.477250</v>
          </cell>
        </row>
        <row r="441">
          <cell r="A441">
            <v>771521</v>
          </cell>
          <cell r="B441" t="str">
            <v>Mojave Desert AQMD</v>
          </cell>
          <cell r="C441" t="str">
            <v>Adelanto Unified Buses</v>
          </cell>
          <cell r="D441" t="str">
            <v>MD0220#14</v>
          </cell>
          <cell r="E441" t="str">
            <v>Liquidated</v>
          </cell>
          <cell r="F441">
            <v>2017</v>
          </cell>
          <cell r="G441" t="str">
            <v>Adelanto School District</v>
          </cell>
          <cell r="H441" t="str">
            <v>N</v>
          </cell>
          <cell r="I441" t="str">
            <v>Disadvantage Community</v>
          </cell>
          <cell r="J441" t="str">
            <v>NA</v>
          </cell>
          <cell r="K441" t="str">
            <v>34.572030, -117.477250</v>
          </cell>
        </row>
        <row r="442">
          <cell r="A442">
            <v>771521</v>
          </cell>
          <cell r="B442" t="str">
            <v>Mojave Desert AQMD</v>
          </cell>
          <cell r="C442" t="str">
            <v>Adelanto Unified Buses</v>
          </cell>
          <cell r="D442" t="str">
            <v>MD0220#14</v>
          </cell>
          <cell r="E442" t="str">
            <v>Liquidated</v>
          </cell>
          <cell r="F442">
            <v>2017</v>
          </cell>
          <cell r="G442" t="str">
            <v>Adelanto School District</v>
          </cell>
          <cell r="H442" t="str">
            <v>N</v>
          </cell>
          <cell r="I442" t="str">
            <v>Disadvantage Community</v>
          </cell>
          <cell r="J442" t="str">
            <v>NA</v>
          </cell>
          <cell r="K442" t="str">
            <v>34.572030, -117.477250</v>
          </cell>
        </row>
        <row r="443">
          <cell r="A443">
            <v>771529</v>
          </cell>
          <cell r="B443" t="str">
            <v>Mojave Desert AQMD</v>
          </cell>
          <cell r="C443" t="str">
            <v>Adelanto Unified Buses</v>
          </cell>
          <cell r="D443" t="str">
            <v>MD0220#14</v>
          </cell>
          <cell r="E443" t="str">
            <v>Liquidated</v>
          </cell>
          <cell r="F443">
            <v>2017</v>
          </cell>
          <cell r="G443" t="str">
            <v>Adelanto School District</v>
          </cell>
          <cell r="H443" t="str">
            <v>N</v>
          </cell>
          <cell r="I443" t="str">
            <v>Low-income Community</v>
          </cell>
          <cell r="J443" t="str">
            <v>NA</v>
          </cell>
          <cell r="K443" t="str">
            <v>34.572030, -117.407250</v>
          </cell>
        </row>
        <row r="444">
          <cell r="A444">
            <v>771525</v>
          </cell>
          <cell r="B444" t="str">
            <v>Mojave Desert AQMD</v>
          </cell>
          <cell r="C444" t="str">
            <v>Adelanto Unified Buses</v>
          </cell>
          <cell r="D444" t="str">
            <v>MD0220#14</v>
          </cell>
          <cell r="E444" t="str">
            <v>Liquidated</v>
          </cell>
          <cell r="F444">
            <v>2017</v>
          </cell>
          <cell r="G444" t="str">
            <v>Adelanto School District</v>
          </cell>
          <cell r="H444" t="str">
            <v>N</v>
          </cell>
          <cell r="I444" t="str">
            <v>Disadvantage Community</v>
          </cell>
          <cell r="J444" t="str">
            <v>NA</v>
          </cell>
          <cell r="K444" t="str">
            <v>34.572030,-117.407250</v>
          </cell>
        </row>
        <row r="445">
          <cell r="A445">
            <v>772681</v>
          </cell>
          <cell r="B445" t="str">
            <v>Antelope Valley AQMD</v>
          </cell>
          <cell r="C445" t="str">
            <v>AVSTA School Bus Replacement</v>
          </cell>
          <cell r="D445" t="str">
            <v>AV1218#7</v>
          </cell>
          <cell r="E445" t="str">
            <v>Liquidated</v>
          </cell>
          <cell r="F445">
            <v>2017</v>
          </cell>
          <cell r="G445" t="str">
            <v>Antelope Valley Schools Transportation</v>
          </cell>
          <cell r="H445" t="str">
            <v>Y</v>
          </cell>
          <cell r="I445" t="str">
            <v>Disadvantage Community</v>
          </cell>
          <cell r="J445" t="str">
            <v>NA</v>
          </cell>
          <cell r="K445" t="str">
            <v>34.718581, -118.111624; 34.706893, -118.068707</v>
          </cell>
        </row>
        <row r="446">
          <cell r="A446">
            <v>772675</v>
          </cell>
          <cell r="B446" t="str">
            <v>Antelope Valley AQMD</v>
          </cell>
          <cell r="C446" t="str">
            <v>AVSTA School Bus Replacement</v>
          </cell>
          <cell r="D446" t="str">
            <v>AV1218#7</v>
          </cell>
          <cell r="E446" t="str">
            <v>Liquidated</v>
          </cell>
          <cell r="F446">
            <v>2017</v>
          </cell>
          <cell r="G446" t="str">
            <v>Antelope Valley Schools Transportation</v>
          </cell>
          <cell r="H446" t="str">
            <v>Y</v>
          </cell>
          <cell r="I446" t="str">
            <v>Disadvantage Community</v>
          </cell>
          <cell r="J446" t="str">
            <v>NA</v>
          </cell>
          <cell r="K446" t="str">
            <v>34.718581, -118.111624; 34.706893, -118.068707</v>
          </cell>
        </row>
        <row r="447">
          <cell r="A447">
            <v>772693</v>
          </cell>
          <cell r="B447" t="str">
            <v>Antelope Valley AQMD</v>
          </cell>
          <cell r="C447" t="str">
            <v>AVSTA School Bus Replacement</v>
          </cell>
          <cell r="D447" t="str">
            <v>AV1218#7</v>
          </cell>
          <cell r="E447" t="str">
            <v>Liquidated</v>
          </cell>
          <cell r="F447">
            <v>2017</v>
          </cell>
          <cell r="G447" t="str">
            <v>Antelope Valley Schools Transportation</v>
          </cell>
          <cell r="H447" t="str">
            <v>Y</v>
          </cell>
          <cell r="I447" t="str">
            <v>Disadvantage Community</v>
          </cell>
          <cell r="J447" t="str">
            <v>NA</v>
          </cell>
          <cell r="K447" t="str">
            <v>34.718581, -118.111624; 34.706893, -118.068707</v>
          </cell>
        </row>
        <row r="448">
          <cell r="A448">
            <v>771505</v>
          </cell>
          <cell r="B448" t="str">
            <v>Mojave Desert AQMD</v>
          </cell>
          <cell r="C448" t="str">
            <v>AVUSD EV Buses</v>
          </cell>
          <cell r="D448" t="str">
            <v>MD0618#04-AVUSD</v>
          </cell>
          <cell r="E448" t="str">
            <v>Liquidated</v>
          </cell>
          <cell r="F448">
            <v>2017</v>
          </cell>
          <cell r="G448" t="str">
            <v>Apple Valley Unified School District</v>
          </cell>
          <cell r="H448" t="str">
            <v>N</v>
          </cell>
          <cell r="I448" t="str">
            <v>Low-income Community</v>
          </cell>
          <cell r="J448" t="str">
            <v>NA</v>
          </cell>
          <cell r="K448" t="str">
            <v>34.473630,-117.160050</v>
          </cell>
        </row>
        <row r="449">
          <cell r="A449">
            <v>771501</v>
          </cell>
          <cell r="B449" t="str">
            <v>Mojave Desert AQMD</v>
          </cell>
          <cell r="C449" t="str">
            <v>AVUSD EV Buses</v>
          </cell>
          <cell r="D449" t="str">
            <v>MD0618#04-AVUSD</v>
          </cell>
          <cell r="E449" t="str">
            <v>Liquidated</v>
          </cell>
          <cell r="F449">
            <v>2017</v>
          </cell>
          <cell r="G449" t="str">
            <v>Apple Valley Unified School District</v>
          </cell>
          <cell r="H449" t="str">
            <v>N</v>
          </cell>
          <cell r="I449" t="str">
            <v>Low-income Community</v>
          </cell>
          <cell r="J449" t="str">
            <v>NA</v>
          </cell>
          <cell r="K449" t="str">
            <v>34.473630,-117.160050</v>
          </cell>
        </row>
        <row r="450">
          <cell r="A450">
            <v>771501</v>
          </cell>
          <cell r="B450" t="str">
            <v>Mojave Desert AQMD</v>
          </cell>
          <cell r="C450" t="str">
            <v>AVUSD EV Buses</v>
          </cell>
          <cell r="D450" t="str">
            <v>MD0618#04-AVUSD</v>
          </cell>
          <cell r="E450" t="str">
            <v>Liquidated</v>
          </cell>
          <cell r="F450">
            <v>2017</v>
          </cell>
          <cell r="G450" t="str">
            <v>Apple Valley Unified School District</v>
          </cell>
          <cell r="H450" t="str">
            <v>N</v>
          </cell>
          <cell r="I450" t="str">
            <v>Low-income Community</v>
          </cell>
          <cell r="J450" t="str">
            <v>NA</v>
          </cell>
          <cell r="K450" t="str">
            <v>34.473630,-117.160050</v>
          </cell>
        </row>
        <row r="451">
          <cell r="A451">
            <v>713405</v>
          </cell>
          <cell r="B451" t="str">
            <v>South Coast AQMD</v>
          </cell>
          <cell r="C451" t="str">
            <v>CAP 1B - Elizabeth Litsas</v>
          </cell>
          <cell r="D451">
            <v>19242</v>
          </cell>
          <cell r="E451" t="str">
            <v>Liquidated</v>
          </cell>
          <cell r="F451">
            <v>2017</v>
          </cell>
          <cell r="G451" t="str">
            <v>Elizabeth Litsas</v>
          </cell>
          <cell r="H451" t="str">
            <v>Y</v>
          </cell>
          <cell r="I451" t="str">
            <v>NA</v>
          </cell>
          <cell r="J451" t="str">
            <v>NA</v>
          </cell>
          <cell r="K451" t="str">
            <v>38.65976, -121.25859</v>
          </cell>
        </row>
        <row r="452">
          <cell r="A452">
            <v>713397</v>
          </cell>
          <cell r="B452" t="str">
            <v>South Coast AQMD</v>
          </cell>
          <cell r="C452" t="str">
            <v>CAP 1B - Elizabeth Litsas</v>
          </cell>
          <cell r="D452">
            <v>19242</v>
          </cell>
          <cell r="E452" t="str">
            <v>Liquidated</v>
          </cell>
          <cell r="F452">
            <v>2017</v>
          </cell>
          <cell r="G452" t="str">
            <v>Elizabeth Litsas</v>
          </cell>
          <cell r="H452" t="str">
            <v>Y</v>
          </cell>
          <cell r="I452" t="str">
            <v>NA</v>
          </cell>
          <cell r="J452" t="str">
            <v>NA</v>
          </cell>
          <cell r="K452" t="str">
            <v>38.65976, -121.25859</v>
          </cell>
        </row>
        <row r="453">
          <cell r="A453">
            <v>724381</v>
          </cell>
          <cell r="B453" t="str">
            <v>South Coast AQMD</v>
          </cell>
          <cell r="C453" t="str">
            <v>CAP 1B - Hudson Group</v>
          </cell>
          <cell r="D453">
            <v>19246</v>
          </cell>
          <cell r="E453" t="str">
            <v>Liquidated</v>
          </cell>
          <cell r="F453">
            <v>2017</v>
          </cell>
          <cell r="G453" t="str">
            <v>Hudson Group (HG) Retail LLC</v>
          </cell>
          <cell r="H453" t="str">
            <v>Y</v>
          </cell>
          <cell r="I453" t="str">
            <v>Disadvantage Community</v>
          </cell>
          <cell r="J453" t="str">
            <v>SCWCWLB</v>
          </cell>
          <cell r="K453" t="str">
            <v>33.8788, -118.2557</v>
          </cell>
        </row>
        <row r="454">
          <cell r="A454">
            <v>726330</v>
          </cell>
          <cell r="B454" t="str">
            <v>South Coast AQMD</v>
          </cell>
          <cell r="C454" t="str">
            <v>CAP 1B - Packair Airfreight</v>
          </cell>
          <cell r="D454">
            <v>20037</v>
          </cell>
          <cell r="E454" t="str">
            <v>Liquidated</v>
          </cell>
          <cell r="F454">
            <v>2017</v>
          </cell>
          <cell r="G454" t="str">
            <v>Packair Airfreight, Inc.</v>
          </cell>
          <cell r="H454" t="str">
            <v>Y</v>
          </cell>
          <cell r="I454" t="str">
            <v>Disadvantage Community</v>
          </cell>
          <cell r="J454" t="str">
            <v>NA</v>
          </cell>
          <cell r="K454" t="str">
            <v>33.91589, -118.30678</v>
          </cell>
        </row>
        <row r="455">
          <cell r="A455">
            <v>721810</v>
          </cell>
          <cell r="B455" t="str">
            <v>Placer County APCD</v>
          </cell>
          <cell r="C455" t="str">
            <v>CAP WPUSD Bus #7</v>
          </cell>
          <cell r="D455">
            <v>35</v>
          </cell>
          <cell r="E455" t="str">
            <v>Liquidated</v>
          </cell>
          <cell r="F455">
            <v>2017</v>
          </cell>
          <cell r="G455" t="str">
            <v>Western Placer Unified School District</v>
          </cell>
          <cell r="H455" t="str">
            <v>N</v>
          </cell>
          <cell r="I455" t="str">
            <v>Low-income Community</v>
          </cell>
          <cell r="J455" t="str">
            <v>NA</v>
          </cell>
          <cell r="K455" t="str">
            <v>38.89687202, -121.29764012</v>
          </cell>
        </row>
        <row r="456">
          <cell r="A456">
            <v>721810</v>
          </cell>
          <cell r="B456" t="str">
            <v>Placer County APCD</v>
          </cell>
          <cell r="C456" t="str">
            <v>CAP WPUSD Bus #7</v>
          </cell>
          <cell r="D456">
            <v>35</v>
          </cell>
          <cell r="E456" t="str">
            <v>Liquidated</v>
          </cell>
          <cell r="F456">
            <v>2017</v>
          </cell>
          <cell r="G456" t="str">
            <v>Western Placer Unified School District</v>
          </cell>
          <cell r="H456" t="str">
            <v>N</v>
          </cell>
          <cell r="I456" t="str">
            <v>Low-income Community</v>
          </cell>
          <cell r="J456" t="str">
            <v>NA</v>
          </cell>
          <cell r="K456" t="str">
            <v>38.89687202, -121.29764012</v>
          </cell>
        </row>
        <row r="457">
          <cell r="A457">
            <v>731685</v>
          </cell>
          <cell r="B457" t="str">
            <v>South Coast AQMD</v>
          </cell>
          <cell r="C457" t="str">
            <v>CAP-Y1-NRM-OnRd-Rpl</v>
          </cell>
          <cell r="D457" t="str">
            <v>C20330</v>
          </cell>
          <cell r="E457" t="str">
            <v>Liquidated</v>
          </cell>
          <cell r="F457">
            <v>2017</v>
          </cell>
          <cell r="G457" t="str">
            <v>National Ready Mixed Concrete Company</v>
          </cell>
          <cell r="H457" t="str">
            <v>Y</v>
          </cell>
          <cell r="I457" t="str">
            <v>NA</v>
          </cell>
          <cell r="J457" t="str">
            <v>NA</v>
          </cell>
          <cell r="K457" t="str">
            <v>34.15577, -118.47905</v>
          </cell>
        </row>
        <row r="458">
          <cell r="A458">
            <v>731683</v>
          </cell>
          <cell r="B458" t="str">
            <v>South Coast AQMD</v>
          </cell>
          <cell r="C458" t="str">
            <v>CAP-Y1-NRM-OnRd-Rpl</v>
          </cell>
          <cell r="D458" t="str">
            <v>C20330</v>
          </cell>
          <cell r="E458" t="str">
            <v>Liquidated</v>
          </cell>
          <cell r="F458">
            <v>2017</v>
          </cell>
          <cell r="G458" t="str">
            <v>National Ready Mixed Concrete Company</v>
          </cell>
          <cell r="H458" t="str">
            <v>Y</v>
          </cell>
          <cell r="I458" t="str">
            <v>NA</v>
          </cell>
          <cell r="J458" t="str">
            <v>NA</v>
          </cell>
          <cell r="K458" t="str">
            <v>34.15577, -118.47905</v>
          </cell>
        </row>
        <row r="459">
          <cell r="A459">
            <v>731681</v>
          </cell>
          <cell r="B459" t="str">
            <v>South Coast AQMD</v>
          </cell>
          <cell r="C459" t="str">
            <v>CAP-Y1-NRM-OnRd-Rpl</v>
          </cell>
          <cell r="D459" t="str">
            <v>C20330</v>
          </cell>
          <cell r="E459" t="str">
            <v>Liquidated</v>
          </cell>
          <cell r="F459">
            <v>2017</v>
          </cell>
          <cell r="G459" t="str">
            <v>National Ready Mixed Concrete Company</v>
          </cell>
          <cell r="H459" t="str">
            <v>Y</v>
          </cell>
          <cell r="I459" t="str">
            <v>NA</v>
          </cell>
          <cell r="J459" t="str">
            <v>NA</v>
          </cell>
          <cell r="K459" t="str">
            <v>34.15577, -118.47905</v>
          </cell>
        </row>
        <row r="460">
          <cell r="A460">
            <v>731695</v>
          </cell>
          <cell r="B460" t="str">
            <v>South Coast AQMD</v>
          </cell>
          <cell r="C460" t="str">
            <v>CAP-Y1-NRM-OnRd-Rpl</v>
          </cell>
          <cell r="D460" t="str">
            <v>C20330</v>
          </cell>
          <cell r="E460" t="str">
            <v>Liquidated</v>
          </cell>
          <cell r="F460">
            <v>2017</v>
          </cell>
          <cell r="G460" t="str">
            <v>National Ready Mixed Concrete Company</v>
          </cell>
          <cell r="H460" t="str">
            <v>Y</v>
          </cell>
          <cell r="I460" t="str">
            <v>NA</v>
          </cell>
          <cell r="J460" t="str">
            <v>NA</v>
          </cell>
          <cell r="K460" t="str">
            <v>34.15577, -118.47905</v>
          </cell>
        </row>
        <row r="461">
          <cell r="A461">
            <v>731693</v>
          </cell>
          <cell r="B461" t="str">
            <v>South Coast AQMD</v>
          </cell>
          <cell r="C461" t="str">
            <v>CAP-Y1-NRM-OnRd-Rpl</v>
          </cell>
          <cell r="D461" t="str">
            <v>C20330</v>
          </cell>
          <cell r="E461" t="str">
            <v>Liquidated</v>
          </cell>
          <cell r="F461">
            <v>2017</v>
          </cell>
          <cell r="G461" t="str">
            <v>National Ready Mixed Concrete Company</v>
          </cell>
          <cell r="H461" t="str">
            <v>Y</v>
          </cell>
          <cell r="I461" t="str">
            <v>NA</v>
          </cell>
          <cell r="J461" t="str">
            <v>NA</v>
          </cell>
          <cell r="K461" t="str">
            <v>34.15577, -118.47905</v>
          </cell>
        </row>
        <row r="462">
          <cell r="A462">
            <v>731691</v>
          </cell>
          <cell r="B462" t="str">
            <v>South Coast AQMD</v>
          </cell>
          <cell r="C462" t="str">
            <v>CAP-Y1-NRM-OnRd-Rpl</v>
          </cell>
          <cell r="D462" t="str">
            <v>C20330</v>
          </cell>
          <cell r="E462" t="str">
            <v>Liquidated</v>
          </cell>
          <cell r="F462">
            <v>2017</v>
          </cell>
          <cell r="G462" t="str">
            <v>National Ready Mixed Concrete Company</v>
          </cell>
          <cell r="H462" t="str">
            <v>Y</v>
          </cell>
          <cell r="I462" t="str">
            <v>NA</v>
          </cell>
          <cell r="J462" t="str">
            <v>NA</v>
          </cell>
          <cell r="K462" t="str">
            <v>34.15577, -118.47905</v>
          </cell>
        </row>
        <row r="463">
          <cell r="A463">
            <v>731689</v>
          </cell>
          <cell r="B463" t="str">
            <v>South Coast AQMD</v>
          </cell>
          <cell r="C463" t="str">
            <v>CAP-Y1-NRM-OnRd-Rpl</v>
          </cell>
          <cell r="D463" t="str">
            <v>C20330</v>
          </cell>
          <cell r="E463" t="str">
            <v>Liquidated</v>
          </cell>
          <cell r="F463">
            <v>2017</v>
          </cell>
          <cell r="G463" t="str">
            <v>National Ready Mixed Concrete Company</v>
          </cell>
          <cell r="H463" t="str">
            <v>Y</v>
          </cell>
          <cell r="I463" t="str">
            <v>NA</v>
          </cell>
          <cell r="J463" t="str">
            <v>NA</v>
          </cell>
          <cell r="K463" t="str">
            <v>34.15577, -118.47905</v>
          </cell>
        </row>
        <row r="464">
          <cell r="A464">
            <v>731687</v>
          </cell>
          <cell r="B464" t="str">
            <v>South Coast AQMD</v>
          </cell>
          <cell r="C464" t="str">
            <v>CAP-Y1-NRM-OnRd-Rpl</v>
          </cell>
          <cell r="D464" t="str">
            <v>C20330</v>
          </cell>
          <cell r="E464" t="str">
            <v>Liquidated</v>
          </cell>
          <cell r="F464">
            <v>2017</v>
          </cell>
          <cell r="G464" t="str">
            <v>National Ready Mixed Concrete Company</v>
          </cell>
          <cell r="H464" t="str">
            <v>Y</v>
          </cell>
          <cell r="I464" t="str">
            <v>NA</v>
          </cell>
          <cell r="J464" t="str">
            <v>NA</v>
          </cell>
          <cell r="K464" t="str">
            <v>34.15577, -118.47905</v>
          </cell>
        </row>
        <row r="465">
          <cell r="A465">
            <v>796512</v>
          </cell>
          <cell r="B465" t="str">
            <v>South Coast AQMD</v>
          </cell>
          <cell r="C465" t="str">
            <v>CAP-Y1-PacificGreenTrucking-OnRd-Rpl</v>
          </cell>
          <cell r="D465" t="str">
            <v>C20332</v>
          </cell>
          <cell r="E465" t="str">
            <v>Liquidated</v>
          </cell>
          <cell r="F465">
            <v>2017</v>
          </cell>
          <cell r="G465" t="str">
            <v>PACIFIC GREEN TRUCKING Inc.</v>
          </cell>
          <cell r="H465" t="str">
            <v>Y</v>
          </cell>
          <cell r="I465" t="str">
            <v>Disadvantage Community</v>
          </cell>
          <cell r="J465" t="str">
            <v>SCWCWLB</v>
          </cell>
          <cell r="K465" t="str">
            <v>33.77252, -118.2557</v>
          </cell>
        </row>
        <row r="466">
          <cell r="A466">
            <v>796514</v>
          </cell>
          <cell r="B466" t="str">
            <v>South Coast AQMD</v>
          </cell>
          <cell r="C466" t="str">
            <v>CAP-Y1-PacificGreenTrucking-OnRd-Rpl</v>
          </cell>
          <cell r="D466" t="str">
            <v>C20332</v>
          </cell>
          <cell r="E466" t="str">
            <v>Liquidated</v>
          </cell>
          <cell r="F466">
            <v>2017</v>
          </cell>
          <cell r="G466" t="str">
            <v>PACIFIC GREEN TRUCKING Inc.</v>
          </cell>
          <cell r="H466" t="str">
            <v>Y</v>
          </cell>
          <cell r="I466" t="str">
            <v>Disadvantage Community</v>
          </cell>
          <cell r="J466" t="str">
            <v>SCWCWLB</v>
          </cell>
          <cell r="K466" t="str">
            <v>33.77252, -118.2557</v>
          </cell>
        </row>
        <row r="467">
          <cell r="A467">
            <v>796516</v>
          </cell>
          <cell r="B467" t="str">
            <v>South Coast AQMD</v>
          </cell>
          <cell r="C467" t="str">
            <v>CAP-Y1-PacificGreenTrucking-OnRd-Rpl</v>
          </cell>
          <cell r="D467" t="str">
            <v>C20332</v>
          </cell>
          <cell r="E467" t="str">
            <v>Liquidated</v>
          </cell>
          <cell r="F467">
            <v>2017</v>
          </cell>
          <cell r="G467" t="str">
            <v>PACIFIC GREEN TRUCKING Inc.</v>
          </cell>
          <cell r="H467" t="str">
            <v>Y</v>
          </cell>
          <cell r="I467" t="str">
            <v>Disadvantage Community</v>
          </cell>
          <cell r="J467" t="str">
            <v>SCWCWLB</v>
          </cell>
          <cell r="K467" t="str">
            <v>33.77252, -118.2557</v>
          </cell>
        </row>
        <row r="468">
          <cell r="A468">
            <v>796518</v>
          </cell>
          <cell r="B468" t="str">
            <v>South Coast AQMD</v>
          </cell>
          <cell r="C468" t="str">
            <v>CAP-Y1-PacificGreenTrucking-OnRd-Rpl</v>
          </cell>
          <cell r="D468" t="str">
            <v>C20332</v>
          </cell>
          <cell r="E468" t="str">
            <v>Liquidated</v>
          </cell>
          <cell r="F468">
            <v>2017</v>
          </cell>
          <cell r="G468" t="str">
            <v>PACIFIC GREEN TRUCKING Inc.</v>
          </cell>
          <cell r="H468" t="str">
            <v>Y</v>
          </cell>
          <cell r="I468" t="str">
            <v>Disadvantage Community</v>
          </cell>
          <cell r="J468" t="str">
            <v>SCWCWLB</v>
          </cell>
          <cell r="K468" t="str">
            <v>33.77252, -118.2557</v>
          </cell>
        </row>
        <row r="469">
          <cell r="A469">
            <v>796520</v>
          </cell>
          <cell r="B469" t="str">
            <v>South Coast AQMD</v>
          </cell>
          <cell r="C469" t="str">
            <v>CAP-Y1-PacificGreenTrucking-OnRd-Rpl</v>
          </cell>
          <cell r="D469" t="str">
            <v>C20332</v>
          </cell>
          <cell r="E469" t="str">
            <v>Liquidated</v>
          </cell>
          <cell r="F469">
            <v>2017</v>
          </cell>
          <cell r="G469" t="str">
            <v>PACIFIC GREEN TRUCKING Inc.</v>
          </cell>
          <cell r="H469" t="str">
            <v>Y</v>
          </cell>
          <cell r="I469" t="str">
            <v>Disadvantage Community</v>
          </cell>
          <cell r="J469" t="str">
            <v>SCWCWLB</v>
          </cell>
          <cell r="K469" t="str">
            <v>33.77252, -118.2557</v>
          </cell>
        </row>
        <row r="470">
          <cell r="A470">
            <v>796522</v>
          </cell>
          <cell r="B470" t="str">
            <v>South Coast AQMD</v>
          </cell>
          <cell r="C470" t="str">
            <v>CAP-Y1-PacificGreenTrucking-OnRd-Rpl</v>
          </cell>
          <cell r="D470" t="str">
            <v>C20332</v>
          </cell>
          <cell r="E470" t="str">
            <v>Liquidated</v>
          </cell>
          <cell r="F470">
            <v>2017</v>
          </cell>
          <cell r="G470" t="str">
            <v>PACIFIC GREEN TRUCKING Inc.</v>
          </cell>
          <cell r="H470" t="str">
            <v>Y</v>
          </cell>
          <cell r="I470" t="str">
            <v>Disadvantage Community</v>
          </cell>
          <cell r="J470" t="str">
            <v>SCWCWLB</v>
          </cell>
          <cell r="K470" t="str">
            <v>33.77252, -118.2557</v>
          </cell>
        </row>
        <row r="471">
          <cell r="A471">
            <v>796524</v>
          </cell>
          <cell r="B471" t="str">
            <v>South Coast AQMD</v>
          </cell>
          <cell r="C471" t="str">
            <v>CAP-Y1-PacificGreenTrucking-OnRd-Rpl</v>
          </cell>
          <cell r="D471" t="str">
            <v>C20332</v>
          </cell>
          <cell r="E471" t="str">
            <v>Liquidated</v>
          </cell>
          <cell r="F471">
            <v>2017</v>
          </cell>
          <cell r="G471" t="str">
            <v>PACIFIC GREEN TRUCKING Inc.</v>
          </cell>
          <cell r="H471" t="str">
            <v>Y</v>
          </cell>
          <cell r="I471" t="str">
            <v>Disadvantage Community</v>
          </cell>
          <cell r="J471" t="str">
            <v>SCWCWLB</v>
          </cell>
          <cell r="K471" t="str">
            <v>33.77252, -118.2557</v>
          </cell>
        </row>
        <row r="472">
          <cell r="A472">
            <v>796526</v>
          </cell>
          <cell r="B472" t="str">
            <v>South Coast AQMD</v>
          </cell>
          <cell r="C472" t="str">
            <v>CAP-Y1-PacificGreenTrucking-OnRd-Rpl</v>
          </cell>
          <cell r="D472" t="str">
            <v>C20332</v>
          </cell>
          <cell r="E472" t="str">
            <v>Liquidated</v>
          </cell>
          <cell r="F472">
            <v>2017</v>
          </cell>
          <cell r="G472" t="str">
            <v>PACIFIC GREEN TRUCKING Inc.</v>
          </cell>
          <cell r="H472" t="str">
            <v>Y</v>
          </cell>
          <cell r="I472" t="str">
            <v>Disadvantage Community</v>
          </cell>
          <cell r="J472" t="str">
            <v>SCWCWLB</v>
          </cell>
          <cell r="K472" t="str">
            <v>33.77252, -118.2557</v>
          </cell>
        </row>
        <row r="473">
          <cell r="A473">
            <v>796528</v>
          </cell>
          <cell r="B473" t="str">
            <v>South Coast AQMD</v>
          </cell>
          <cell r="C473" t="str">
            <v>CAP-Y1-PacificGreenTrucking-OnRd-Rpl</v>
          </cell>
          <cell r="D473" t="str">
            <v>C20332</v>
          </cell>
          <cell r="E473" t="str">
            <v>Liquidated</v>
          </cell>
          <cell r="F473">
            <v>2017</v>
          </cell>
          <cell r="G473" t="str">
            <v>PACIFIC GREEN TRUCKING Inc.</v>
          </cell>
          <cell r="H473" t="str">
            <v>Y</v>
          </cell>
          <cell r="I473" t="str">
            <v>Disadvantage Community</v>
          </cell>
          <cell r="J473" t="str">
            <v>SCWCWLB</v>
          </cell>
          <cell r="K473" t="str">
            <v>33.77252, -118.2557</v>
          </cell>
        </row>
        <row r="474">
          <cell r="A474">
            <v>796530</v>
          </cell>
          <cell r="B474" t="str">
            <v>South Coast AQMD</v>
          </cell>
          <cell r="C474" t="str">
            <v>CAP-Y1-PacificGreenTrucking-OnRd-Rpl</v>
          </cell>
          <cell r="D474" t="str">
            <v>C20332</v>
          </cell>
          <cell r="E474" t="str">
            <v>Liquidated</v>
          </cell>
          <cell r="F474">
            <v>2017</v>
          </cell>
          <cell r="G474" t="str">
            <v>PACIFIC GREEN TRUCKING Inc.</v>
          </cell>
          <cell r="H474" t="str">
            <v>Y</v>
          </cell>
          <cell r="I474" t="str">
            <v>Disadvantage Community</v>
          </cell>
          <cell r="J474" t="str">
            <v>SCWCWLB</v>
          </cell>
          <cell r="K474" t="str">
            <v>33.773009, -118.256347</v>
          </cell>
        </row>
        <row r="475">
          <cell r="A475">
            <v>796532</v>
          </cell>
          <cell r="B475" t="str">
            <v>South Coast AQMD</v>
          </cell>
          <cell r="C475" t="str">
            <v>CAP-Y1-PacificGreenTrucking-OnRd-Rpl</v>
          </cell>
          <cell r="D475" t="str">
            <v>C20332</v>
          </cell>
          <cell r="E475" t="str">
            <v>Liquidated</v>
          </cell>
          <cell r="F475">
            <v>2017</v>
          </cell>
          <cell r="G475" t="str">
            <v>PACIFIC GREEN TRUCKING Inc.</v>
          </cell>
          <cell r="H475" t="str">
            <v>Y</v>
          </cell>
          <cell r="I475" t="str">
            <v>Disadvantage Community</v>
          </cell>
          <cell r="J475" t="str">
            <v>SCWCWLB</v>
          </cell>
          <cell r="K475" t="str">
            <v>33.773009, -118.256347</v>
          </cell>
        </row>
        <row r="476">
          <cell r="A476">
            <v>796534</v>
          </cell>
          <cell r="B476" t="str">
            <v>South Coast AQMD</v>
          </cell>
          <cell r="C476" t="str">
            <v>CAP-Y1-PacificGreenTrucking-OnRd-Rpl</v>
          </cell>
          <cell r="D476" t="str">
            <v>C20332</v>
          </cell>
          <cell r="E476" t="str">
            <v>Liquidated</v>
          </cell>
          <cell r="F476">
            <v>2017</v>
          </cell>
          <cell r="G476" t="str">
            <v>PACIFIC GREEN TRUCKING Inc.</v>
          </cell>
          <cell r="H476" t="str">
            <v>Y</v>
          </cell>
          <cell r="I476" t="str">
            <v>Disadvantage Community</v>
          </cell>
          <cell r="J476" t="str">
            <v>SCWCWLB</v>
          </cell>
          <cell r="K476" t="str">
            <v>33.773009, -118.256347</v>
          </cell>
        </row>
        <row r="477">
          <cell r="A477">
            <v>783579</v>
          </cell>
          <cell r="B477" t="str">
            <v>Butte County AQMD</v>
          </cell>
          <cell r="C477" t="str">
            <v>CAP1-19-01 Thermalito UESD</v>
          </cell>
          <cell r="D477" t="str">
            <v>CAP1-19-01 Thermalito UESD</v>
          </cell>
          <cell r="E477" t="str">
            <v>Liquidated</v>
          </cell>
          <cell r="F477">
            <v>2017</v>
          </cell>
          <cell r="G477" t="str">
            <v>Thermalito Union Elementary School Dist.</v>
          </cell>
          <cell r="H477" t="str">
            <v>N</v>
          </cell>
          <cell r="I477" t="str">
            <v>Disadvantage Community</v>
          </cell>
          <cell r="J477" t="str">
            <v>NA</v>
          </cell>
          <cell r="K477" t="str">
            <v>39.5086, -121.5899</v>
          </cell>
        </row>
        <row r="478">
          <cell r="A478">
            <v>758980</v>
          </cell>
          <cell r="B478" t="str">
            <v>Butte County AQMD</v>
          </cell>
          <cell r="C478" t="str">
            <v>CAP2-20-05 CUSD Bus Replacemen</v>
          </cell>
          <cell r="D478" t="str">
            <v>CAP2-20-05</v>
          </cell>
          <cell r="E478" t="str">
            <v>Liquidated</v>
          </cell>
          <cell r="F478">
            <v>2017</v>
          </cell>
          <cell r="G478" t="str">
            <v>Chico Unified School District</v>
          </cell>
          <cell r="H478" t="str">
            <v>N</v>
          </cell>
          <cell r="I478" t="str">
            <v>Disadvantage Community</v>
          </cell>
          <cell r="J478" t="str">
            <v>NA</v>
          </cell>
          <cell r="K478" t="str">
            <v>39.717808, -121.804838</v>
          </cell>
        </row>
        <row r="479">
          <cell r="A479">
            <v>795147</v>
          </cell>
          <cell r="B479" t="str">
            <v>Butte County AQMD</v>
          </cell>
          <cell r="C479" t="str">
            <v>CAP2-20-07Glenn Glenn Project</v>
          </cell>
          <cell r="D479" t="str">
            <v>CAP2-20-07Glenn</v>
          </cell>
          <cell r="E479" t="str">
            <v>Liquidated</v>
          </cell>
          <cell r="F479">
            <v>2017</v>
          </cell>
          <cell r="G479" t="str">
            <v>Glenn County Office of Education</v>
          </cell>
          <cell r="H479" t="str">
            <v>N</v>
          </cell>
          <cell r="I479" t="str">
            <v>Low-income Community</v>
          </cell>
          <cell r="J479" t="str">
            <v>NA</v>
          </cell>
          <cell r="K479" t="str">
            <v>39.53203994578697, -122.19115920027872</v>
          </cell>
        </row>
        <row r="480">
          <cell r="A480">
            <v>666754</v>
          </cell>
          <cell r="B480" t="str">
            <v>Placer County APCD</v>
          </cell>
          <cell r="C480" t="str">
            <v>CAPP WPUSD Bus #10</v>
          </cell>
          <cell r="D480">
            <v>49</v>
          </cell>
          <cell r="E480" t="str">
            <v>Liquidated</v>
          </cell>
          <cell r="F480">
            <v>2017</v>
          </cell>
          <cell r="G480" t="str">
            <v>Western Placer Unified School District</v>
          </cell>
          <cell r="H480" t="str">
            <v>N</v>
          </cell>
          <cell r="I480" t="str">
            <v>Low-income Community</v>
          </cell>
          <cell r="J480" t="str">
            <v>NA</v>
          </cell>
          <cell r="K480" t="str">
            <v>38.89687202, -121.29764012</v>
          </cell>
        </row>
        <row r="481">
          <cell r="A481">
            <v>666754</v>
          </cell>
          <cell r="B481" t="str">
            <v>Placer County APCD</v>
          </cell>
          <cell r="C481" t="str">
            <v>CAPP WPUSD Bus #10</v>
          </cell>
          <cell r="D481">
            <v>49</v>
          </cell>
          <cell r="E481" t="str">
            <v>Liquidated</v>
          </cell>
          <cell r="F481">
            <v>2017</v>
          </cell>
          <cell r="G481" t="str">
            <v>Western Placer Unified School District</v>
          </cell>
          <cell r="H481" t="str">
            <v>N</v>
          </cell>
          <cell r="I481" t="str">
            <v>Low-income Community</v>
          </cell>
          <cell r="J481" t="str">
            <v>NA</v>
          </cell>
          <cell r="K481" t="str">
            <v>38.89687202, -121.29764012</v>
          </cell>
        </row>
        <row r="482">
          <cell r="A482">
            <v>666758</v>
          </cell>
          <cell r="B482" t="str">
            <v>Placer County APCD</v>
          </cell>
          <cell r="C482" t="str">
            <v>CAPP WPUSD Bus #5</v>
          </cell>
          <cell r="D482">
            <v>45</v>
          </cell>
          <cell r="E482" t="str">
            <v>Liquidated</v>
          </cell>
          <cell r="F482">
            <v>2017</v>
          </cell>
          <cell r="G482" t="str">
            <v>Western Placer Unified School District</v>
          </cell>
          <cell r="H482" t="str">
            <v>N</v>
          </cell>
          <cell r="I482" t="str">
            <v>Low-income Community</v>
          </cell>
          <cell r="J482" t="str">
            <v>NA</v>
          </cell>
          <cell r="K482" t="str">
            <v>38.89687202, -121.29764012</v>
          </cell>
        </row>
        <row r="483">
          <cell r="A483">
            <v>666758</v>
          </cell>
          <cell r="B483" t="str">
            <v>Placer County APCD</v>
          </cell>
          <cell r="C483" t="str">
            <v>CAPP WPUSD Bus #5</v>
          </cell>
          <cell r="D483">
            <v>45</v>
          </cell>
          <cell r="E483" t="str">
            <v>Liquidated</v>
          </cell>
          <cell r="F483">
            <v>2017</v>
          </cell>
          <cell r="G483" t="str">
            <v>Western Placer Unified School District</v>
          </cell>
          <cell r="H483" t="str">
            <v>N</v>
          </cell>
          <cell r="I483" t="str">
            <v>Low-income Community</v>
          </cell>
          <cell r="J483" t="str">
            <v>NA</v>
          </cell>
          <cell r="K483" t="str">
            <v>38.89687202, -121.29764012</v>
          </cell>
        </row>
        <row r="484">
          <cell r="A484">
            <v>771731</v>
          </cell>
          <cell r="B484" t="str">
            <v>Imperial County APCD</v>
          </cell>
          <cell r="C484" t="str">
            <v>CUSD Electric School Bus</v>
          </cell>
          <cell r="D484" t="str">
            <v>CAP1-01</v>
          </cell>
          <cell r="E484" t="str">
            <v>Liquidated</v>
          </cell>
          <cell r="F484">
            <v>2017</v>
          </cell>
          <cell r="G484" t="str">
            <v>Calexico Unified School District</v>
          </cell>
          <cell r="H484" t="str">
            <v>Y</v>
          </cell>
          <cell r="I484" t="str">
            <v>Disadvantage Community</v>
          </cell>
          <cell r="J484" t="str">
            <v>IMELHC</v>
          </cell>
          <cell r="K484" t="str">
            <v>32.669301, -115.489206</v>
          </cell>
        </row>
        <row r="485">
          <cell r="A485">
            <v>783631</v>
          </cell>
          <cell r="B485" t="str">
            <v>San Diego County APCD</v>
          </cell>
          <cell r="C485" t="str">
            <v>CVUSD - ERP 21 - AB617</v>
          </cell>
          <cell r="D485" t="str">
            <v>CVUSD - ERP 21 - AB617</v>
          </cell>
          <cell r="E485" t="str">
            <v>Liquidated</v>
          </cell>
          <cell r="F485">
            <v>2017</v>
          </cell>
          <cell r="G485" t="str">
            <v>Cajon Valley Union School District</v>
          </cell>
          <cell r="H485" t="str">
            <v>Y</v>
          </cell>
          <cell r="I485" t="str">
            <v>Disadvantage Community</v>
          </cell>
          <cell r="J485" t="str">
            <v>NA</v>
          </cell>
          <cell r="K485" t="str">
            <v>32.80085, -116.96645</v>
          </cell>
        </row>
        <row r="486">
          <cell r="A486">
            <v>783633</v>
          </cell>
          <cell r="B486" t="str">
            <v>San Diego County APCD</v>
          </cell>
          <cell r="C486" t="str">
            <v>CVUSD - ERP 21 - AB617</v>
          </cell>
          <cell r="D486" t="str">
            <v>CVUSD - ERP 21 - AB617</v>
          </cell>
          <cell r="E486" t="str">
            <v>Liquidated</v>
          </cell>
          <cell r="F486">
            <v>2017</v>
          </cell>
          <cell r="G486" t="str">
            <v>Cajon Valley Union School District</v>
          </cell>
          <cell r="H486" t="str">
            <v>Y</v>
          </cell>
          <cell r="I486" t="str">
            <v>Disadvantage Community</v>
          </cell>
          <cell r="J486" t="str">
            <v>NA</v>
          </cell>
          <cell r="K486" t="str">
            <v>32.80085, -116.96645</v>
          </cell>
        </row>
        <row r="487">
          <cell r="A487">
            <v>761955</v>
          </cell>
          <cell r="B487" t="str">
            <v>Antelope Valley AQMD</v>
          </cell>
          <cell r="C487" t="str">
            <v>ETP Vehicle Replacement Projec</v>
          </cell>
          <cell r="D487" t="str">
            <v>AV0720#8</v>
          </cell>
          <cell r="E487" t="str">
            <v>Liquidated</v>
          </cell>
          <cell r="F487">
            <v>2017</v>
          </cell>
          <cell r="G487" t="str">
            <v>ETP, Inc.</v>
          </cell>
          <cell r="H487" t="str">
            <v>Y</v>
          </cell>
          <cell r="I487" t="str">
            <v>Low-income Community</v>
          </cell>
          <cell r="J487" t="str">
            <v>NA</v>
          </cell>
          <cell r="K487" t="str">
            <v>34.697794, -118.143689</v>
          </cell>
        </row>
        <row r="488">
          <cell r="A488">
            <v>736756</v>
          </cell>
          <cell r="B488" t="str">
            <v>Antelope Valley AQMD</v>
          </cell>
          <cell r="C488" t="str">
            <v>ETP Vehicle Replacement Projec</v>
          </cell>
          <cell r="D488" t="str">
            <v>AV0720#8</v>
          </cell>
          <cell r="E488" t="str">
            <v>Liquidated</v>
          </cell>
          <cell r="F488">
            <v>2017</v>
          </cell>
          <cell r="G488" t="str">
            <v>ETP, Inc.</v>
          </cell>
          <cell r="H488" t="str">
            <v>Y</v>
          </cell>
          <cell r="I488" t="str">
            <v>Low-income Community</v>
          </cell>
          <cell r="J488" t="str">
            <v>NA</v>
          </cell>
          <cell r="K488" t="str">
            <v>34.697794, -118.143689</v>
          </cell>
        </row>
        <row r="489">
          <cell r="A489">
            <v>785971</v>
          </cell>
          <cell r="B489" t="str">
            <v>San Joaquin Valley APCD</v>
          </cell>
          <cell r="C489" t="str">
            <v>Fowler Unified School District</v>
          </cell>
          <cell r="D489" t="str">
            <v>G-70573</v>
          </cell>
          <cell r="E489" t="str">
            <v>Liquidated</v>
          </cell>
          <cell r="F489">
            <v>2017</v>
          </cell>
          <cell r="G489" t="str">
            <v>Fowler Unified School District</v>
          </cell>
          <cell r="H489" t="str">
            <v>Y</v>
          </cell>
          <cell r="I489" t="str">
            <v>Disadvantage Community</v>
          </cell>
          <cell r="J489" t="str">
            <v>NA</v>
          </cell>
          <cell r="K489" t="str">
            <v>36.63274100, -119.67201000</v>
          </cell>
        </row>
        <row r="490">
          <cell r="A490">
            <v>786156</v>
          </cell>
          <cell r="B490" t="str">
            <v>San Joaquin Valley APCD</v>
          </cell>
          <cell r="C490" t="str">
            <v>Fowler Unified School District</v>
          </cell>
          <cell r="D490" t="str">
            <v>G-70569</v>
          </cell>
          <cell r="E490" t="str">
            <v>Liquidated</v>
          </cell>
          <cell r="F490">
            <v>2017</v>
          </cell>
          <cell r="G490" t="str">
            <v>Fowler Unified School District</v>
          </cell>
          <cell r="H490" t="str">
            <v>Y</v>
          </cell>
          <cell r="I490" t="str">
            <v>Disadvantage Community</v>
          </cell>
          <cell r="J490" t="str">
            <v>NA</v>
          </cell>
          <cell r="K490" t="str">
            <v>36.63274100, -119.67201000</v>
          </cell>
        </row>
        <row r="491">
          <cell r="A491">
            <v>785943</v>
          </cell>
          <cell r="B491" t="str">
            <v>San Joaquin Valley APCD</v>
          </cell>
          <cell r="C491" t="str">
            <v>Fowler Unified School District</v>
          </cell>
          <cell r="D491" t="str">
            <v>G-70564</v>
          </cell>
          <cell r="E491" t="str">
            <v>Liquidated</v>
          </cell>
          <cell r="F491">
            <v>2017</v>
          </cell>
          <cell r="G491" t="str">
            <v>Fowler Unified School District</v>
          </cell>
          <cell r="H491" t="str">
            <v>Y</v>
          </cell>
          <cell r="I491" t="str">
            <v>Disadvantage Community</v>
          </cell>
          <cell r="J491" t="str">
            <v>NA</v>
          </cell>
          <cell r="K491" t="str">
            <v>36.63274100, -119.67201000</v>
          </cell>
        </row>
        <row r="492">
          <cell r="A492">
            <v>785929</v>
          </cell>
          <cell r="B492" t="str">
            <v>San Joaquin Valley APCD</v>
          </cell>
          <cell r="C492" t="str">
            <v>Fowler Unified School District</v>
          </cell>
          <cell r="D492" t="str">
            <v>G-70561</v>
          </cell>
          <cell r="E492" t="str">
            <v>Liquidated</v>
          </cell>
          <cell r="F492">
            <v>2017</v>
          </cell>
          <cell r="G492" t="str">
            <v>Fowler Unified School District</v>
          </cell>
          <cell r="H492" t="str">
            <v>Y</v>
          </cell>
          <cell r="I492" t="str">
            <v>Disadvantage Community</v>
          </cell>
          <cell r="J492" t="str">
            <v>NA</v>
          </cell>
          <cell r="K492" t="str">
            <v>36.63274100, -119.67201000</v>
          </cell>
        </row>
        <row r="493">
          <cell r="A493">
            <v>785921</v>
          </cell>
          <cell r="B493" t="str">
            <v>San Joaquin Valley APCD</v>
          </cell>
          <cell r="C493" t="str">
            <v>Fowler Unified School District</v>
          </cell>
          <cell r="D493" t="str">
            <v>G-70528</v>
          </cell>
          <cell r="E493" t="str">
            <v>Liquidated</v>
          </cell>
          <cell r="F493">
            <v>2017</v>
          </cell>
          <cell r="G493" t="str">
            <v>Fowler Unified School District</v>
          </cell>
          <cell r="H493" t="str">
            <v>Y</v>
          </cell>
          <cell r="I493" t="str">
            <v>Disadvantage Community</v>
          </cell>
          <cell r="J493" t="str">
            <v>NA</v>
          </cell>
          <cell r="K493" t="str">
            <v>36.62408500, -119.67223000</v>
          </cell>
        </row>
        <row r="494">
          <cell r="A494">
            <v>785893</v>
          </cell>
          <cell r="B494" t="str">
            <v>San Joaquin Valley APCD</v>
          </cell>
          <cell r="C494" t="str">
            <v>Fowler Unified School District</v>
          </cell>
          <cell r="D494" t="str">
            <v>G-70523</v>
          </cell>
          <cell r="E494" t="str">
            <v>Liquidated</v>
          </cell>
          <cell r="F494">
            <v>2017</v>
          </cell>
          <cell r="G494" t="str">
            <v>Fowler Unified School District</v>
          </cell>
          <cell r="H494" t="str">
            <v>Y</v>
          </cell>
          <cell r="I494" t="str">
            <v>Disadvantage Community</v>
          </cell>
          <cell r="J494" t="str">
            <v>NA</v>
          </cell>
          <cell r="K494" t="str">
            <v>36.63274100, -119.67201000</v>
          </cell>
        </row>
        <row r="495">
          <cell r="A495">
            <v>785901</v>
          </cell>
          <cell r="B495" t="str">
            <v>San Joaquin Valley APCD</v>
          </cell>
          <cell r="C495" t="str">
            <v>Fowler Unified School District</v>
          </cell>
          <cell r="D495" t="str">
            <v>G-70526</v>
          </cell>
          <cell r="E495" t="str">
            <v>Liquidated</v>
          </cell>
          <cell r="F495">
            <v>2017</v>
          </cell>
          <cell r="G495" t="str">
            <v>Fowler Unified School District</v>
          </cell>
          <cell r="H495" t="str">
            <v>Y</v>
          </cell>
          <cell r="I495" t="str">
            <v>Disadvantage Community</v>
          </cell>
          <cell r="J495" t="str">
            <v>NA</v>
          </cell>
          <cell r="K495" t="str">
            <v>36.63274100, -119.67201000</v>
          </cell>
        </row>
        <row r="496">
          <cell r="A496">
            <v>682709</v>
          </cell>
          <cell r="B496" t="str">
            <v>San Joaquin Valley APCD</v>
          </cell>
          <cell r="C496" t="str">
            <v>Fowler Unified School District</v>
          </cell>
          <cell r="D496" t="str">
            <v>G-67653</v>
          </cell>
          <cell r="E496" t="str">
            <v>Liquidated</v>
          </cell>
          <cell r="F496">
            <v>2017</v>
          </cell>
          <cell r="G496" t="str">
            <v>Fowler Unified School District</v>
          </cell>
          <cell r="H496" t="str">
            <v>Y</v>
          </cell>
          <cell r="I496" t="str">
            <v>Disadvantage Community</v>
          </cell>
          <cell r="J496" t="str">
            <v>NA</v>
          </cell>
          <cell r="K496" t="str">
            <v>36.62408500, -119.67223000</v>
          </cell>
        </row>
        <row r="497">
          <cell r="A497">
            <v>674108</v>
          </cell>
          <cell r="B497" t="str">
            <v>San Joaquin Valley APCD</v>
          </cell>
          <cell r="C497" t="str">
            <v>Gazelle Transportation</v>
          </cell>
          <cell r="D497" t="str">
            <v>G-70949</v>
          </cell>
          <cell r="E497" t="str">
            <v>Liquidated</v>
          </cell>
          <cell r="F497">
            <v>2017</v>
          </cell>
          <cell r="G497" t="str">
            <v>Gazelle Transportation</v>
          </cell>
          <cell r="H497" t="str">
            <v>N</v>
          </cell>
          <cell r="I497" t="str">
            <v>Disadvantage Community</v>
          </cell>
          <cell r="J497" t="str">
            <v>NA</v>
          </cell>
          <cell r="K497" t="str">
            <v>35.44608800, -119.08143700</v>
          </cell>
        </row>
        <row r="498">
          <cell r="A498">
            <v>674104</v>
          </cell>
          <cell r="B498" t="str">
            <v>San Joaquin Valley APCD</v>
          </cell>
          <cell r="C498" t="str">
            <v>Gazelle Transportation</v>
          </cell>
          <cell r="D498" t="str">
            <v>G-70939</v>
          </cell>
          <cell r="E498" t="str">
            <v>Liquidated</v>
          </cell>
          <cell r="F498">
            <v>2017</v>
          </cell>
          <cell r="G498" t="str">
            <v>Gazelle Transportation</v>
          </cell>
          <cell r="H498" t="str">
            <v>N</v>
          </cell>
          <cell r="I498" t="str">
            <v>Disadvantage Community</v>
          </cell>
          <cell r="J498" t="str">
            <v>NA</v>
          </cell>
          <cell r="K498" t="str">
            <v>35.44608800, -119.08143700</v>
          </cell>
        </row>
        <row r="499">
          <cell r="A499">
            <v>668638</v>
          </cell>
          <cell r="B499" t="str">
            <v>San Joaquin Valley APCD</v>
          </cell>
          <cell r="C499" t="str">
            <v>Gazelle Transportation</v>
          </cell>
          <cell r="D499" t="str">
            <v>G-70955</v>
          </cell>
          <cell r="E499" t="str">
            <v>Liquidated</v>
          </cell>
          <cell r="F499">
            <v>2017</v>
          </cell>
          <cell r="G499" t="str">
            <v>Gazelle Transportation</v>
          </cell>
          <cell r="H499" t="str">
            <v>N</v>
          </cell>
          <cell r="I499" t="str">
            <v>Disadvantage Community</v>
          </cell>
          <cell r="J499" t="str">
            <v>NA</v>
          </cell>
          <cell r="K499" t="str">
            <v>35.44608800, -119.08143700</v>
          </cell>
        </row>
        <row r="500">
          <cell r="A500">
            <v>668634</v>
          </cell>
          <cell r="B500" t="str">
            <v>San Joaquin Valley APCD</v>
          </cell>
          <cell r="C500" t="str">
            <v>Gazelle Transportation</v>
          </cell>
          <cell r="D500" t="str">
            <v>G-70954</v>
          </cell>
          <cell r="E500" t="str">
            <v>Liquidated</v>
          </cell>
          <cell r="F500">
            <v>2017</v>
          </cell>
          <cell r="G500" t="str">
            <v>Gazelle Transportation</v>
          </cell>
          <cell r="H500" t="str">
            <v>N</v>
          </cell>
          <cell r="I500" t="str">
            <v>Disadvantage Community</v>
          </cell>
          <cell r="J500" t="str">
            <v>NA</v>
          </cell>
          <cell r="K500" t="str">
            <v>35.44608800, -119.08143700</v>
          </cell>
        </row>
        <row r="501">
          <cell r="A501">
            <v>668630</v>
          </cell>
          <cell r="B501" t="str">
            <v>San Joaquin Valley APCD</v>
          </cell>
          <cell r="C501" t="str">
            <v>Gazelle Transportation</v>
          </cell>
          <cell r="D501" t="str">
            <v>G-70953</v>
          </cell>
          <cell r="E501" t="str">
            <v>Liquidated</v>
          </cell>
          <cell r="F501">
            <v>2017</v>
          </cell>
          <cell r="G501" t="str">
            <v>Gazelle Transportation</v>
          </cell>
          <cell r="H501" t="str">
            <v>N</v>
          </cell>
          <cell r="I501" t="str">
            <v>Disadvantage Community</v>
          </cell>
          <cell r="J501" t="str">
            <v>NA</v>
          </cell>
          <cell r="K501" t="str">
            <v>35.44608800, -119.08143700</v>
          </cell>
        </row>
        <row r="502">
          <cell r="A502">
            <v>668626</v>
          </cell>
          <cell r="B502" t="str">
            <v>San Joaquin Valley APCD</v>
          </cell>
          <cell r="C502" t="str">
            <v>Gazelle Transportation</v>
          </cell>
          <cell r="D502" t="str">
            <v>G-70951</v>
          </cell>
          <cell r="E502" t="str">
            <v>Liquidated</v>
          </cell>
          <cell r="F502">
            <v>2017</v>
          </cell>
          <cell r="G502" t="str">
            <v>Gazelle Transportation</v>
          </cell>
          <cell r="H502" t="str">
            <v>N</v>
          </cell>
          <cell r="I502" t="str">
            <v>Disadvantage Community</v>
          </cell>
          <cell r="J502" t="str">
            <v>NA</v>
          </cell>
          <cell r="K502" t="str">
            <v>35.44608800, -119.08143700</v>
          </cell>
        </row>
        <row r="503">
          <cell r="A503">
            <v>668622</v>
          </cell>
          <cell r="B503" t="str">
            <v>San Joaquin Valley APCD</v>
          </cell>
          <cell r="C503" t="str">
            <v>Gazelle Transportation</v>
          </cell>
          <cell r="D503" t="str">
            <v>G-70950</v>
          </cell>
          <cell r="E503" t="str">
            <v>Liquidated</v>
          </cell>
          <cell r="F503">
            <v>2017</v>
          </cell>
          <cell r="G503" t="str">
            <v>Gazelle Transportation</v>
          </cell>
          <cell r="H503" t="str">
            <v>N</v>
          </cell>
          <cell r="I503" t="str">
            <v>Disadvantage Community</v>
          </cell>
          <cell r="J503" t="str">
            <v>NA</v>
          </cell>
          <cell r="K503" t="str">
            <v>35.44608800, -119.08143700</v>
          </cell>
        </row>
        <row r="504">
          <cell r="A504">
            <v>799716</v>
          </cell>
          <cell r="B504" t="str">
            <v>Siskiyou County APCD</v>
          </cell>
          <cell r="C504" t="str">
            <v>Happy Camp BUS13</v>
          </cell>
          <cell r="D504" t="str">
            <v>20-cap-17-01</v>
          </cell>
          <cell r="E504" t="str">
            <v>Liquidated</v>
          </cell>
          <cell r="F504">
            <v>2017</v>
          </cell>
          <cell r="G504" t="str">
            <v>Happy Camp Union Elementary School</v>
          </cell>
          <cell r="H504" t="str">
            <v>N</v>
          </cell>
          <cell r="I504" t="str">
            <v>Low-income Community</v>
          </cell>
          <cell r="J504" t="str">
            <v>NA</v>
          </cell>
          <cell r="K504" t="str">
            <v>41.795, -123.373</v>
          </cell>
        </row>
        <row r="505">
          <cell r="A505">
            <v>799716</v>
          </cell>
          <cell r="B505" t="str">
            <v>Siskiyou County APCD</v>
          </cell>
          <cell r="C505" t="str">
            <v>Happy Camp BUS13</v>
          </cell>
          <cell r="D505" t="str">
            <v>20-cap-17-01</v>
          </cell>
          <cell r="E505" t="str">
            <v>Liquidated</v>
          </cell>
          <cell r="F505">
            <v>2017</v>
          </cell>
          <cell r="G505" t="str">
            <v>Happy Camp Union Elementary School</v>
          </cell>
          <cell r="H505" t="str">
            <v>N</v>
          </cell>
          <cell r="I505" t="str">
            <v>Low-income Community</v>
          </cell>
          <cell r="J505" t="str">
            <v>NA</v>
          </cell>
          <cell r="K505" t="str">
            <v>41.795, -123.373</v>
          </cell>
        </row>
        <row r="506">
          <cell r="A506">
            <v>788882</v>
          </cell>
          <cell r="B506" t="str">
            <v>Mojave Desert AQMD</v>
          </cell>
          <cell r="C506" t="str">
            <v>Lucerne Valley USD-EV Bus</v>
          </cell>
          <cell r="D506" t="str">
            <v>MD0418#05</v>
          </cell>
          <cell r="E506" t="str">
            <v>Liquidated</v>
          </cell>
          <cell r="F506">
            <v>2017</v>
          </cell>
          <cell r="G506" t="str">
            <v>Lucerne Valley Unified School District</v>
          </cell>
          <cell r="H506" t="str">
            <v>Y</v>
          </cell>
          <cell r="I506" t="str">
            <v>Low-income Community</v>
          </cell>
          <cell r="J506" t="str">
            <v>NA</v>
          </cell>
          <cell r="K506" t="str">
            <v>34.443940, -116.938040</v>
          </cell>
        </row>
        <row r="507">
          <cell r="A507">
            <v>788882</v>
          </cell>
          <cell r="B507" t="str">
            <v>Mojave Desert AQMD</v>
          </cell>
          <cell r="C507" t="str">
            <v>Lucerne Valley USD-EV Bus</v>
          </cell>
          <cell r="D507" t="str">
            <v>MD0418#05</v>
          </cell>
          <cell r="E507" t="str">
            <v>Liquidated</v>
          </cell>
          <cell r="F507">
            <v>2017</v>
          </cell>
          <cell r="G507" t="str">
            <v>Lucerne Valley Unified School District</v>
          </cell>
          <cell r="H507" t="str">
            <v>Y</v>
          </cell>
          <cell r="I507" t="str">
            <v>Low-income Community</v>
          </cell>
          <cell r="J507" t="str">
            <v>NA</v>
          </cell>
          <cell r="K507" t="str">
            <v>34.443940, -116.938040</v>
          </cell>
        </row>
        <row r="508">
          <cell r="A508">
            <v>646631</v>
          </cell>
          <cell r="B508" t="str">
            <v>Feather River AQMD</v>
          </cell>
          <cell r="C508" t="str">
            <v>MJUSD 1991 BUS</v>
          </cell>
          <cell r="D508" t="str">
            <v>CAP2018-04</v>
          </cell>
          <cell r="E508" t="str">
            <v>Liquidated</v>
          </cell>
          <cell r="F508">
            <v>2017</v>
          </cell>
          <cell r="G508" t="str">
            <v>Marysville Joint Unified School District</v>
          </cell>
          <cell r="H508" t="str">
            <v>Y</v>
          </cell>
          <cell r="I508" t="str">
            <v>Disadvantage Community</v>
          </cell>
          <cell r="K508" t="str">
            <v>39.112423, -121.564709</v>
          </cell>
        </row>
        <row r="509">
          <cell r="A509">
            <v>731713</v>
          </cell>
          <cell r="B509" t="str">
            <v>Feather River AQMD</v>
          </cell>
          <cell r="C509" t="str">
            <v>MJUSD CAP Year 2 1998 bus</v>
          </cell>
          <cell r="D509" t="str">
            <v>CAP2-1</v>
          </cell>
          <cell r="E509" t="str">
            <v>Liquidated</v>
          </cell>
          <cell r="F509">
            <v>2017</v>
          </cell>
          <cell r="G509" t="str">
            <v>Marysville Joint Unified School District</v>
          </cell>
          <cell r="H509" t="str">
            <v>Y</v>
          </cell>
          <cell r="I509" t="str">
            <v>Disadvantage Community</v>
          </cell>
          <cell r="J509" t="str">
            <v>NA</v>
          </cell>
          <cell r="K509" t="str">
            <v>39.113414, -121.565731</v>
          </cell>
        </row>
        <row r="510">
          <cell r="A510">
            <v>731713</v>
          </cell>
          <cell r="B510" t="str">
            <v>Feather River AQMD</v>
          </cell>
          <cell r="C510" t="str">
            <v>MJUSD CAP Year 2 1998 bus</v>
          </cell>
          <cell r="D510" t="str">
            <v>CAP2-1</v>
          </cell>
          <cell r="E510" t="str">
            <v>Liquidated</v>
          </cell>
          <cell r="F510">
            <v>2017</v>
          </cell>
          <cell r="G510" t="str">
            <v>Marysville Joint Unified School District</v>
          </cell>
          <cell r="H510" t="str">
            <v>Y</v>
          </cell>
          <cell r="I510" t="str">
            <v>Disadvantage Community</v>
          </cell>
          <cell r="J510" t="str">
            <v>NA</v>
          </cell>
          <cell r="K510" t="str">
            <v>39.113414, -121.565731</v>
          </cell>
        </row>
        <row r="511">
          <cell r="A511">
            <v>731713</v>
          </cell>
          <cell r="B511" t="str">
            <v>Feather River AQMD</v>
          </cell>
          <cell r="C511" t="str">
            <v>MJUSD CAP Year 2 1998 bus</v>
          </cell>
          <cell r="D511" t="str">
            <v>CAP2-1</v>
          </cell>
          <cell r="E511" t="str">
            <v>Liquidated</v>
          </cell>
          <cell r="F511">
            <v>2017</v>
          </cell>
          <cell r="G511" t="str">
            <v>Marysville Joint Unified School District</v>
          </cell>
          <cell r="H511" t="str">
            <v>Y</v>
          </cell>
          <cell r="I511" t="str">
            <v>Disadvantage Community</v>
          </cell>
          <cell r="J511" t="str">
            <v>NA</v>
          </cell>
          <cell r="K511" t="str">
            <v>39.113414, -121.565731</v>
          </cell>
        </row>
        <row r="512">
          <cell r="A512">
            <v>732891</v>
          </cell>
          <cell r="B512" t="str">
            <v>Feather River AQMD</v>
          </cell>
          <cell r="C512" t="str">
            <v>MJUSD CAP Year 2 Bus #31</v>
          </cell>
          <cell r="D512" t="str">
            <v>CAP2-3</v>
          </cell>
          <cell r="E512" t="str">
            <v>Liquidated</v>
          </cell>
          <cell r="F512">
            <v>2017</v>
          </cell>
          <cell r="G512" t="str">
            <v>Marysville Joint Unified School District</v>
          </cell>
          <cell r="H512" t="str">
            <v>Y</v>
          </cell>
          <cell r="I512" t="str">
            <v>Disadvantage Community</v>
          </cell>
          <cell r="J512" t="str">
            <v>NA</v>
          </cell>
          <cell r="K512" t="str">
            <v>39.113414, -121.565731</v>
          </cell>
        </row>
        <row r="513">
          <cell r="A513">
            <v>732893</v>
          </cell>
          <cell r="B513" t="str">
            <v>Feather River AQMD</v>
          </cell>
          <cell r="C513" t="str">
            <v>MJUSD CAP Year 2 Bus #35</v>
          </cell>
          <cell r="D513" t="str">
            <v>CAP2-5</v>
          </cell>
          <cell r="E513" t="str">
            <v>Liquidated</v>
          </cell>
          <cell r="F513">
            <v>2017</v>
          </cell>
          <cell r="G513" t="str">
            <v>Marysville Joint Unified School District</v>
          </cell>
          <cell r="H513" t="str">
            <v>Y</v>
          </cell>
          <cell r="I513" t="str">
            <v>Disadvantage Community</v>
          </cell>
          <cell r="J513" t="str">
            <v>NA</v>
          </cell>
          <cell r="K513" t="str">
            <v>39.126369, -121.559443</v>
          </cell>
        </row>
        <row r="514">
          <cell r="A514">
            <v>800159</v>
          </cell>
          <cell r="B514" t="str">
            <v>Ventura County APCD</v>
          </cell>
          <cell r="C514" t="str">
            <v>Moorpark Unified</v>
          </cell>
          <cell r="D514" t="str">
            <v>21-071</v>
          </cell>
          <cell r="E514" t="str">
            <v>Liquidated</v>
          </cell>
          <cell r="F514">
            <v>2017</v>
          </cell>
          <cell r="G514" t="str">
            <v>Moorpark Unified School District</v>
          </cell>
          <cell r="H514" t="str">
            <v>Y</v>
          </cell>
          <cell r="I514" t="str">
            <v>Low-income Community</v>
          </cell>
          <cell r="J514" t="str">
            <v>NA</v>
          </cell>
          <cell r="K514" t="str">
            <v>34.2828,-118.8973</v>
          </cell>
        </row>
        <row r="515">
          <cell r="A515">
            <v>678757</v>
          </cell>
          <cell r="B515" t="str">
            <v>Eastern Kern APCD</v>
          </cell>
          <cell r="C515" t="str">
            <v>MUSD Bus 91-38</v>
          </cell>
          <cell r="D515" t="str">
            <v>01-001-2020</v>
          </cell>
          <cell r="E515" t="str">
            <v>Liquidated</v>
          </cell>
          <cell r="F515">
            <v>2017</v>
          </cell>
          <cell r="G515" t="str">
            <v>Mojave Unified School District</v>
          </cell>
          <cell r="H515" t="str">
            <v>Y</v>
          </cell>
          <cell r="I515" t="str">
            <v>Low-income Community</v>
          </cell>
          <cell r="J515" t="str">
            <v>NA</v>
          </cell>
          <cell r="K515" t="str">
            <v>35.06088, -118.19480</v>
          </cell>
        </row>
        <row r="516">
          <cell r="A516">
            <v>678757</v>
          </cell>
          <cell r="B516" t="str">
            <v>Eastern Kern APCD</v>
          </cell>
          <cell r="C516" t="str">
            <v>MUSD Bus 91-38</v>
          </cell>
          <cell r="D516" t="str">
            <v>01-001-2020</v>
          </cell>
          <cell r="E516" t="str">
            <v>Liquidated</v>
          </cell>
          <cell r="F516">
            <v>2017</v>
          </cell>
          <cell r="G516" t="str">
            <v>Mojave Unified School District</v>
          </cell>
          <cell r="H516" t="str">
            <v>Y</v>
          </cell>
          <cell r="I516" t="str">
            <v>Low-income Community</v>
          </cell>
          <cell r="J516" t="str">
            <v>NA</v>
          </cell>
          <cell r="K516" t="str">
            <v>35.06088, -118.19480</v>
          </cell>
        </row>
        <row r="517">
          <cell r="A517">
            <v>785834</v>
          </cell>
          <cell r="B517" t="str">
            <v>Ventura County APCD</v>
          </cell>
          <cell r="C517" t="str">
            <v>Ocean View School District</v>
          </cell>
          <cell r="D517" t="str">
            <v>21-072</v>
          </cell>
          <cell r="E517" t="str">
            <v>Liquidated</v>
          </cell>
          <cell r="F517">
            <v>2017</v>
          </cell>
          <cell r="G517" t="str">
            <v>Ocean View School District</v>
          </cell>
          <cell r="H517" t="str">
            <v>N</v>
          </cell>
          <cell r="I517" t="str">
            <v>Disadvantage Community</v>
          </cell>
          <cell r="J517" t="str">
            <v>NA</v>
          </cell>
          <cell r="K517" t="str">
            <v>34.1613, -119.1468</v>
          </cell>
        </row>
        <row r="518">
          <cell r="A518">
            <v>786146</v>
          </cell>
          <cell r="B518" t="str">
            <v>San Joaquin Valley APCD</v>
          </cell>
          <cell r="C518" t="str">
            <v>Sanger Unified School District</v>
          </cell>
          <cell r="D518" t="str">
            <v>G-70876</v>
          </cell>
          <cell r="E518" t="str">
            <v>Liquidated</v>
          </cell>
          <cell r="F518">
            <v>2017</v>
          </cell>
          <cell r="G518" t="str">
            <v>Sanger Unified School District</v>
          </cell>
          <cell r="H518" t="str">
            <v>Y</v>
          </cell>
          <cell r="I518" t="str">
            <v>Disadvantage Community</v>
          </cell>
          <cell r="J518" t="str">
            <v>NA</v>
          </cell>
          <cell r="K518" t="str">
            <v>36.68093100, -119.55264800</v>
          </cell>
        </row>
        <row r="519">
          <cell r="A519">
            <v>785993</v>
          </cell>
          <cell r="B519" t="str">
            <v>San Joaquin Valley APCD</v>
          </cell>
          <cell r="C519" t="str">
            <v>Sanger Unified School District</v>
          </cell>
          <cell r="D519" t="str">
            <v>G-70868</v>
          </cell>
          <cell r="E519" t="str">
            <v>Liquidated</v>
          </cell>
          <cell r="F519">
            <v>2017</v>
          </cell>
          <cell r="G519" t="str">
            <v>Sanger Unified School District</v>
          </cell>
          <cell r="H519" t="str">
            <v>Y</v>
          </cell>
          <cell r="I519" t="str">
            <v>Disadvantage Community</v>
          </cell>
          <cell r="J519" t="str">
            <v>NA</v>
          </cell>
          <cell r="K519" t="str">
            <v>36.68093100, -119.55264800</v>
          </cell>
        </row>
        <row r="520">
          <cell r="A520">
            <v>773988</v>
          </cell>
          <cell r="B520" t="str">
            <v>San Joaquin Valley APCD</v>
          </cell>
          <cell r="C520" t="str">
            <v>Sanger Unified School District</v>
          </cell>
          <cell r="D520" t="str">
            <v>G-70875</v>
          </cell>
          <cell r="E520" t="str">
            <v>Liquidated</v>
          </cell>
          <cell r="F520">
            <v>2017</v>
          </cell>
          <cell r="G520" t="str">
            <v>Sanger Unified School District</v>
          </cell>
          <cell r="H520" t="str">
            <v>Y</v>
          </cell>
          <cell r="I520" t="str">
            <v>Disadvantage Community</v>
          </cell>
          <cell r="J520" t="str">
            <v>NA</v>
          </cell>
          <cell r="K520" t="str">
            <v>36.68093100, -119.55264700</v>
          </cell>
        </row>
        <row r="521">
          <cell r="A521">
            <v>773984</v>
          </cell>
          <cell r="B521" t="str">
            <v>San Joaquin Valley APCD</v>
          </cell>
          <cell r="C521" t="str">
            <v>Sanger Unified School District</v>
          </cell>
          <cell r="D521" t="str">
            <v>G-70874</v>
          </cell>
          <cell r="E521" t="str">
            <v>Liquidated</v>
          </cell>
          <cell r="F521">
            <v>2017</v>
          </cell>
          <cell r="G521" t="str">
            <v>Sanger Unified School District</v>
          </cell>
          <cell r="H521" t="str">
            <v>Y</v>
          </cell>
          <cell r="I521" t="str">
            <v>Disadvantage Community</v>
          </cell>
          <cell r="J521" t="str">
            <v>NA</v>
          </cell>
          <cell r="K521" t="str">
            <v>36.68093100, -119.55264800</v>
          </cell>
        </row>
        <row r="522">
          <cell r="A522">
            <v>773974</v>
          </cell>
          <cell r="B522" t="str">
            <v>San Joaquin Valley APCD</v>
          </cell>
          <cell r="C522" t="str">
            <v>Sanger Unified School District</v>
          </cell>
          <cell r="D522" t="str">
            <v>G-70866</v>
          </cell>
          <cell r="E522" t="str">
            <v>Liquidated</v>
          </cell>
          <cell r="F522">
            <v>2017</v>
          </cell>
          <cell r="G522" t="str">
            <v>Sanger Unified School District</v>
          </cell>
          <cell r="H522" t="str">
            <v>Y</v>
          </cell>
          <cell r="I522" t="str">
            <v>Disadvantage Community</v>
          </cell>
          <cell r="J522" t="str">
            <v>NA</v>
          </cell>
          <cell r="K522" t="str">
            <v>36.68093100, -119.55264700</v>
          </cell>
        </row>
        <row r="523">
          <cell r="A523">
            <v>786116</v>
          </cell>
          <cell r="B523" t="str">
            <v>San Joaquin Valley APCD</v>
          </cell>
          <cell r="C523" t="str">
            <v>Sanger Unified School District</v>
          </cell>
          <cell r="D523" t="str">
            <v>G-70869</v>
          </cell>
          <cell r="E523" t="str">
            <v>Liquidated</v>
          </cell>
          <cell r="F523">
            <v>2017</v>
          </cell>
          <cell r="G523" t="str">
            <v>Sanger Unified School District</v>
          </cell>
          <cell r="H523" t="str">
            <v>Y</v>
          </cell>
          <cell r="I523" t="str">
            <v>Disadvantage Community</v>
          </cell>
          <cell r="J523" t="str">
            <v>NA</v>
          </cell>
          <cell r="K523" t="str">
            <v>36.68093100, -119.55264800</v>
          </cell>
        </row>
        <row r="524">
          <cell r="A524">
            <v>773966</v>
          </cell>
          <cell r="B524" t="str">
            <v>San Joaquin Valley APCD</v>
          </cell>
          <cell r="C524" t="str">
            <v>Sanger Unified School District</v>
          </cell>
          <cell r="D524" t="str">
            <v>G-70864</v>
          </cell>
          <cell r="E524" t="str">
            <v>Liquidated</v>
          </cell>
          <cell r="F524">
            <v>2017</v>
          </cell>
          <cell r="G524" t="str">
            <v>Sanger Unified School District</v>
          </cell>
          <cell r="H524" t="str">
            <v>Y</v>
          </cell>
          <cell r="I524" t="str">
            <v>Disadvantage Community</v>
          </cell>
          <cell r="J524" t="str">
            <v>NA</v>
          </cell>
          <cell r="K524" t="str">
            <v>36.68093100, -119.55264700</v>
          </cell>
        </row>
        <row r="525">
          <cell r="A525">
            <v>786170</v>
          </cell>
          <cell r="B525" t="str">
            <v>San Joaquin Valley APCD</v>
          </cell>
          <cell r="C525" t="str">
            <v>Sanger Unified School District</v>
          </cell>
          <cell r="D525" t="str">
            <v>G-70878</v>
          </cell>
          <cell r="E525" t="str">
            <v>Liquidated</v>
          </cell>
          <cell r="F525">
            <v>2017</v>
          </cell>
          <cell r="G525" t="str">
            <v>Sanger Unified School District</v>
          </cell>
          <cell r="H525" t="str">
            <v>Y</v>
          </cell>
          <cell r="I525" t="str">
            <v>Disadvantage Community</v>
          </cell>
          <cell r="J525" t="str">
            <v>NA</v>
          </cell>
          <cell r="K525" t="str">
            <v>36.68093100, -119.55264800</v>
          </cell>
        </row>
        <row r="526">
          <cell r="A526">
            <v>646633</v>
          </cell>
          <cell r="B526" t="str">
            <v>Feather River AQMD</v>
          </cell>
          <cell r="C526" t="str">
            <v>School Bus</v>
          </cell>
          <cell r="D526" t="str">
            <v>CAP2018-01</v>
          </cell>
          <cell r="E526" t="str">
            <v>Liquidated</v>
          </cell>
          <cell r="F526">
            <v>2017</v>
          </cell>
          <cell r="G526" t="str">
            <v>Marysville Joint Unified School District</v>
          </cell>
          <cell r="H526" t="str">
            <v>Y</v>
          </cell>
          <cell r="I526" t="str">
            <v>Disadvantage Community</v>
          </cell>
          <cell r="K526" t="str">
            <v>39.12896, -121.559026</v>
          </cell>
        </row>
        <row r="527">
          <cell r="A527">
            <v>681444</v>
          </cell>
          <cell r="B527" t="str">
            <v>Santa Barbara County APCD</v>
          </cell>
          <cell r="C527" t="str">
            <v>School Bus: OUSD</v>
          </cell>
          <cell r="D527" t="str">
            <v>AP192005 OUSD</v>
          </cell>
          <cell r="E527" t="str">
            <v>Liquidated</v>
          </cell>
          <cell r="F527">
            <v>2017</v>
          </cell>
          <cell r="G527" t="str">
            <v>Orcutt Union School District</v>
          </cell>
          <cell r="H527" t="str">
            <v>N</v>
          </cell>
          <cell r="I527" t="str">
            <v>Low-income Community</v>
          </cell>
          <cell r="J527" t="str">
            <v>NA</v>
          </cell>
          <cell r="K527" t="str">
            <v>34.838577, -120.530393</v>
          </cell>
        </row>
        <row r="528">
          <cell r="A528">
            <v>775456</v>
          </cell>
          <cell r="B528" t="str">
            <v>Santa Barbara County APCD</v>
          </cell>
          <cell r="C528" t="str">
            <v>School Bus: SMJUHSD</v>
          </cell>
          <cell r="D528" t="str">
            <v>AP181919 SMJUHSD</v>
          </cell>
          <cell r="E528" t="str">
            <v>Liquidated</v>
          </cell>
          <cell r="F528">
            <v>2017</v>
          </cell>
          <cell r="G528" t="str">
            <v>Jerry Sitton</v>
          </cell>
          <cell r="H528" t="str">
            <v>N</v>
          </cell>
          <cell r="I528" t="str">
            <v>Low-income Community</v>
          </cell>
          <cell r="J528" t="str">
            <v>NA</v>
          </cell>
          <cell r="K528" t="str">
            <v>34.941925, -120.437204</v>
          </cell>
        </row>
        <row r="529">
          <cell r="A529">
            <v>786680</v>
          </cell>
          <cell r="B529" t="str">
            <v>Eastern Kern APCD</v>
          </cell>
          <cell r="C529" t="str">
            <v>SKUSD Bus 33-92</v>
          </cell>
          <cell r="D529" t="str">
            <v>11-004-20</v>
          </cell>
          <cell r="E529" t="str">
            <v>Liquidated</v>
          </cell>
          <cell r="F529">
            <v>2017</v>
          </cell>
          <cell r="G529" t="str">
            <v>Southern Kern Unified School District</v>
          </cell>
          <cell r="H529" t="str">
            <v>Y</v>
          </cell>
          <cell r="I529" t="str">
            <v>Low-income Community</v>
          </cell>
          <cell r="J529" t="str">
            <v>NA</v>
          </cell>
          <cell r="K529" t="str">
            <v>34.86521, -118.16817</v>
          </cell>
        </row>
        <row r="530">
          <cell r="A530">
            <v>786678</v>
          </cell>
          <cell r="B530" t="str">
            <v>Eastern Kern APCD</v>
          </cell>
          <cell r="C530" t="str">
            <v>SKUSD Bus 34-93</v>
          </cell>
          <cell r="D530" t="str">
            <v>11-005-20</v>
          </cell>
          <cell r="E530" t="str">
            <v>Liquidated</v>
          </cell>
          <cell r="F530">
            <v>2017</v>
          </cell>
          <cell r="G530" t="str">
            <v>Southern Kern Unified School District</v>
          </cell>
          <cell r="H530" t="str">
            <v>Y</v>
          </cell>
          <cell r="I530" t="str">
            <v>Low-income Community</v>
          </cell>
          <cell r="J530" t="str">
            <v>NA</v>
          </cell>
          <cell r="K530" t="str">
            <v>34.86521, -118.16817</v>
          </cell>
        </row>
        <row r="531">
          <cell r="A531">
            <v>728704</v>
          </cell>
          <cell r="B531" t="str">
            <v>Eastern Kern APCD</v>
          </cell>
          <cell r="C531" t="str">
            <v>SKUSD Bus 35-93</v>
          </cell>
          <cell r="D531" t="str">
            <v>11-006-20</v>
          </cell>
          <cell r="E531" t="str">
            <v>Liquidated</v>
          </cell>
          <cell r="F531">
            <v>2017</v>
          </cell>
          <cell r="G531" t="str">
            <v>Southern Kern Unified School District</v>
          </cell>
          <cell r="H531" t="str">
            <v>Y</v>
          </cell>
          <cell r="I531" t="str">
            <v>Low-income Community</v>
          </cell>
          <cell r="J531" t="str">
            <v>NA</v>
          </cell>
          <cell r="K531" t="str">
            <v>34.86521, -118.16817</v>
          </cell>
        </row>
        <row r="532">
          <cell r="A532">
            <v>731727</v>
          </cell>
          <cell r="B532" t="str">
            <v>San Diego County APCD</v>
          </cell>
          <cell r="C532" t="str">
            <v>Thomas Trucking - Yr 21 CAPP</v>
          </cell>
          <cell r="D532" t="str">
            <v>APCD2019-CARL-0054</v>
          </cell>
          <cell r="E532" t="str">
            <v>Liquidated</v>
          </cell>
          <cell r="F532">
            <v>2017</v>
          </cell>
          <cell r="G532" t="str">
            <v>Thomas Trucking</v>
          </cell>
          <cell r="H532" t="str">
            <v>Y</v>
          </cell>
          <cell r="I532" t="str">
            <v>Disadvantage Community</v>
          </cell>
          <cell r="J532" t="str">
            <v>SDPEJ</v>
          </cell>
          <cell r="K532" t="str">
            <v>32.656075, -117.111270</v>
          </cell>
        </row>
        <row r="533">
          <cell r="A533">
            <v>759784</v>
          </cell>
          <cell r="B533" t="str">
            <v>Placer County APCD</v>
          </cell>
          <cell r="C533" t="str">
            <v>TTUSD Bus #23 CAP</v>
          </cell>
          <cell r="D533">
            <v>203</v>
          </cell>
          <cell r="E533" t="str">
            <v>Liquidated</v>
          </cell>
          <cell r="F533">
            <v>2017</v>
          </cell>
          <cell r="G533" t="str">
            <v>Tahoe Truckee Unified School District</v>
          </cell>
          <cell r="H533" t="str">
            <v>N</v>
          </cell>
          <cell r="I533" t="str">
            <v>Low-income Community</v>
          </cell>
          <cell r="J533" t="str">
            <v>NA</v>
          </cell>
          <cell r="K533" t="str">
            <v>39.240607734877855, -120.02808568981985</v>
          </cell>
        </row>
        <row r="534">
          <cell r="A534">
            <v>759784</v>
          </cell>
          <cell r="B534" t="str">
            <v>Placer County APCD</v>
          </cell>
          <cell r="C534" t="str">
            <v>TTUSD Bus #23 CAP</v>
          </cell>
          <cell r="D534">
            <v>203</v>
          </cell>
          <cell r="E534" t="str">
            <v>Liquidated</v>
          </cell>
          <cell r="F534">
            <v>2017</v>
          </cell>
          <cell r="G534" t="str">
            <v>Tahoe Truckee Unified School District</v>
          </cell>
          <cell r="H534" t="str">
            <v>N</v>
          </cell>
          <cell r="I534" t="str">
            <v>Low-income Community</v>
          </cell>
          <cell r="J534" t="str">
            <v>NA</v>
          </cell>
          <cell r="K534" t="str">
            <v>39.240607734877855, -120.02808568981985</v>
          </cell>
        </row>
        <row r="535">
          <cell r="A535">
            <v>786676</v>
          </cell>
          <cell r="B535" t="str">
            <v>Eastern Kern APCD</v>
          </cell>
          <cell r="C535" t="str">
            <v>TUSD Bus 1</v>
          </cell>
          <cell r="D535" t="str">
            <v>01-005-2019</v>
          </cell>
          <cell r="E535" t="str">
            <v>Liquidated</v>
          </cell>
          <cell r="F535">
            <v>2017</v>
          </cell>
          <cell r="G535" t="str">
            <v>Tehachapi Unified School District</v>
          </cell>
          <cell r="H535" t="str">
            <v>Y</v>
          </cell>
          <cell r="I535" t="str">
            <v>Low-income Community</v>
          </cell>
          <cell r="K535" t="str">
            <v>35.13254, -118.44180</v>
          </cell>
        </row>
        <row r="536">
          <cell r="A536">
            <v>708811</v>
          </cell>
          <cell r="B536" t="str">
            <v>Sacramento Metropolitan AQMD</v>
          </cell>
          <cell r="C536" t="str">
            <v>VET-18-0020</v>
          </cell>
          <cell r="D536" t="str">
            <v>VET-18-0020</v>
          </cell>
          <cell r="E536" t="str">
            <v>Liquidated</v>
          </cell>
          <cell r="F536">
            <v>2017</v>
          </cell>
          <cell r="G536" t="str">
            <v>Twin Rivers Unified School District</v>
          </cell>
          <cell r="H536" t="str">
            <v>Y</v>
          </cell>
          <cell r="I536" t="str">
            <v>Disadvantage Community</v>
          </cell>
          <cell r="J536" t="str">
            <v>NA</v>
          </cell>
          <cell r="K536" t="str">
            <v>38.6603, -121.3883</v>
          </cell>
        </row>
        <row r="537">
          <cell r="A537">
            <v>708813</v>
          </cell>
          <cell r="B537" t="str">
            <v>Sacramento Metropolitan AQMD</v>
          </cell>
          <cell r="C537" t="str">
            <v>VET-18-0020</v>
          </cell>
          <cell r="D537" t="str">
            <v>VET-18-0020</v>
          </cell>
          <cell r="E537" t="str">
            <v>Liquidated</v>
          </cell>
          <cell r="F537">
            <v>2017</v>
          </cell>
          <cell r="G537" t="str">
            <v>Twin Rivers Unified School District</v>
          </cell>
          <cell r="H537" t="str">
            <v>Y</v>
          </cell>
          <cell r="I537" t="str">
            <v>Disadvantage Community</v>
          </cell>
          <cell r="J537" t="str">
            <v>NA</v>
          </cell>
          <cell r="K537" t="str">
            <v>38.6603, -121.3883</v>
          </cell>
        </row>
        <row r="538">
          <cell r="A538">
            <v>708815</v>
          </cell>
          <cell r="B538" t="str">
            <v>Sacramento Metropolitan AQMD</v>
          </cell>
          <cell r="C538" t="str">
            <v>VET-18-0020</v>
          </cell>
          <cell r="D538" t="str">
            <v>VET-18-0020</v>
          </cell>
          <cell r="E538" t="str">
            <v>Liquidated</v>
          </cell>
          <cell r="F538">
            <v>2017</v>
          </cell>
          <cell r="G538" t="str">
            <v>Twin Rivers Unified School District</v>
          </cell>
          <cell r="H538" t="str">
            <v>Y</v>
          </cell>
          <cell r="I538" t="str">
            <v>Disadvantage Community</v>
          </cell>
          <cell r="J538" t="str">
            <v>NA</v>
          </cell>
          <cell r="K538" t="str">
            <v>38.6603, -121.3883</v>
          </cell>
        </row>
        <row r="539">
          <cell r="A539">
            <v>708817</v>
          </cell>
          <cell r="B539" t="str">
            <v>Sacramento Metropolitan AQMD</v>
          </cell>
          <cell r="C539" t="str">
            <v>VET-18-0020</v>
          </cell>
          <cell r="D539" t="str">
            <v>VET-18-0020</v>
          </cell>
          <cell r="E539" t="str">
            <v>Liquidated</v>
          </cell>
          <cell r="F539">
            <v>2017</v>
          </cell>
          <cell r="G539" t="str">
            <v>Twin Rivers Unified School District</v>
          </cell>
          <cell r="H539" t="str">
            <v>Y</v>
          </cell>
          <cell r="I539" t="str">
            <v>Disadvantage Community</v>
          </cell>
          <cell r="J539" t="str">
            <v>NA</v>
          </cell>
          <cell r="K539" t="str">
            <v>38.6603, -121.3883</v>
          </cell>
        </row>
        <row r="540">
          <cell r="A540">
            <v>729228</v>
          </cell>
          <cell r="B540" t="str">
            <v>Sacramento Metropolitan AQMD</v>
          </cell>
          <cell r="C540" t="str">
            <v>VET-18-0020</v>
          </cell>
          <cell r="D540" t="str">
            <v>VET-18-0020</v>
          </cell>
          <cell r="E540" t="str">
            <v>Liquidated</v>
          </cell>
          <cell r="F540">
            <v>2017</v>
          </cell>
          <cell r="G540" t="str">
            <v>Twin Rivers Unified School District</v>
          </cell>
          <cell r="H540" t="str">
            <v>Y</v>
          </cell>
          <cell r="I540" t="str">
            <v>Disadvantage Community</v>
          </cell>
          <cell r="J540" t="str">
            <v>NA</v>
          </cell>
          <cell r="K540" t="str">
            <v>38.6603, -121.3883</v>
          </cell>
        </row>
        <row r="541">
          <cell r="A541">
            <v>708819</v>
          </cell>
          <cell r="B541" t="str">
            <v>Sacramento Metropolitan AQMD</v>
          </cell>
          <cell r="C541" t="str">
            <v>VET-18-0020</v>
          </cell>
          <cell r="D541" t="str">
            <v>VET-18-0020</v>
          </cell>
          <cell r="E541" t="str">
            <v>Liquidated</v>
          </cell>
          <cell r="F541">
            <v>2017</v>
          </cell>
          <cell r="G541" t="str">
            <v>Twin Rivers Unified School District</v>
          </cell>
          <cell r="H541" t="str">
            <v>Y</v>
          </cell>
          <cell r="I541" t="str">
            <v>Disadvantage Community</v>
          </cell>
          <cell r="J541" t="str">
            <v>NA</v>
          </cell>
          <cell r="K541" t="str">
            <v>38.6603, -121.3883</v>
          </cell>
        </row>
        <row r="542">
          <cell r="A542">
            <v>708821</v>
          </cell>
          <cell r="B542" t="str">
            <v>Sacramento Metropolitan AQMD</v>
          </cell>
          <cell r="C542" t="str">
            <v>VET-18-0020</v>
          </cell>
          <cell r="D542" t="str">
            <v>VET-18-0020</v>
          </cell>
          <cell r="E542" t="str">
            <v>Liquidated</v>
          </cell>
          <cell r="F542">
            <v>2017</v>
          </cell>
          <cell r="G542" t="str">
            <v>Twin Rivers Unified School District</v>
          </cell>
          <cell r="H542" t="str">
            <v>Y</v>
          </cell>
          <cell r="I542" t="str">
            <v>Disadvantage Community</v>
          </cell>
          <cell r="J542" t="str">
            <v>NA</v>
          </cell>
          <cell r="K542" t="str">
            <v>38.6603, -121.3883</v>
          </cell>
        </row>
        <row r="543">
          <cell r="A543">
            <v>708823</v>
          </cell>
          <cell r="B543" t="str">
            <v>Sacramento Metropolitan AQMD</v>
          </cell>
          <cell r="C543" t="str">
            <v>VET-18-0020</v>
          </cell>
          <cell r="D543" t="str">
            <v>VET-18-0020</v>
          </cell>
          <cell r="E543" t="str">
            <v>Liquidated</v>
          </cell>
          <cell r="F543">
            <v>2017</v>
          </cell>
          <cell r="G543" t="str">
            <v>Twin Rivers Unified School District</v>
          </cell>
          <cell r="H543" t="str">
            <v>Y</v>
          </cell>
          <cell r="I543" t="str">
            <v>Disadvantage Community</v>
          </cell>
          <cell r="J543" t="str">
            <v>NA</v>
          </cell>
          <cell r="K543" t="str">
            <v>38.6603, -121.3883</v>
          </cell>
        </row>
        <row r="544">
          <cell r="A544">
            <v>708825</v>
          </cell>
          <cell r="B544" t="str">
            <v>Sacramento Metropolitan AQMD</v>
          </cell>
          <cell r="C544" t="str">
            <v>VET-18-0020</v>
          </cell>
          <cell r="D544" t="str">
            <v>VET-18-0020</v>
          </cell>
          <cell r="E544" t="str">
            <v>Liquidated</v>
          </cell>
          <cell r="F544">
            <v>2017</v>
          </cell>
          <cell r="G544" t="str">
            <v>Twin Rivers Unified School District</v>
          </cell>
          <cell r="H544" t="str">
            <v>Y</v>
          </cell>
          <cell r="I544" t="str">
            <v>Disadvantage Community</v>
          </cell>
          <cell r="J544" t="str">
            <v>NA</v>
          </cell>
          <cell r="K544" t="str">
            <v>38.6603, -121.3883</v>
          </cell>
        </row>
        <row r="545">
          <cell r="A545">
            <v>708731</v>
          </cell>
          <cell r="B545" t="str">
            <v>Sacramento Metropolitan AQMD</v>
          </cell>
          <cell r="C545" t="str">
            <v>VET-19-0047</v>
          </cell>
          <cell r="D545" t="str">
            <v>VET-19-0047</v>
          </cell>
          <cell r="E545" t="str">
            <v>Liquidated</v>
          </cell>
          <cell r="F545">
            <v>2017</v>
          </cell>
          <cell r="G545" t="str">
            <v>Washington Unified School District</v>
          </cell>
          <cell r="H545" t="str">
            <v>Y</v>
          </cell>
          <cell r="I545" t="str">
            <v>Disadvantage Community</v>
          </cell>
          <cell r="J545" t="str">
            <v>NA</v>
          </cell>
          <cell r="K545" t="str">
            <v>38.570924,-121.537003</v>
          </cell>
        </row>
        <row r="546">
          <cell r="A546">
            <v>708733</v>
          </cell>
          <cell r="B546" t="str">
            <v>Sacramento Metropolitan AQMD</v>
          </cell>
          <cell r="C546" t="str">
            <v>VET-19-0047</v>
          </cell>
          <cell r="D546" t="str">
            <v>VET-19-0047</v>
          </cell>
          <cell r="E546" t="str">
            <v>Liquidated</v>
          </cell>
          <cell r="F546">
            <v>2017</v>
          </cell>
          <cell r="G546" t="str">
            <v>Washington Unified School District</v>
          </cell>
          <cell r="H546" t="str">
            <v>Y</v>
          </cell>
          <cell r="I546" t="str">
            <v>Disadvantage Community</v>
          </cell>
          <cell r="J546" t="str">
            <v>NA</v>
          </cell>
          <cell r="K546" t="str">
            <v>38.570924,-121.537003</v>
          </cell>
        </row>
        <row r="547">
          <cell r="A547">
            <v>708739</v>
          </cell>
          <cell r="B547" t="str">
            <v>Sacramento Metropolitan AQMD</v>
          </cell>
          <cell r="C547" t="str">
            <v>VET-19-0047</v>
          </cell>
          <cell r="D547" t="str">
            <v>VET-19-0047</v>
          </cell>
          <cell r="E547" t="str">
            <v>Liquidated</v>
          </cell>
          <cell r="F547">
            <v>2017</v>
          </cell>
          <cell r="G547" t="str">
            <v>Washington Unified School District</v>
          </cell>
          <cell r="H547" t="str">
            <v>Y</v>
          </cell>
          <cell r="I547" t="str">
            <v>Disadvantage Community</v>
          </cell>
          <cell r="J547" t="str">
            <v>NA</v>
          </cell>
          <cell r="K547" t="str">
            <v>38.570924,-121.537003</v>
          </cell>
        </row>
        <row r="548">
          <cell r="A548">
            <v>708737</v>
          </cell>
          <cell r="B548" t="str">
            <v>Sacramento Metropolitan AQMD</v>
          </cell>
          <cell r="C548" t="str">
            <v>VET-19-0047</v>
          </cell>
          <cell r="D548" t="str">
            <v>VET-19-0047</v>
          </cell>
          <cell r="E548" t="str">
            <v>Liquidated</v>
          </cell>
          <cell r="F548">
            <v>2017</v>
          </cell>
          <cell r="G548" t="str">
            <v>Washington Unified School District</v>
          </cell>
          <cell r="H548" t="str">
            <v>Y</v>
          </cell>
          <cell r="I548" t="str">
            <v>Disadvantage Community</v>
          </cell>
          <cell r="J548" t="str">
            <v>NA</v>
          </cell>
          <cell r="K548" t="str">
            <v>38.570924,-121.537003</v>
          </cell>
        </row>
        <row r="549">
          <cell r="A549">
            <v>773962</v>
          </cell>
          <cell r="B549" t="str">
            <v>San Joaquin Valley APCD</v>
          </cell>
          <cell r="C549" t="str">
            <v>Visalia Unified School Distric</v>
          </cell>
          <cell r="D549" t="str">
            <v>G-72065</v>
          </cell>
          <cell r="E549" t="str">
            <v>Liquidated</v>
          </cell>
          <cell r="F549">
            <v>2017</v>
          </cell>
          <cell r="G549" t="str">
            <v>Visalia Unified School District</v>
          </cell>
          <cell r="H549" t="str">
            <v>Y</v>
          </cell>
          <cell r="I549" t="str">
            <v>Disadvantage Community</v>
          </cell>
          <cell r="J549" t="str">
            <v>NA</v>
          </cell>
          <cell r="K549" t="str">
            <v>36.33684800, -119.31514300</v>
          </cell>
        </row>
        <row r="550">
          <cell r="A550">
            <v>714331</v>
          </cell>
          <cell r="B550" t="str">
            <v>San Joaquin Valley APCD</v>
          </cell>
          <cell r="C550" t="str">
            <v>Visalia Unified School Distric</v>
          </cell>
          <cell r="D550" t="str">
            <v>G-72063</v>
          </cell>
          <cell r="E550" t="str">
            <v>Liquidated</v>
          </cell>
          <cell r="F550">
            <v>2017</v>
          </cell>
          <cell r="G550" t="str">
            <v>Visalia Unified School District</v>
          </cell>
          <cell r="H550" t="str">
            <v>Y</v>
          </cell>
          <cell r="I550" t="str">
            <v>Disadvantage Community</v>
          </cell>
          <cell r="J550" t="str">
            <v>NA</v>
          </cell>
          <cell r="K550" t="str">
            <v>36.33684800, -119.31514300</v>
          </cell>
        </row>
        <row r="551">
          <cell r="A551">
            <v>773958</v>
          </cell>
          <cell r="B551" t="str">
            <v>San Joaquin Valley APCD</v>
          </cell>
          <cell r="C551" t="str">
            <v>Visalia Unified School Distric</v>
          </cell>
          <cell r="D551" t="str">
            <v>G-72068</v>
          </cell>
          <cell r="E551" t="str">
            <v>Liquidated</v>
          </cell>
          <cell r="F551">
            <v>2017</v>
          </cell>
          <cell r="G551" t="str">
            <v>Visalia Unified School District</v>
          </cell>
          <cell r="H551" t="str">
            <v>Y</v>
          </cell>
          <cell r="I551" t="str">
            <v>Disadvantage Community</v>
          </cell>
          <cell r="J551" t="str">
            <v>NA</v>
          </cell>
          <cell r="K551" t="str">
            <v>36.33684800, -119.31514300</v>
          </cell>
        </row>
        <row r="552">
          <cell r="A552">
            <v>783779</v>
          </cell>
          <cell r="B552" t="str">
            <v>Antelope Valley AQMD</v>
          </cell>
          <cell r="C552" t="str">
            <v>Waste Mgmt Refuse Project</v>
          </cell>
          <cell r="D552" t="str">
            <v>AV0521#13</v>
          </cell>
          <cell r="E552" t="str">
            <v>Liquidated</v>
          </cell>
          <cell r="F552">
            <v>2017</v>
          </cell>
          <cell r="G552" t="str">
            <v>Waste Management of California dba AV</v>
          </cell>
          <cell r="H552" t="str">
            <v>Y</v>
          </cell>
          <cell r="I552" t="str">
            <v>Disadvantage Community</v>
          </cell>
          <cell r="J552" t="str">
            <v>NA</v>
          </cell>
          <cell r="K552" t="str">
            <v>34.746908, -118.120253</v>
          </cell>
        </row>
        <row r="553">
          <cell r="A553">
            <v>783833</v>
          </cell>
          <cell r="B553" t="str">
            <v>Antelope Valley AQMD</v>
          </cell>
          <cell r="C553" t="str">
            <v>Waste Mgmt Refuse Project</v>
          </cell>
          <cell r="D553" t="str">
            <v>AV0521#13</v>
          </cell>
          <cell r="E553" t="str">
            <v>Liquidated</v>
          </cell>
          <cell r="F553">
            <v>2017</v>
          </cell>
          <cell r="G553" t="str">
            <v>Waste Management of California dba AV</v>
          </cell>
          <cell r="H553" t="str">
            <v>Y</v>
          </cell>
          <cell r="I553" t="str">
            <v>Disadvantage Community</v>
          </cell>
          <cell r="J553" t="str">
            <v>NA</v>
          </cell>
          <cell r="K553" t="str">
            <v>34.746908, -118.120253</v>
          </cell>
        </row>
        <row r="554">
          <cell r="A554">
            <v>783853</v>
          </cell>
          <cell r="B554" t="str">
            <v>Antelope Valley AQMD</v>
          </cell>
          <cell r="C554" t="str">
            <v>Waste Mgmt Refuse Project</v>
          </cell>
          <cell r="D554" t="str">
            <v>AV0521#13</v>
          </cell>
          <cell r="E554" t="str">
            <v>Liquidated</v>
          </cell>
          <cell r="F554">
            <v>2017</v>
          </cell>
          <cell r="G554" t="str">
            <v>Waste Management of California dba AV</v>
          </cell>
          <cell r="H554" t="str">
            <v>Y</v>
          </cell>
          <cell r="I554" t="str">
            <v>Disadvantage Community</v>
          </cell>
          <cell r="J554" t="str">
            <v>NA</v>
          </cell>
          <cell r="K554" t="str">
            <v>34.746908, -118.120253</v>
          </cell>
        </row>
        <row r="555">
          <cell r="A555">
            <v>783859</v>
          </cell>
          <cell r="B555" t="str">
            <v>Antelope Valley AQMD</v>
          </cell>
          <cell r="C555" t="str">
            <v>Waste Mgmt Refuse Project</v>
          </cell>
          <cell r="D555" t="str">
            <v>AV0521#13</v>
          </cell>
          <cell r="E555" t="str">
            <v>Liquidated</v>
          </cell>
          <cell r="F555">
            <v>2017</v>
          </cell>
          <cell r="G555" t="str">
            <v>Waste Management of California dba AV</v>
          </cell>
          <cell r="H555" t="str">
            <v>Y</v>
          </cell>
          <cell r="I555" t="str">
            <v>Disadvantage Community</v>
          </cell>
          <cell r="J555" t="str">
            <v>NA</v>
          </cell>
          <cell r="K555" t="str">
            <v>34.746908, -118.120253</v>
          </cell>
        </row>
        <row r="556">
          <cell r="A556">
            <v>783869</v>
          </cell>
          <cell r="B556" t="str">
            <v>Antelope Valley AQMD</v>
          </cell>
          <cell r="C556" t="str">
            <v>Waste Mgmt Refuse Project</v>
          </cell>
          <cell r="D556" t="str">
            <v>AV0521#13</v>
          </cell>
          <cell r="E556" t="str">
            <v>Liquidated</v>
          </cell>
          <cell r="F556">
            <v>2017</v>
          </cell>
          <cell r="G556" t="str">
            <v>Waste Management of California dba AV</v>
          </cell>
          <cell r="H556" t="str">
            <v>Y</v>
          </cell>
          <cell r="I556" t="str">
            <v>Disadvantage Community</v>
          </cell>
          <cell r="J556" t="str">
            <v>NA</v>
          </cell>
          <cell r="K556" t="str">
            <v>34.746908, -118.120253</v>
          </cell>
        </row>
        <row r="557">
          <cell r="A557">
            <v>783879</v>
          </cell>
          <cell r="B557" t="str">
            <v>Antelope Valley AQMD</v>
          </cell>
          <cell r="C557" t="str">
            <v>Waste Mgmt Refuse Project</v>
          </cell>
          <cell r="D557" t="str">
            <v>AV0521#13</v>
          </cell>
          <cell r="E557" t="str">
            <v>Liquidated</v>
          </cell>
          <cell r="F557">
            <v>2017</v>
          </cell>
          <cell r="G557" t="str">
            <v>Waste Management of California dba AV</v>
          </cell>
          <cell r="H557" t="str">
            <v>Y</v>
          </cell>
          <cell r="I557" t="str">
            <v>Disadvantage Community</v>
          </cell>
          <cell r="J557" t="str">
            <v>NA</v>
          </cell>
          <cell r="K557" t="str">
            <v>34.746908, -118.120253</v>
          </cell>
        </row>
        <row r="558">
          <cell r="A558">
            <v>783883</v>
          </cell>
          <cell r="B558" t="str">
            <v>Antelope Valley AQMD</v>
          </cell>
          <cell r="C558" t="str">
            <v>Waste Mgmt Refuse Project</v>
          </cell>
          <cell r="D558" t="str">
            <v>AV0521#13</v>
          </cell>
          <cell r="E558" t="str">
            <v>Liquidated</v>
          </cell>
          <cell r="F558">
            <v>2017</v>
          </cell>
          <cell r="G558" t="str">
            <v>Waste Management of California dba AV</v>
          </cell>
          <cell r="H558" t="str">
            <v>Y</v>
          </cell>
          <cell r="I558" t="str">
            <v>Disadvantage Community</v>
          </cell>
          <cell r="J558" t="str">
            <v>NA</v>
          </cell>
          <cell r="K558" t="str">
            <v>34.746908, -118.120253</v>
          </cell>
        </row>
        <row r="559">
          <cell r="A559">
            <v>783885</v>
          </cell>
          <cell r="B559" t="str">
            <v>Antelope Valley AQMD</v>
          </cell>
          <cell r="C559" t="str">
            <v>Waste Mgmt Refuse Project</v>
          </cell>
          <cell r="D559" t="str">
            <v>AV0521#13</v>
          </cell>
          <cell r="E559" t="str">
            <v>Liquidated</v>
          </cell>
          <cell r="F559">
            <v>2017</v>
          </cell>
          <cell r="G559" t="str">
            <v>Waste Management of California dba AV</v>
          </cell>
          <cell r="H559" t="str">
            <v>Y</v>
          </cell>
          <cell r="I559" t="str">
            <v>Disadvantage Community</v>
          </cell>
          <cell r="J559" t="str">
            <v>NA</v>
          </cell>
          <cell r="K559" t="str">
            <v>34.746908, -118.120253</v>
          </cell>
        </row>
        <row r="560">
          <cell r="A560">
            <v>784411</v>
          </cell>
          <cell r="B560" t="str">
            <v>Antelope Valley AQMD</v>
          </cell>
          <cell r="C560" t="str">
            <v>Waste Mgmt Refuse Project</v>
          </cell>
          <cell r="D560" t="str">
            <v>AV0521#13</v>
          </cell>
          <cell r="E560" t="str">
            <v>Liquidated</v>
          </cell>
          <cell r="F560">
            <v>2017</v>
          </cell>
          <cell r="G560" t="str">
            <v>Waste Management of California dba AV</v>
          </cell>
          <cell r="H560" t="str">
            <v>Y</v>
          </cell>
          <cell r="I560" t="str">
            <v>Disadvantage Community</v>
          </cell>
          <cell r="J560" t="str">
            <v>NA</v>
          </cell>
          <cell r="K560" t="str">
            <v>34.746908, -118.120253</v>
          </cell>
        </row>
        <row r="561">
          <cell r="A561">
            <v>783901</v>
          </cell>
          <cell r="B561" t="str">
            <v>Antelope Valley AQMD</v>
          </cell>
          <cell r="C561" t="str">
            <v>Waste Mgmt Refuse Project</v>
          </cell>
          <cell r="D561" t="str">
            <v>AV0521#13</v>
          </cell>
          <cell r="E561" t="str">
            <v>Liquidated</v>
          </cell>
          <cell r="F561">
            <v>2017</v>
          </cell>
          <cell r="G561" t="str">
            <v>Waste Management of California dba AV</v>
          </cell>
          <cell r="H561" t="str">
            <v>Y</v>
          </cell>
          <cell r="I561" t="str">
            <v>Disadvantage Community</v>
          </cell>
          <cell r="J561" t="str">
            <v>NA</v>
          </cell>
          <cell r="K561" t="str">
            <v>34.746908, -118.120253</v>
          </cell>
        </row>
        <row r="562">
          <cell r="A562">
            <v>783901</v>
          </cell>
          <cell r="B562" t="str">
            <v>Antelope Valley AQMD</v>
          </cell>
          <cell r="C562" t="str">
            <v>Waste Mgmt Refuse Project</v>
          </cell>
          <cell r="D562" t="str">
            <v>AV0521#13</v>
          </cell>
          <cell r="E562" t="str">
            <v>Liquidated</v>
          </cell>
          <cell r="F562">
            <v>2017</v>
          </cell>
          <cell r="G562" t="str">
            <v>Waste Management of California dba AV</v>
          </cell>
          <cell r="H562" t="str">
            <v>Y</v>
          </cell>
          <cell r="I562" t="str">
            <v>Disadvantage Community</v>
          </cell>
          <cell r="J562" t="str">
            <v>NA</v>
          </cell>
          <cell r="K562" t="str">
            <v>34.746908, -118.120253</v>
          </cell>
        </row>
        <row r="563">
          <cell r="A563">
            <v>783901</v>
          </cell>
          <cell r="B563" t="str">
            <v>Antelope Valley AQMD</v>
          </cell>
          <cell r="C563" t="str">
            <v>Waste Mgmt Refuse Project</v>
          </cell>
          <cell r="D563" t="str">
            <v>AV0521#13</v>
          </cell>
          <cell r="E563" t="str">
            <v>Liquidated</v>
          </cell>
          <cell r="F563">
            <v>2017</v>
          </cell>
          <cell r="G563" t="str">
            <v>Waste Management of California dba AV</v>
          </cell>
          <cell r="H563" t="str">
            <v>Y</v>
          </cell>
          <cell r="I563" t="str">
            <v>Disadvantage Community</v>
          </cell>
          <cell r="J563" t="str">
            <v>NA</v>
          </cell>
          <cell r="K563" t="str">
            <v>34.746908, -118.120253</v>
          </cell>
        </row>
        <row r="564">
          <cell r="A564">
            <v>783901</v>
          </cell>
          <cell r="B564" t="str">
            <v>Antelope Valley AQMD</v>
          </cell>
          <cell r="C564" t="str">
            <v>Waste Mgmt Refuse Project</v>
          </cell>
          <cell r="D564" t="str">
            <v>AV0521#13</v>
          </cell>
          <cell r="E564" t="str">
            <v>Liquidated</v>
          </cell>
          <cell r="F564">
            <v>2017</v>
          </cell>
          <cell r="G564" t="str">
            <v>Waste Management of California dba AV</v>
          </cell>
          <cell r="H564" t="str">
            <v>Y</v>
          </cell>
          <cell r="I564" t="str">
            <v>Disadvantage Community</v>
          </cell>
          <cell r="J564" t="str">
            <v>NA</v>
          </cell>
          <cell r="K564" t="str">
            <v>34.746908, -118.120253</v>
          </cell>
        </row>
        <row r="565">
          <cell r="A565">
            <v>724389</v>
          </cell>
          <cell r="B565" t="str">
            <v>Placer County APCD</v>
          </cell>
          <cell r="C565" t="str">
            <v>WPUSD Bus #1 CAPP</v>
          </cell>
          <cell r="D565">
            <v>34</v>
          </cell>
          <cell r="E565" t="str">
            <v>Liquidated</v>
          </cell>
          <cell r="F565">
            <v>2017</v>
          </cell>
          <cell r="G565" t="str">
            <v>Western Placer Unified School District</v>
          </cell>
          <cell r="H565" t="str">
            <v>N</v>
          </cell>
          <cell r="I565" t="str">
            <v>Low-income Community</v>
          </cell>
          <cell r="J565" t="str">
            <v>NA</v>
          </cell>
          <cell r="K565" t="str">
            <v>38.89687202, -121.29764012</v>
          </cell>
        </row>
        <row r="566">
          <cell r="A566">
            <v>724389</v>
          </cell>
          <cell r="B566" t="str">
            <v>Placer County APCD</v>
          </cell>
          <cell r="C566" t="str">
            <v>WPUSD Bus #1 CAPP</v>
          </cell>
          <cell r="D566">
            <v>34</v>
          </cell>
          <cell r="E566" t="str">
            <v>Liquidated</v>
          </cell>
          <cell r="F566">
            <v>2017</v>
          </cell>
          <cell r="G566" t="str">
            <v>Western Placer Unified School District</v>
          </cell>
          <cell r="H566" t="str">
            <v>N</v>
          </cell>
          <cell r="I566" t="str">
            <v>Low-income Community</v>
          </cell>
          <cell r="J566" t="str">
            <v>NA</v>
          </cell>
          <cell r="K566" t="str">
            <v>38.89687202, -121.29764012</v>
          </cell>
        </row>
        <row r="567">
          <cell r="A567">
            <v>724389</v>
          </cell>
          <cell r="B567" t="str">
            <v>Placer County APCD</v>
          </cell>
          <cell r="C567" t="str">
            <v>WPUSD Bus #1 CAPP</v>
          </cell>
          <cell r="D567">
            <v>34</v>
          </cell>
          <cell r="E567" t="str">
            <v>Liquidated</v>
          </cell>
          <cell r="F567">
            <v>2017</v>
          </cell>
          <cell r="G567" t="str">
            <v>Western Placer Unified School District</v>
          </cell>
          <cell r="H567" t="str">
            <v>N</v>
          </cell>
          <cell r="I567" t="str">
            <v>Low-income Community</v>
          </cell>
          <cell r="J567" t="str">
            <v>NA</v>
          </cell>
          <cell r="K567" t="str">
            <v>38.89687202, -121.29764012</v>
          </cell>
        </row>
        <row r="568">
          <cell r="A568">
            <v>724389</v>
          </cell>
          <cell r="B568" t="str">
            <v>Placer County APCD</v>
          </cell>
          <cell r="C568" t="str">
            <v>WPUSD Bus #1 CAPP</v>
          </cell>
          <cell r="D568">
            <v>34</v>
          </cell>
          <cell r="E568" t="str">
            <v>Liquidated</v>
          </cell>
          <cell r="F568">
            <v>2017</v>
          </cell>
          <cell r="G568" t="str">
            <v>Western Placer Unified School District</v>
          </cell>
          <cell r="H568" t="str">
            <v>N</v>
          </cell>
          <cell r="I568" t="str">
            <v>Low-income Community</v>
          </cell>
          <cell r="J568" t="str">
            <v>NA</v>
          </cell>
          <cell r="K568" t="str">
            <v>38.89687202, -121.29764012</v>
          </cell>
        </row>
        <row r="569">
          <cell r="A569">
            <v>692863</v>
          </cell>
          <cell r="B569" t="str">
            <v>South Coast AQMD</v>
          </cell>
          <cell r="C569" t="str">
            <v>Y19-AB134-OnRd-USA Waste</v>
          </cell>
          <cell r="D569" t="str">
            <v>18274 (AB134)</v>
          </cell>
          <cell r="E569" t="str">
            <v>Liquidated</v>
          </cell>
          <cell r="F569">
            <v>2017</v>
          </cell>
          <cell r="G569" t="str">
            <v>USA Waste of California, Inc.</v>
          </cell>
          <cell r="H569" t="str">
            <v>Y</v>
          </cell>
          <cell r="I569" t="str">
            <v>Disadvantage Community</v>
          </cell>
          <cell r="J569" t="str">
            <v>NA</v>
          </cell>
          <cell r="K569" t="str">
            <v>33.871126,-117.525935</v>
          </cell>
        </row>
        <row r="570">
          <cell r="A570">
            <v>692865</v>
          </cell>
          <cell r="B570" t="str">
            <v>South Coast AQMD</v>
          </cell>
          <cell r="C570" t="str">
            <v>Y19-AB134-OnRd-USA Waste</v>
          </cell>
          <cell r="D570" t="str">
            <v>18274 (AB134)</v>
          </cell>
          <cell r="E570" t="str">
            <v>Liquidated</v>
          </cell>
          <cell r="F570">
            <v>2017</v>
          </cell>
          <cell r="G570" t="str">
            <v>USA Waste of California, Inc.</v>
          </cell>
          <cell r="H570" t="str">
            <v>Y</v>
          </cell>
          <cell r="I570" t="str">
            <v>Disadvantage Community</v>
          </cell>
          <cell r="J570" t="str">
            <v>NA</v>
          </cell>
          <cell r="K570" t="str">
            <v>33.871126,-117.525935</v>
          </cell>
        </row>
        <row r="571">
          <cell r="A571">
            <v>692867</v>
          </cell>
          <cell r="B571" t="str">
            <v>South Coast AQMD</v>
          </cell>
          <cell r="C571" t="str">
            <v>Y19-AB134-OnRd-USA Waste</v>
          </cell>
          <cell r="D571" t="str">
            <v>18274 (AB134)</v>
          </cell>
          <cell r="E571" t="str">
            <v>Liquidated</v>
          </cell>
          <cell r="F571">
            <v>2017</v>
          </cell>
          <cell r="G571" t="str">
            <v>USA Waste of California, Inc.</v>
          </cell>
          <cell r="H571" t="str">
            <v>Y</v>
          </cell>
          <cell r="I571" t="str">
            <v>Disadvantage Community</v>
          </cell>
          <cell r="J571" t="str">
            <v>NA</v>
          </cell>
          <cell r="K571" t="str">
            <v>33.871126,-117.525935</v>
          </cell>
        </row>
        <row r="572">
          <cell r="A572">
            <v>692869</v>
          </cell>
          <cell r="B572" t="str">
            <v>South Coast AQMD</v>
          </cell>
          <cell r="C572" t="str">
            <v>Y19-AB134-OnRd-USA Waste</v>
          </cell>
          <cell r="D572" t="str">
            <v>18274 (AB134)</v>
          </cell>
          <cell r="E572" t="str">
            <v>Liquidated</v>
          </cell>
          <cell r="F572">
            <v>2017</v>
          </cell>
          <cell r="G572" t="str">
            <v>USA Waste of California, Inc.</v>
          </cell>
          <cell r="H572" t="str">
            <v>Y</v>
          </cell>
          <cell r="I572" t="str">
            <v>Disadvantage Community</v>
          </cell>
          <cell r="J572" t="str">
            <v>NA</v>
          </cell>
          <cell r="K572" t="str">
            <v>33.871126,-117.525935</v>
          </cell>
        </row>
        <row r="573">
          <cell r="A573">
            <v>692873</v>
          </cell>
          <cell r="B573" t="str">
            <v>South Coast AQMD</v>
          </cell>
          <cell r="C573" t="str">
            <v>Y19-AB134-OnRd-USA Waste</v>
          </cell>
          <cell r="D573" t="str">
            <v>18274 (AB134)</v>
          </cell>
          <cell r="E573" t="str">
            <v>Liquidated</v>
          </cell>
          <cell r="F573">
            <v>2017</v>
          </cell>
          <cell r="G573" t="str">
            <v>USA Waste of California, Inc.</v>
          </cell>
          <cell r="H573" t="str">
            <v>Y</v>
          </cell>
          <cell r="I573" t="str">
            <v>Disadvantage Community</v>
          </cell>
          <cell r="J573" t="str">
            <v>NA</v>
          </cell>
          <cell r="K573" t="str">
            <v>33.871126,-117.525935</v>
          </cell>
        </row>
        <row r="574">
          <cell r="A574">
            <v>692875</v>
          </cell>
          <cell r="B574" t="str">
            <v>South Coast AQMD</v>
          </cell>
          <cell r="C574" t="str">
            <v>Y19-AB134-OnRd-USA Waste</v>
          </cell>
          <cell r="D574" t="str">
            <v>18274 (AB134)</v>
          </cell>
          <cell r="E574" t="str">
            <v>Liquidated</v>
          </cell>
          <cell r="F574">
            <v>2017</v>
          </cell>
          <cell r="G574" t="str">
            <v>USA Waste of California, Inc.</v>
          </cell>
          <cell r="H574" t="str">
            <v>Y</v>
          </cell>
          <cell r="I574" t="str">
            <v>Disadvantage Community</v>
          </cell>
          <cell r="J574" t="str">
            <v>NA</v>
          </cell>
          <cell r="K574" t="str">
            <v>33.871126,-117.525935</v>
          </cell>
        </row>
        <row r="575">
          <cell r="A575">
            <v>692877</v>
          </cell>
          <cell r="B575" t="str">
            <v>South Coast AQMD</v>
          </cell>
          <cell r="C575" t="str">
            <v>Y19-AB134-OnRd-USA Waste</v>
          </cell>
          <cell r="D575" t="str">
            <v>18274 (AB134)</v>
          </cell>
          <cell r="E575" t="str">
            <v>Liquidated</v>
          </cell>
          <cell r="F575">
            <v>2017</v>
          </cell>
          <cell r="G575" t="str">
            <v>USA Waste of California, Inc.</v>
          </cell>
          <cell r="H575" t="str">
            <v>Y</v>
          </cell>
          <cell r="I575" t="str">
            <v>Disadvantage Community</v>
          </cell>
          <cell r="J575" t="str">
            <v>NA</v>
          </cell>
          <cell r="K575" t="str">
            <v>33.871126,-117.525935</v>
          </cell>
        </row>
        <row r="576">
          <cell r="A576">
            <v>692879</v>
          </cell>
          <cell r="B576" t="str">
            <v>South Coast AQMD</v>
          </cell>
          <cell r="C576" t="str">
            <v>Y19-AB134-OnRd-USA Waste</v>
          </cell>
          <cell r="D576" t="str">
            <v>18274 (AB134)</v>
          </cell>
          <cell r="E576" t="str">
            <v>Liquidated</v>
          </cell>
          <cell r="F576">
            <v>2017</v>
          </cell>
          <cell r="G576" t="str">
            <v>USA Waste of California, Inc.</v>
          </cell>
          <cell r="H576" t="str">
            <v>Y</v>
          </cell>
          <cell r="I576" t="str">
            <v>Disadvantage Community</v>
          </cell>
          <cell r="J576" t="str">
            <v>NA</v>
          </cell>
          <cell r="K576" t="str">
            <v>33.871126,-117.525935</v>
          </cell>
        </row>
        <row r="577">
          <cell r="A577">
            <v>692881</v>
          </cell>
          <cell r="B577" t="str">
            <v>South Coast AQMD</v>
          </cell>
          <cell r="C577" t="str">
            <v>Y19-AB134-OnRd-USA Waste</v>
          </cell>
          <cell r="D577" t="str">
            <v>18274 (AB134)</v>
          </cell>
          <cell r="E577" t="str">
            <v>Liquidated</v>
          </cell>
          <cell r="F577">
            <v>2017</v>
          </cell>
          <cell r="G577" t="str">
            <v>USA Waste of California, Inc.</v>
          </cell>
          <cell r="H577" t="str">
            <v>Y</v>
          </cell>
          <cell r="I577" t="str">
            <v>Disadvantage Community</v>
          </cell>
          <cell r="J577" t="str">
            <v>NA</v>
          </cell>
          <cell r="K577" t="str">
            <v>33.871126,-117.525935</v>
          </cell>
        </row>
        <row r="578">
          <cell r="A578">
            <v>692883</v>
          </cell>
          <cell r="B578" t="str">
            <v>South Coast AQMD</v>
          </cell>
          <cell r="C578" t="str">
            <v>Y19-AB134-OnRd-USA Waste</v>
          </cell>
          <cell r="D578" t="str">
            <v>18274 (AB134)</v>
          </cell>
          <cell r="E578" t="str">
            <v>Liquidated</v>
          </cell>
          <cell r="F578">
            <v>2017</v>
          </cell>
          <cell r="G578" t="str">
            <v>USA Waste of California, Inc.</v>
          </cell>
          <cell r="H578" t="str">
            <v>Y</v>
          </cell>
          <cell r="I578" t="str">
            <v>Disadvantage Community</v>
          </cell>
          <cell r="J578" t="str">
            <v>SCWCWLB</v>
          </cell>
          <cell r="K578" t="str">
            <v>33.835452,-118.235413</v>
          </cell>
        </row>
        <row r="579">
          <cell r="A579">
            <v>692885</v>
          </cell>
          <cell r="B579" t="str">
            <v>South Coast AQMD</v>
          </cell>
          <cell r="C579" t="str">
            <v>Y19-AB134-OnRd-USA Waste</v>
          </cell>
          <cell r="D579" t="str">
            <v>18274 (AB134)</v>
          </cell>
          <cell r="E579" t="str">
            <v>Liquidated</v>
          </cell>
          <cell r="F579">
            <v>2017</v>
          </cell>
          <cell r="G579" t="str">
            <v>USA Waste of California, Inc.</v>
          </cell>
          <cell r="H579" t="str">
            <v>Y</v>
          </cell>
          <cell r="I579" t="str">
            <v>Disadvantage Community</v>
          </cell>
          <cell r="J579" t="str">
            <v>SCWCWLB</v>
          </cell>
          <cell r="K579" t="str">
            <v>33.835452,-118.235413</v>
          </cell>
        </row>
        <row r="580">
          <cell r="A580">
            <v>692887</v>
          </cell>
          <cell r="B580" t="str">
            <v>South Coast AQMD</v>
          </cell>
          <cell r="C580" t="str">
            <v>Y19-AB134-OnRd-USA Waste</v>
          </cell>
          <cell r="D580" t="str">
            <v>18274 (AB134)</v>
          </cell>
          <cell r="E580" t="str">
            <v>Liquidated</v>
          </cell>
          <cell r="F580">
            <v>2017</v>
          </cell>
          <cell r="G580" t="str">
            <v>USA Waste of California, Inc.</v>
          </cell>
          <cell r="H580" t="str">
            <v>Y</v>
          </cell>
          <cell r="I580" t="str">
            <v>Disadvantage Community</v>
          </cell>
          <cell r="J580" t="str">
            <v>SCWCWLB</v>
          </cell>
          <cell r="K580" t="str">
            <v>33.835452,-118.235413</v>
          </cell>
        </row>
        <row r="581">
          <cell r="A581">
            <v>723713</v>
          </cell>
          <cell r="B581" t="str">
            <v>South Coast AQMD</v>
          </cell>
          <cell r="C581" t="str">
            <v>Y19-AB134-OnRd-Waste Mgt</v>
          </cell>
          <cell r="D581" t="str">
            <v>18302 (AB134)</v>
          </cell>
          <cell r="E581" t="str">
            <v>Liquidated</v>
          </cell>
          <cell r="F581">
            <v>2017</v>
          </cell>
          <cell r="G581" t="str">
            <v>Waste Management Collection &amp; Recycling</v>
          </cell>
          <cell r="H581" t="str">
            <v>Y</v>
          </cell>
          <cell r="I581" t="str">
            <v>Disadvantage Community</v>
          </cell>
          <cell r="J581" t="str">
            <v>NA</v>
          </cell>
          <cell r="K581" t="str">
            <v>33.723809,-117.850556</v>
          </cell>
        </row>
        <row r="582">
          <cell r="A582">
            <v>689398</v>
          </cell>
          <cell r="B582" t="str">
            <v>South Coast AQMD</v>
          </cell>
          <cell r="C582" t="str">
            <v>YR20-Green Fleet Sys-OnRd-Rpl</v>
          </cell>
          <cell r="D582">
            <v>19343</v>
          </cell>
          <cell r="E582" t="str">
            <v>Liquidated</v>
          </cell>
          <cell r="F582">
            <v>2017</v>
          </cell>
          <cell r="G582" t="str">
            <v>Green Fleet Systems</v>
          </cell>
          <cell r="H582" t="str">
            <v>Y</v>
          </cell>
          <cell r="I582" t="str">
            <v>Disadvantage Community</v>
          </cell>
          <cell r="J582" t="str">
            <v>NA</v>
          </cell>
          <cell r="K582" t="str">
            <v>33.8031, -118.1681</v>
          </cell>
        </row>
        <row r="583">
          <cell r="A583">
            <v>689400</v>
          </cell>
          <cell r="B583" t="str">
            <v>South Coast AQMD</v>
          </cell>
          <cell r="C583" t="str">
            <v>YR20-Green Fleet Sys-OnRd-Rpl</v>
          </cell>
          <cell r="D583">
            <v>19343</v>
          </cell>
          <cell r="E583" t="str">
            <v>Liquidated</v>
          </cell>
          <cell r="F583">
            <v>2017</v>
          </cell>
          <cell r="G583" t="str">
            <v>Green Fleet Systems</v>
          </cell>
          <cell r="H583" t="str">
            <v>Y</v>
          </cell>
          <cell r="I583" t="str">
            <v>Disadvantage Community</v>
          </cell>
          <cell r="J583" t="str">
            <v>NA</v>
          </cell>
          <cell r="K583" t="str">
            <v>33.8031, -118.1681</v>
          </cell>
        </row>
        <row r="584">
          <cell r="A584">
            <v>690707</v>
          </cell>
          <cell r="B584" t="str">
            <v>South Coast AQMD</v>
          </cell>
          <cell r="C584" t="str">
            <v>YR20-Green Fleet Sys-OnRd-Rpl</v>
          </cell>
          <cell r="D584">
            <v>19343</v>
          </cell>
          <cell r="E584" t="str">
            <v>Liquidated</v>
          </cell>
          <cell r="F584">
            <v>2017</v>
          </cell>
          <cell r="G584" t="str">
            <v>Green Fleet Systems</v>
          </cell>
          <cell r="H584" t="str">
            <v>Y</v>
          </cell>
          <cell r="I584" t="str">
            <v>Disadvantage Community</v>
          </cell>
          <cell r="J584" t="str">
            <v>NA</v>
          </cell>
          <cell r="K584" t="str">
            <v>33.8031, -118.1681</v>
          </cell>
        </row>
        <row r="585">
          <cell r="A585">
            <v>689404</v>
          </cell>
          <cell r="B585" t="str">
            <v>South Coast AQMD</v>
          </cell>
          <cell r="C585" t="str">
            <v>YR20-Green Fleet Sys-OnRd-Rpl</v>
          </cell>
          <cell r="D585">
            <v>19343</v>
          </cell>
          <cell r="E585" t="str">
            <v>Liquidated</v>
          </cell>
          <cell r="F585">
            <v>2017</v>
          </cell>
          <cell r="G585" t="str">
            <v>Green Fleet Systems</v>
          </cell>
          <cell r="H585" t="str">
            <v>Y</v>
          </cell>
          <cell r="I585" t="str">
            <v>Disadvantage Community</v>
          </cell>
          <cell r="J585" t="str">
            <v>NA</v>
          </cell>
          <cell r="K585" t="str">
            <v>33.8031, -118.1681</v>
          </cell>
        </row>
        <row r="586">
          <cell r="A586">
            <v>689406</v>
          </cell>
          <cell r="B586" t="str">
            <v>South Coast AQMD</v>
          </cell>
          <cell r="C586" t="str">
            <v>YR20-Green Fleet Sys-OnRd-Rpl</v>
          </cell>
          <cell r="D586">
            <v>19343</v>
          </cell>
          <cell r="E586" t="str">
            <v>Liquidated</v>
          </cell>
          <cell r="F586">
            <v>2017</v>
          </cell>
          <cell r="G586" t="str">
            <v>Green Fleet Systems</v>
          </cell>
          <cell r="H586" t="str">
            <v>Y</v>
          </cell>
          <cell r="I586" t="str">
            <v>Disadvantage Community</v>
          </cell>
          <cell r="J586" t="str">
            <v>NA</v>
          </cell>
          <cell r="K586" t="str">
            <v>33.8031, -118.1681</v>
          </cell>
        </row>
        <row r="587">
          <cell r="A587">
            <v>689408</v>
          </cell>
          <cell r="B587" t="str">
            <v>South Coast AQMD</v>
          </cell>
          <cell r="C587" t="str">
            <v>YR20-Green Fleet Sys-OnRd-Rpl</v>
          </cell>
          <cell r="D587">
            <v>19343</v>
          </cell>
          <cell r="E587" t="str">
            <v>Liquidated</v>
          </cell>
          <cell r="F587">
            <v>2017</v>
          </cell>
          <cell r="G587" t="str">
            <v>Green Fleet Systems</v>
          </cell>
          <cell r="H587" t="str">
            <v>Y</v>
          </cell>
          <cell r="I587" t="str">
            <v>Disadvantage Community</v>
          </cell>
          <cell r="J587" t="str">
            <v>NA</v>
          </cell>
          <cell r="K587" t="str">
            <v>33.8031, -118.1681</v>
          </cell>
        </row>
        <row r="588">
          <cell r="A588">
            <v>689410</v>
          </cell>
          <cell r="B588" t="str">
            <v>South Coast AQMD</v>
          </cell>
          <cell r="C588" t="str">
            <v>YR20-Green Fleet Sys-OnRd-Rpl</v>
          </cell>
          <cell r="D588">
            <v>19343</v>
          </cell>
          <cell r="E588" t="str">
            <v>Liquidated</v>
          </cell>
          <cell r="F588">
            <v>2017</v>
          </cell>
          <cell r="G588" t="str">
            <v>Green Fleet Systems</v>
          </cell>
          <cell r="H588" t="str">
            <v>Y</v>
          </cell>
          <cell r="I588" t="str">
            <v>Disadvantage Community</v>
          </cell>
          <cell r="J588" t="str">
            <v>NA</v>
          </cell>
          <cell r="K588" t="str">
            <v>33.8031, -118.1681</v>
          </cell>
        </row>
        <row r="589">
          <cell r="A589">
            <v>689412</v>
          </cell>
          <cell r="B589" t="str">
            <v>South Coast AQMD</v>
          </cell>
          <cell r="C589" t="str">
            <v>YR20-Green Fleet Sys-OnRd-Rpl</v>
          </cell>
          <cell r="D589">
            <v>19343</v>
          </cell>
          <cell r="E589" t="str">
            <v>Liquidated</v>
          </cell>
          <cell r="F589">
            <v>2017</v>
          </cell>
          <cell r="G589" t="str">
            <v>Green Fleet Systems</v>
          </cell>
          <cell r="H589" t="str">
            <v>Y</v>
          </cell>
          <cell r="I589" t="str">
            <v>Disadvantage Community</v>
          </cell>
          <cell r="J589" t="str">
            <v>NA</v>
          </cell>
          <cell r="K589" t="str">
            <v>33.8031, -118.1681</v>
          </cell>
        </row>
        <row r="590">
          <cell r="A590">
            <v>689414</v>
          </cell>
          <cell r="B590" t="str">
            <v>South Coast AQMD</v>
          </cell>
          <cell r="C590" t="str">
            <v>YR20-Green Fleet Sys-OnRd-Rpl</v>
          </cell>
          <cell r="D590">
            <v>19343</v>
          </cell>
          <cell r="E590" t="str">
            <v>Liquidated</v>
          </cell>
          <cell r="F590">
            <v>2017</v>
          </cell>
          <cell r="G590" t="str">
            <v>Green Fleet Systems</v>
          </cell>
          <cell r="H590" t="str">
            <v>Y</v>
          </cell>
          <cell r="I590" t="str">
            <v>Disadvantage Community</v>
          </cell>
          <cell r="J590" t="str">
            <v>NA</v>
          </cell>
          <cell r="K590" t="str">
            <v>33.8031, -118.1681</v>
          </cell>
        </row>
        <row r="591">
          <cell r="A591">
            <v>689416</v>
          </cell>
          <cell r="B591" t="str">
            <v>South Coast AQMD</v>
          </cell>
          <cell r="C591" t="str">
            <v>YR20-Green Fleet Sys-OnRd-Rpl</v>
          </cell>
          <cell r="D591">
            <v>19343</v>
          </cell>
          <cell r="E591" t="str">
            <v>Liquidated</v>
          </cell>
          <cell r="F591">
            <v>2017</v>
          </cell>
          <cell r="G591" t="str">
            <v>Green Fleet Systems</v>
          </cell>
          <cell r="H591" t="str">
            <v>Y</v>
          </cell>
          <cell r="I591" t="str">
            <v>Disadvantage Community</v>
          </cell>
          <cell r="J591" t="str">
            <v>NA</v>
          </cell>
          <cell r="K591" t="str">
            <v>33.8031, -118.1681</v>
          </cell>
        </row>
        <row r="592">
          <cell r="A592">
            <v>689418</v>
          </cell>
          <cell r="B592" t="str">
            <v>South Coast AQMD</v>
          </cell>
          <cell r="C592" t="str">
            <v>YR20-Green Fleet Sys-OnRd-Rpl</v>
          </cell>
          <cell r="D592">
            <v>19343</v>
          </cell>
          <cell r="E592" t="str">
            <v>Liquidated</v>
          </cell>
          <cell r="F592">
            <v>2017</v>
          </cell>
          <cell r="G592" t="str">
            <v>Green Fleet Systems</v>
          </cell>
          <cell r="H592" t="str">
            <v>Y</v>
          </cell>
          <cell r="I592" t="str">
            <v>Disadvantage Community</v>
          </cell>
          <cell r="J592" t="str">
            <v>NA</v>
          </cell>
          <cell r="K592" t="str">
            <v>33.8031, -118.1681</v>
          </cell>
        </row>
        <row r="593">
          <cell r="A593">
            <v>689420</v>
          </cell>
          <cell r="B593" t="str">
            <v>South Coast AQMD</v>
          </cell>
          <cell r="C593" t="str">
            <v>YR20-Green Fleet Sys-OnRd-Rpl</v>
          </cell>
          <cell r="D593">
            <v>19343</v>
          </cell>
          <cell r="E593" t="str">
            <v>Liquidated</v>
          </cell>
          <cell r="F593">
            <v>2017</v>
          </cell>
          <cell r="G593" t="str">
            <v>Green Fleet Systems</v>
          </cell>
          <cell r="H593" t="str">
            <v>Y</v>
          </cell>
          <cell r="I593" t="str">
            <v>Disadvantage Community</v>
          </cell>
          <cell r="J593" t="str">
            <v>NA</v>
          </cell>
          <cell r="K593" t="str">
            <v>33.8031, -118.1681</v>
          </cell>
        </row>
        <row r="594">
          <cell r="A594">
            <v>689422</v>
          </cell>
          <cell r="B594" t="str">
            <v>South Coast AQMD</v>
          </cell>
          <cell r="C594" t="str">
            <v>YR20-Green Fleet Sys-OnRd-Rpl</v>
          </cell>
          <cell r="D594">
            <v>19343</v>
          </cell>
          <cell r="E594" t="str">
            <v>Liquidated</v>
          </cell>
          <cell r="F594">
            <v>2017</v>
          </cell>
          <cell r="G594" t="str">
            <v>Green Fleet Systems</v>
          </cell>
          <cell r="H594" t="str">
            <v>Y</v>
          </cell>
          <cell r="I594" t="str">
            <v>Disadvantage Community</v>
          </cell>
          <cell r="J594" t="str">
            <v>NA</v>
          </cell>
          <cell r="K594" t="str">
            <v>33.8031,-118.1681</v>
          </cell>
        </row>
        <row r="595">
          <cell r="A595">
            <v>689424</v>
          </cell>
          <cell r="B595" t="str">
            <v>South Coast AQMD</v>
          </cell>
          <cell r="C595" t="str">
            <v>YR20-Green Fleet Sys-OnRd-Rpl</v>
          </cell>
          <cell r="D595">
            <v>19343</v>
          </cell>
          <cell r="E595" t="str">
            <v>Liquidated</v>
          </cell>
          <cell r="F595">
            <v>2017</v>
          </cell>
          <cell r="G595" t="str">
            <v>Green Fleet Systems</v>
          </cell>
          <cell r="H595" t="str">
            <v>Y</v>
          </cell>
          <cell r="I595" t="str">
            <v>Disadvantage Community</v>
          </cell>
          <cell r="J595" t="str">
            <v>NA</v>
          </cell>
          <cell r="K595" t="str">
            <v>33.8031, -118.1681</v>
          </cell>
        </row>
        <row r="596">
          <cell r="A596">
            <v>690709</v>
          </cell>
          <cell r="B596" t="str">
            <v>South Coast AQMD</v>
          </cell>
          <cell r="C596" t="str">
            <v>YR20-Green Fleet Sys-OnRd-Rpl</v>
          </cell>
          <cell r="D596">
            <v>19343</v>
          </cell>
          <cell r="E596" t="str">
            <v>Liquidated</v>
          </cell>
          <cell r="F596">
            <v>2017</v>
          </cell>
          <cell r="G596" t="str">
            <v>Green Fleet Systems</v>
          </cell>
          <cell r="H596" t="str">
            <v>Y</v>
          </cell>
          <cell r="I596" t="str">
            <v>Disadvantage Community</v>
          </cell>
          <cell r="J596" t="str">
            <v>NA</v>
          </cell>
          <cell r="K596" t="str">
            <v>33.8031, -118.1681</v>
          </cell>
        </row>
        <row r="597">
          <cell r="A597">
            <v>689426</v>
          </cell>
          <cell r="B597" t="str">
            <v>South Coast AQMD</v>
          </cell>
          <cell r="C597" t="str">
            <v>YR20-Green Fleet Sys-OnRd-Rpl</v>
          </cell>
          <cell r="D597">
            <v>19343</v>
          </cell>
          <cell r="E597" t="str">
            <v>Liquidated</v>
          </cell>
          <cell r="F597">
            <v>2017</v>
          </cell>
          <cell r="G597" t="str">
            <v>Green Fleet Systems</v>
          </cell>
          <cell r="H597" t="str">
            <v>Y</v>
          </cell>
          <cell r="I597" t="str">
            <v>Disadvantage Community</v>
          </cell>
          <cell r="J597" t="str">
            <v>NA</v>
          </cell>
          <cell r="K597" t="str">
            <v>33.8031, -118.1681</v>
          </cell>
        </row>
        <row r="598">
          <cell r="A598">
            <v>689428</v>
          </cell>
          <cell r="B598" t="str">
            <v>South Coast AQMD</v>
          </cell>
          <cell r="C598" t="str">
            <v>YR20-Green Fleet Sys-OnRd-Rpl</v>
          </cell>
          <cell r="D598">
            <v>19343</v>
          </cell>
          <cell r="E598" t="str">
            <v>Liquidated</v>
          </cell>
          <cell r="F598">
            <v>2017</v>
          </cell>
          <cell r="G598" t="str">
            <v>Green Fleet Systems</v>
          </cell>
          <cell r="H598" t="str">
            <v>Y</v>
          </cell>
          <cell r="I598" t="str">
            <v>Disadvantage Community</v>
          </cell>
          <cell r="J598" t="str">
            <v>NA</v>
          </cell>
          <cell r="K598" t="str">
            <v>33.8031, -118.1681</v>
          </cell>
        </row>
        <row r="599">
          <cell r="A599">
            <v>689430</v>
          </cell>
          <cell r="B599" t="str">
            <v>South Coast AQMD</v>
          </cell>
          <cell r="C599" t="str">
            <v>YR20-Green Fleet Sys-OnRd-Rpl</v>
          </cell>
          <cell r="D599">
            <v>19343</v>
          </cell>
          <cell r="E599" t="str">
            <v>Liquidated</v>
          </cell>
          <cell r="F599">
            <v>2017</v>
          </cell>
          <cell r="G599" t="str">
            <v>Green Fleet Systems</v>
          </cell>
          <cell r="H599" t="str">
            <v>Y</v>
          </cell>
          <cell r="I599" t="str">
            <v>Disadvantage Community</v>
          </cell>
          <cell r="J599" t="str">
            <v>NA</v>
          </cell>
          <cell r="K599" t="str">
            <v>33.8031, -118.1681</v>
          </cell>
        </row>
        <row r="600">
          <cell r="A600">
            <v>689436</v>
          </cell>
          <cell r="B600" t="str">
            <v>South Coast AQMD</v>
          </cell>
          <cell r="C600" t="str">
            <v>YR20-Green Fleet Sys-OnRd-Rpl</v>
          </cell>
          <cell r="D600">
            <v>19343</v>
          </cell>
          <cell r="E600" t="str">
            <v>Liquidated</v>
          </cell>
          <cell r="F600">
            <v>2017</v>
          </cell>
          <cell r="G600" t="str">
            <v>Green Fleet Systems</v>
          </cell>
          <cell r="H600" t="str">
            <v>Y</v>
          </cell>
          <cell r="I600" t="str">
            <v>Disadvantage Community</v>
          </cell>
          <cell r="J600" t="str">
            <v>NA</v>
          </cell>
          <cell r="K600" t="str">
            <v>33.8031, -118.1681</v>
          </cell>
        </row>
        <row r="601">
          <cell r="A601">
            <v>731893</v>
          </cell>
          <cell r="B601" t="str">
            <v>South Coast AQMD</v>
          </cell>
          <cell r="C601" t="str">
            <v>YR20-Omnitrans-OnRd-Rpl</v>
          </cell>
          <cell r="D601">
            <v>19427</v>
          </cell>
          <cell r="E601" t="str">
            <v>Liquidated</v>
          </cell>
          <cell r="F601">
            <v>2017</v>
          </cell>
          <cell r="G601" t="str">
            <v>Omnitrans</v>
          </cell>
          <cell r="H601" t="str">
            <v>Y</v>
          </cell>
          <cell r="I601" t="str">
            <v>Disadvantage Community</v>
          </cell>
          <cell r="J601" t="str">
            <v>SCSBM</v>
          </cell>
          <cell r="K601" t="str">
            <v>34.1087,-117.3245</v>
          </cell>
        </row>
        <row r="602">
          <cell r="A602">
            <v>731902</v>
          </cell>
          <cell r="B602" t="str">
            <v>South Coast AQMD</v>
          </cell>
          <cell r="C602" t="str">
            <v>YR20-Omnitrans-OnRd-Rpl</v>
          </cell>
          <cell r="D602">
            <v>19427</v>
          </cell>
          <cell r="E602" t="str">
            <v>Liquidated</v>
          </cell>
          <cell r="F602">
            <v>2017</v>
          </cell>
          <cell r="G602" t="str">
            <v>Omnitrans</v>
          </cell>
          <cell r="H602" t="str">
            <v>Y</v>
          </cell>
          <cell r="I602" t="str">
            <v>Disadvantage Community</v>
          </cell>
          <cell r="J602" t="str">
            <v>SCSBM</v>
          </cell>
          <cell r="K602" t="str">
            <v>34.1087,-117.3245</v>
          </cell>
        </row>
        <row r="603">
          <cell r="A603">
            <v>731903</v>
          </cell>
          <cell r="B603" t="str">
            <v>South Coast AQMD</v>
          </cell>
          <cell r="C603" t="str">
            <v>YR20-Omnitrans-OnRd-Rpl</v>
          </cell>
          <cell r="D603">
            <v>19427</v>
          </cell>
          <cell r="E603" t="str">
            <v>Liquidated</v>
          </cell>
          <cell r="F603">
            <v>2017</v>
          </cell>
          <cell r="G603" t="str">
            <v>Omnitrans</v>
          </cell>
          <cell r="H603" t="str">
            <v>Y</v>
          </cell>
          <cell r="I603" t="str">
            <v>Disadvantage Community</v>
          </cell>
          <cell r="J603" t="str">
            <v>SCSBM</v>
          </cell>
          <cell r="K603" t="str">
            <v>34.1087,-117.3245</v>
          </cell>
        </row>
        <row r="604">
          <cell r="A604">
            <v>731904</v>
          </cell>
          <cell r="B604" t="str">
            <v>South Coast AQMD</v>
          </cell>
          <cell r="C604" t="str">
            <v>YR20-Omnitrans-OnRd-Rpl</v>
          </cell>
          <cell r="D604">
            <v>19427</v>
          </cell>
          <cell r="E604" t="str">
            <v>Liquidated</v>
          </cell>
          <cell r="F604">
            <v>2017</v>
          </cell>
          <cell r="G604" t="str">
            <v>Omnitrans</v>
          </cell>
          <cell r="H604" t="str">
            <v>Y</v>
          </cell>
          <cell r="I604" t="str">
            <v>Disadvantage Community</v>
          </cell>
          <cell r="J604" t="str">
            <v>SCSBM</v>
          </cell>
          <cell r="K604" t="str">
            <v>34.1087,-117.3245</v>
          </cell>
        </row>
        <row r="605">
          <cell r="A605">
            <v>731905</v>
          </cell>
          <cell r="B605" t="str">
            <v>South Coast AQMD</v>
          </cell>
          <cell r="C605" t="str">
            <v>YR20-Omnitrans-OnRd-Rpl</v>
          </cell>
          <cell r="D605">
            <v>19427</v>
          </cell>
          <cell r="E605" t="str">
            <v>Liquidated</v>
          </cell>
          <cell r="F605">
            <v>2017</v>
          </cell>
          <cell r="G605" t="str">
            <v>Omnitrans</v>
          </cell>
          <cell r="H605" t="str">
            <v>Y</v>
          </cell>
          <cell r="I605" t="str">
            <v>Disadvantage Community</v>
          </cell>
          <cell r="J605" t="str">
            <v>SCSBM</v>
          </cell>
          <cell r="K605" t="str">
            <v>34.1087,-117.3245</v>
          </cell>
        </row>
        <row r="606">
          <cell r="A606">
            <v>731906</v>
          </cell>
          <cell r="B606" t="str">
            <v>South Coast AQMD</v>
          </cell>
          <cell r="C606" t="str">
            <v>YR20-Omnitrans-OnRd-Rpl</v>
          </cell>
          <cell r="D606">
            <v>19427</v>
          </cell>
          <cell r="E606" t="str">
            <v>Liquidated</v>
          </cell>
          <cell r="F606">
            <v>2017</v>
          </cell>
          <cell r="G606" t="str">
            <v>Omnitrans</v>
          </cell>
          <cell r="H606" t="str">
            <v>Y</v>
          </cell>
          <cell r="I606" t="str">
            <v>Disadvantage Community</v>
          </cell>
          <cell r="J606" t="str">
            <v>SCSBM</v>
          </cell>
          <cell r="K606" t="str">
            <v>34.1087,-117.3245</v>
          </cell>
        </row>
        <row r="607">
          <cell r="A607">
            <v>731907</v>
          </cell>
          <cell r="B607" t="str">
            <v>South Coast AQMD</v>
          </cell>
          <cell r="C607" t="str">
            <v>YR20-Omnitrans-OnRd-Rpl</v>
          </cell>
          <cell r="D607">
            <v>19427</v>
          </cell>
          <cell r="E607" t="str">
            <v>Liquidated</v>
          </cell>
          <cell r="F607">
            <v>2017</v>
          </cell>
          <cell r="G607" t="str">
            <v>Omnitrans</v>
          </cell>
          <cell r="H607" t="str">
            <v>Y</v>
          </cell>
          <cell r="I607" t="str">
            <v>Disadvantage Community</v>
          </cell>
          <cell r="J607" t="str">
            <v>SCSBM</v>
          </cell>
          <cell r="K607" t="str">
            <v>34.1087,-117.3245</v>
          </cell>
        </row>
        <row r="608">
          <cell r="A608">
            <v>731908</v>
          </cell>
          <cell r="B608" t="str">
            <v>South Coast AQMD</v>
          </cell>
          <cell r="C608" t="str">
            <v>YR20-Omnitrans-OnRd-Rpl</v>
          </cell>
          <cell r="D608">
            <v>19427</v>
          </cell>
          <cell r="E608" t="str">
            <v>Liquidated</v>
          </cell>
          <cell r="F608">
            <v>2017</v>
          </cell>
          <cell r="G608" t="str">
            <v>Omnitrans</v>
          </cell>
          <cell r="H608" t="str">
            <v>Y</v>
          </cell>
          <cell r="I608" t="str">
            <v>Disadvantage Community</v>
          </cell>
          <cell r="J608" t="str">
            <v>SCSBM</v>
          </cell>
          <cell r="K608" t="str">
            <v>34.1087,-117.3245</v>
          </cell>
        </row>
        <row r="609">
          <cell r="A609">
            <v>731909</v>
          </cell>
          <cell r="B609" t="str">
            <v>South Coast AQMD</v>
          </cell>
          <cell r="C609" t="str">
            <v>YR20-Omnitrans-OnRd-Rpl</v>
          </cell>
          <cell r="D609">
            <v>19427</v>
          </cell>
          <cell r="E609" t="str">
            <v>Liquidated</v>
          </cell>
          <cell r="F609">
            <v>2017</v>
          </cell>
          <cell r="G609" t="str">
            <v>Omnitrans</v>
          </cell>
          <cell r="H609" t="str">
            <v>Y</v>
          </cell>
          <cell r="I609" t="str">
            <v>Disadvantage Community</v>
          </cell>
          <cell r="J609" t="str">
            <v>SCSBM</v>
          </cell>
          <cell r="K609" t="str">
            <v>34.1087,-117.3245</v>
          </cell>
        </row>
        <row r="610">
          <cell r="A610">
            <v>731910</v>
          </cell>
          <cell r="B610" t="str">
            <v>South Coast AQMD</v>
          </cell>
          <cell r="C610" t="str">
            <v>YR20-Omnitrans-OnRd-Rpl</v>
          </cell>
          <cell r="D610">
            <v>19427</v>
          </cell>
          <cell r="E610" t="str">
            <v>Liquidated</v>
          </cell>
          <cell r="F610">
            <v>2017</v>
          </cell>
          <cell r="G610" t="str">
            <v>Omnitrans</v>
          </cell>
          <cell r="H610" t="str">
            <v>Y</v>
          </cell>
          <cell r="I610" t="str">
            <v>Disadvantage Community</v>
          </cell>
          <cell r="J610" t="str">
            <v>SCSBM</v>
          </cell>
          <cell r="K610" t="str">
            <v>34.1087,-117.3245</v>
          </cell>
        </row>
        <row r="611">
          <cell r="A611">
            <v>731911</v>
          </cell>
          <cell r="B611" t="str">
            <v>South Coast AQMD</v>
          </cell>
          <cell r="C611" t="str">
            <v>YR20-Omnitrans-OnRd-Rpl</v>
          </cell>
          <cell r="D611">
            <v>19427</v>
          </cell>
          <cell r="E611" t="str">
            <v>Liquidated</v>
          </cell>
          <cell r="F611">
            <v>2017</v>
          </cell>
          <cell r="G611" t="str">
            <v>Omnitrans</v>
          </cell>
          <cell r="H611" t="str">
            <v>Y</v>
          </cell>
          <cell r="I611" t="str">
            <v>Disadvantage Community</v>
          </cell>
          <cell r="J611" t="str">
            <v>SCSBM</v>
          </cell>
          <cell r="K611" t="str">
            <v>34.1087,-117.3245</v>
          </cell>
        </row>
        <row r="612">
          <cell r="A612">
            <v>731912</v>
          </cell>
          <cell r="B612" t="str">
            <v>South Coast AQMD</v>
          </cell>
          <cell r="C612" t="str">
            <v>YR20-Omnitrans-OnRd-Rpl</v>
          </cell>
          <cell r="D612">
            <v>19427</v>
          </cell>
          <cell r="E612" t="str">
            <v>Liquidated</v>
          </cell>
          <cell r="F612">
            <v>2017</v>
          </cell>
          <cell r="G612" t="str">
            <v>Omnitrans</v>
          </cell>
          <cell r="H612" t="str">
            <v>Y</v>
          </cell>
          <cell r="I612" t="str">
            <v>Disadvantage Community</v>
          </cell>
          <cell r="J612" t="str">
            <v>SCSBM</v>
          </cell>
          <cell r="K612" t="str">
            <v>34.1087,-117.3245</v>
          </cell>
        </row>
        <row r="613">
          <cell r="A613">
            <v>731913</v>
          </cell>
          <cell r="B613" t="str">
            <v>South Coast AQMD</v>
          </cell>
          <cell r="C613" t="str">
            <v>YR20-Omnitrans-OnRd-Rpl</v>
          </cell>
          <cell r="D613">
            <v>19427</v>
          </cell>
          <cell r="E613" t="str">
            <v>Liquidated</v>
          </cell>
          <cell r="F613">
            <v>2017</v>
          </cell>
          <cell r="G613" t="str">
            <v>Omnitrans</v>
          </cell>
          <cell r="H613" t="str">
            <v>Y</v>
          </cell>
          <cell r="I613" t="str">
            <v>Disadvantage Community</v>
          </cell>
          <cell r="J613" t="str">
            <v>SCSBM</v>
          </cell>
          <cell r="K613" t="str">
            <v>34.1087,-117.3245</v>
          </cell>
        </row>
        <row r="614">
          <cell r="A614">
            <v>731914</v>
          </cell>
          <cell r="B614" t="str">
            <v>South Coast AQMD</v>
          </cell>
          <cell r="C614" t="str">
            <v>YR20-Omnitrans-OnRd-Rpl</v>
          </cell>
          <cell r="D614">
            <v>19427</v>
          </cell>
          <cell r="E614" t="str">
            <v>Liquidated</v>
          </cell>
          <cell r="F614">
            <v>2017</v>
          </cell>
          <cell r="G614" t="str">
            <v>Omnitrans</v>
          </cell>
          <cell r="H614" t="str">
            <v>Y</v>
          </cell>
          <cell r="I614" t="str">
            <v>Disadvantage Community</v>
          </cell>
          <cell r="J614" t="str">
            <v>SCSBM</v>
          </cell>
          <cell r="K614" t="str">
            <v>34.1087,-117.3245</v>
          </cell>
        </row>
        <row r="615">
          <cell r="A615">
            <v>731915</v>
          </cell>
          <cell r="B615" t="str">
            <v>South Coast AQMD</v>
          </cell>
          <cell r="C615" t="str">
            <v>YR20-Omnitrans-OnRd-Rpl</v>
          </cell>
          <cell r="D615">
            <v>19427</v>
          </cell>
          <cell r="E615" t="str">
            <v>Liquidated</v>
          </cell>
          <cell r="F615">
            <v>2017</v>
          </cell>
          <cell r="G615" t="str">
            <v>Omnitrans</v>
          </cell>
          <cell r="H615" t="str">
            <v>Y</v>
          </cell>
          <cell r="I615" t="str">
            <v>Disadvantage Community</v>
          </cell>
          <cell r="J615" t="str">
            <v>SCSBM</v>
          </cell>
          <cell r="K615" t="str">
            <v>34.1087,-117.3245</v>
          </cell>
        </row>
        <row r="616">
          <cell r="A616">
            <v>731916</v>
          </cell>
          <cell r="B616" t="str">
            <v>South Coast AQMD</v>
          </cell>
          <cell r="C616" t="str">
            <v>YR20-Omnitrans-OnRd-Rpl</v>
          </cell>
          <cell r="D616">
            <v>19427</v>
          </cell>
          <cell r="E616" t="str">
            <v>Liquidated</v>
          </cell>
          <cell r="F616">
            <v>2017</v>
          </cell>
          <cell r="G616" t="str">
            <v>Omnitrans</v>
          </cell>
          <cell r="H616" t="str">
            <v>Y</v>
          </cell>
          <cell r="I616" t="str">
            <v>Disadvantage Community</v>
          </cell>
          <cell r="J616" t="str">
            <v>SCSBM</v>
          </cell>
          <cell r="K616" t="str">
            <v>34.1087,-117.3245</v>
          </cell>
        </row>
        <row r="617">
          <cell r="A617">
            <v>731917</v>
          </cell>
          <cell r="B617" t="str">
            <v>South Coast AQMD</v>
          </cell>
          <cell r="C617" t="str">
            <v>YR20-Omnitrans-OnRd-Rpl</v>
          </cell>
          <cell r="D617">
            <v>19427</v>
          </cell>
          <cell r="E617" t="str">
            <v>Liquidated</v>
          </cell>
          <cell r="F617">
            <v>2017</v>
          </cell>
          <cell r="G617" t="str">
            <v>Omnitrans</v>
          </cell>
          <cell r="H617" t="str">
            <v>Y</v>
          </cell>
          <cell r="I617" t="str">
            <v>Disadvantage Community</v>
          </cell>
          <cell r="J617" t="str">
            <v>SCSBM</v>
          </cell>
          <cell r="K617" t="str">
            <v>34.1087,-117.3245</v>
          </cell>
        </row>
        <row r="618">
          <cell r="A618">
            <v>731918</v>
          </cell>
          <cell r="B618" t="str">
            <v>South Coast AQMD</v>
          </cell>
          <cell r="C618" t="str">
            <v>YR20-Omnitrans-OnRd-Rpl</v>
          </cell>
          <cell r="D618">
            <v>19427</v>
          </cell>
          <cell r="E618" t="str">
            <v>Liquidated</v>
          </cell>
          <cell r="F618">
            <v>2017</v>
          </cell>
          <cell r="G618" t="str">
            <v>Omnitrans</v>
          </cell>
          <cell r="H618" t="str">
            <v>Y</v>
          </cell>
          <cell r="I618" t="str">
            <v>Disadvantage Community</v>
          </cell>
          <cell r="J618" t="str">
            <v>SCSBM</v>
          </cell>
          <cell r="K618" t="str">
            <v>34.1087,-117.3245</v>
          </cell>
        </row>
        <row r="619">
          <cell r="A619">
            <v>731919</v>
          </cell>
          <cell r="B619" t="str">
            <v>South Coast AQMD</v>
          </cell>
          <cell r="C619" t="str">
            <v>YR20-Omnitrans-OnRd-Rpl</v>
          </cell>
          <cell r="D619">
            <v>19427</v>
          </cell>
          <cell r="E619" t="str">
            <v>Liquidated</v>
          </cell>
          <cell r="F619">
            <v>2017</v>
          </cell>
          <cell r="G619" t="str">
            <v>Omnitrans</v>
          </cell>
          <cell r="H619" t="str">
            <v>Y</v>
          </cell>
          <cell r="I619" t="str">
            <v>Disadvantage Community</v>
          </cell>
          <cell r="J619" t="str">
            <v>SCSBM</v>
          </cell>
          <cell r="K619" t="str">
            <v>34.1087,-117.3245</v>
          </cell>
        </row>
        <row r="620">
          <cell r="A620">
            <v>731920</v>
          </cell>
          <cell r="B620" t="str">
            <v>South Coast AQMD</v>
          </cell>
          <cell r="C620" t="str">
            <v>YR20-Omnitrans-OnRd-Rpl</v>
          </cell>
          <cell r="D620">
            <v>19427</v>
          </cell>
          <cell r="E620" t="str">
            <v>Liquidated</v>
          </cell>
          <cell r="F620">
            <v>2017</v>
          </cell>
          <cell r="G620" t="str">
            <v>Omnitrans</v>
          </cell>
          <cell r="H620" t="str">
            <v>Y</v>
          </cell>
          <cell r="I620" t="str">
            <v>Disadvantage Community</v>
          </cell>
          <cell r="J620" t="str">
            <v>SCSBM</v>
          </cell>
          <cell r="K620" t="str">
            <v>34.1087,-117.3245</v>
          </cell>
        </row>
        <row r="621">
          <cell r="A621">
            <v>736324</v>
          </cell>
          <cell r="B621" t="str">
            <v>South Coast AQMD</v>
          </cell>
          <cell r="C621" t="str">
            <v>YR20-Omnitrans-OnRd-Rpl</v>
          </cell>
          <cell r="D621">
            <v>19427</v>
          </cell>
          <cell r="E621" t="str">
            <v>Liquidated</v>
          </cell>
          <cell r="F621">
            <v>2017</v>
          </cell>
          <cell r="G621" t="str">
            <v>Omnitrans</v>
          </cell>
          <cell r="H621" t="str">
            <v>Y</v>
          </cell>
          <cell r="I621" t="str">
            <v>Disadvantage Community</v>
          </cell>
          <cell r="J621" t="str">
            <v>SCSBM</v>
          </cell>
          <cell r="K621" t="str">
            <v>34.1087,-117.3245</v>
          </cell>
        </row>
        <row r="622">
          <cell r="A622">
            <v>690882</v>
          </cell>
          <cell r="B622" t="str">
            <v>South Coast AQMD</v>
          </cell>
          <cell r="C622" t="str">
            <v>Yr20-OnRoad-Pacifica-Rpl</v>
          </cell>
          <cell r="D622">
            <v>20026</v>
          </cell>
          <cell r="E622" t="str">
            <v>Liquidated</v>
          </cell>
          <cell r="F622">
            <v>2017</v>
          </cell>
          <cell r="G622" t="str">
            <v>Pacifica Trucks, LLC.</v>
          </cell>
          <cell r="H622" t="str">
            <v>Y</v>
          </cell>
          <cell r="I622" t="str">
            <v>Disadvantage Community</v>
          </cell>
          <cell r="J622" t="str">
            <v>SCWCWLB</v>
          </cell>
          <cell r="K622" t="str">
            <v>33.7635,-118.2002</v>
          </cell>
        </row>
        <row r="623">
          <cell r="A623">
            <v>688015</v>
          </cell>
          <cell r="B623" t="str">
            <v>South Coast AQMD</v>
          </cell>
          <cell r="C623" t="str">
            <v>Yr20-OnRoad-Pacifica-Rpl</v>
          </cell>
          <cell r="D623">
            <v>20026</v>
          </cell>
          <cell r="E623" t="str">
            <v>Liquidated</v>
          </cell>
          <cell r="F623">
            <v>2017</v>
          </cell>
          <cell r="G623" t="str">
            <v>Pacifica Trucks, LLC.</v>
          </cell>
          <cell r="H623" t="str">
            <v>Y</v>
          </cell>
          <cell r="I623" t="str">
            <v>Disadvantage Community</v>
          </cell>
          <cell r="J623" t="str">
            <v>SCWCWLB</v>
          </cell>
          <cell r="K623" t="str">
            <v>33.7635,-118.2002</v>
          </cell>
        </row>
        <row r="624">
          <cell r="A624">
            <v>688017</v>
          </cell>
          <cell r="B624" t="str">
            <v>South Coast AQMD</v>
          </cell>
          <cell r="C624" t="str">
            <v>Yr20-OnRoad-Pacifica-Rpl</v>
          </cell>
          <cell r="D624">
            <v>20026</v>
          </cell>
          <cell r="E624" t="str">
            <v>Liquidated</v>
          </cell>
          <cell r="F624">
            <v>2017</v>
          </cell>
          <cell r="G624" t="str">
            <v>Pacifica Trucks, LLC.</v>
          </cell>
          <cell r="H624" t="str">
            <v>Y</v>
          </cell>
          <cell r="I624" t="str">
            <v>Disadvantage Community</v>
          </cell>
          <cell r="J624" t="str">
            <v>SCWCWLB</v>
          </cell>
          <cell r="K624" t="str">
            <v>33.7635,-118.2002</v>
          </cell>
        </row>
        <row r="625">
          <cell r="A625">
            <v>685155</v>
          </cell>
          <cell r="B625" t="str">
            <v>South Coast AQMD</v>
          </cell>
          <cell r="C625" t="str">
            <v>Yr20-OnRoad-Pacifica-Rpl</v>
          </cell>
          <cell r="D625">
            <v>20026</v>
          </cell>
          <cell r="E625" t="str">
            <v>Liquidated</v>
          </cell>
          <cell r="F625">
            <v>2017</v>
          </cell>
          <cell r="G625" t="str">
            <v>Pacifica Trucks, LLC.</v>
          </cell>
          <cell r="H625" t="str">
            <v>Y</v>
          </cell>
          <cell r="I625" t="str">
            <v>Disadvantage Community</v>
          </cell>
          <cell r="J625" t="str">
            <v>SCWCWLB</v>
          </cell>
          <cell r="K625" t="str">
            <v>33.7635,-118.2002</v>
          </cell>
        </row>
        <row r="626">
          <cell r="A626">
            <v>685173</v>
          </cell>
          <cell r="B626" t="str">
            <v>South Coast AQMD</v>
          </cell>
          <cell r="C626" t="str">
            <v>Yr20-OnRoad-Pacifica-Rpl</v>
          </cell>
          <cell r="D626">
            <v>20026</v>
          </cell>
          <cell r="E626" t="str">
            <v>Liquidated</v>
          </cell>
          <cell r="F626">
            <v>2017</v>
          </cell>
          <cell r="G626" t="str">
            <v>Pacifica Trucks, LLC.</v>
          </cell>
          <cell r="H626" t="str">
            <v>Y</v>
          </cell>
          <cell r="I626" t="str">
            <v>Disadvantage Community</v>
          </cell>
          <cell r="J626" t="str">
            <v>SCWCWLB</v>
          </cell>
          <cell r="K626" t="str">
            <v>33.7635,-118.2002</v>
          </cell>
        </row>
        <row r="627">
          <cell r="A627">
            <v>688019</v>
          </cell>
          <cell r="B627" t="str">
            <v>South Coast AQMD</v>
          </cell>
          <cell r="C627" t="str">
            <v>Yr20-OnRoad-Pacifica-Rpl</v>
          </cell>
          <cell r="D627">
            <v>20026</v>
          </cell>
          <cell r="E627" t="str">
            <v>Liquidated</v>
          </cell>
          <cell r="F627">
            <v>2017</v>
          </cell>
          <cell r="G627" t="str">
            <v>Pacifica Trucks, LLC.</v>
          </cell>
          <cell r="H627" t="str">
            <v>Y</v>
          </cell>
          <cell r="I627" t="str">
            <v>Disadvantage Community</v>
          </cell>
          <cell r="J627" t="str">
            <v>SCWCWLB</v>
          </cell>
          <cell r="K627" t="str">
            <v>33.7635,-118.2002</v>
          </cell>
        </row>
        <row r="628">
          <cell r="A628">
            <v>685157</v>
          </cell>
          <cell r="B628" t="str">
            <v>South Coast AQMD</v>
          </cell>
          <cell r="C628" t="str">
            <v>Yr20-OnRoad-Pacifica-Rpl</v>
          </cell>
          <cell r="D628">
            <v>20026</v>
          </cell>
          <cell r="E628" t="str">
            <v>Liquidated</v>
          </cell>
          <cell r="F628">
            <v>2017</v>
          </cell>
          <cell r="G628" t="str">
            <v>Pacifica Trucks, LLC.</v>
          </cell>
          <cell r="H628" t="str">
            <v>Y</v>
          </cell>
          <cell r="I628" t="str">
            <v>Disadvantage Community</v>
          </cell>
          <cell r="J628" t="str">
            <v>SCWCWLB</v>
          </cell>
          <cell r="K628" t="str">
            <v>33.7635,-118.2002</v>
          </cell>
        </row>
        <row r="629">
          <cell r="A629">
            <v>685161</v>
          </cell>
          <cell r="B629" t="str">
            <v>South Coast AQMD</v>
          </cell>
          <cell r="C629" t="str">
            <v>Yr20-OnRoad-Pacifica-Rpl</v>
          </cell>
          <cell r="D629">
            <v>20026</v>
          </cell>
          <cell r="E629" t="str">
            <v>Liquidated</v>
          </cell>
          <cell r="F629">
            <v>2017</v>
          </cell>
          <cell r="G629" t="str">
            <v>Pacifica Trucks, LLC.</v>
          </cell>
          <cell r="H629" t="str">
            <v>Y</v>
          </cell>
          <cell r="I629" t="str">
            <v>Disadvantage Community</v>
          </cell>
          <cell r="J629" t="str">
            <v>SCWCWLB</v>
          </cell>
          <cell r="K629" t="str">
            <v>33.7635,-118.2002</v>
          </cell>
        </row>
        <row r="630">
          <cell r="A630">
            <v>688021</v>
          </cell>
          <cell r="B630" t="str">
            <v>South Coast AQMD</v>
          </cell>
          <cell r="C630" t="str">
            <v>Yr20-OnRoad-Pacifica-Rpl</v>
          </cell>
          <cell r="D630">
            <v>20026</v>
          </cell>
          <cell r="E630" t="str">
            <v>Liquidated</v>
          </cell>
          <cell r="F630">
            <v>2017</v>
          </cell>
          <cell r="G630" t="str">
            <v>Pacifica Trucks, LLC.</v>
          </cell>
          <cell r="H630" t="str">
            <v>Y</v>
          </cell>
          <cell r="I630" t="str">
            <v>Disadvantage Community</v>
          </cell>
          <cell r="J630" t="str">
            <v>SCWCWLB</v>
          </cell>
          <cell r="K630" t="str">
            <v>33.7635,-118.2002</v>
          </cell>
        </row>
        <row r="631">
          <cell r="A631">
            <v>685167</v>
          </cell>
          <cell r="B631" t="str">
            <v>South Coast AQMD</v>
          </cell>
          <cell r="C631" t="str">
            <v>Yr20-OnRoad-Pacifica-Rpl</v>
          </cell>
          <cell r="D631">
            <v>20026</v>
          </cell>
          <cell r="E631" t="str">
            <v>Liquidated</v>
          </cell>
          <cell r="F631">
            <v>2017</v>
          </cell>
          <cell r="G631" t="str">
            <v>Pacifica Trucks, LLC.</v>
          </cell>
          <cell r="H631" t="str">
            <v>Y</v>
          </cell>
          <cell r="I631" t="str">
            <v>Disadvantage Community</v>
          </cell>
          <cell r="J631" t="str">
            <v>SCWCWLB</v>
          </cell>
          <cell r="K631" t="str">
            <v>33.7635,-118.2002</v>
          </cell>
        </row>
        <row r="632">
          <cell r="A632">
            <v>685169</v>
          </cell>
          <cell r="B632" t="str">
            <v>South Coast AQMD</v>
          </cell>
          <cell r="C632" t="str">
            <v>Yr20-OnRoad-Pacifica-Rpl</v>
          </cell>
          <cell r="D632">
            <v>20026</v>
          </cell>
          <cell r="E632" t="str">
            <v>Liquidated</v>
          </cell>
          <cell r="F632">
            <v>2017</v>
          </cell>
          <cell r="G632" t="str">
            <v>Pacifica Trucks, LLC.</v>
          </cell>
          <cell r="H632" t="str">
            <v>Y</v>
          </cell>
          <cell r="I632" t="str">
            <v>Disadvantage Community</v>
          </cell>
          <cell r="J632" t="str">
            <v>SCWCWLB</v>
          </cell>
          <cell r="K632" t="str">
            <v>33.7635,-118.2002</v>
          </cell>
        </row>
        <row r="633">
          <cell r="A633">
            <v>685124</v>
          </cell>
          <cell r="B633" t="str">
            <v>South Coast AQMD</v>
          </cell>
          <cell r="C633" t="str">
            <v>Yr20-OnRoad-SupraNatExpInc-Rpl</v>
          </cell>
          <cell r="D633">
            <v>19425</v>
          </cell>
          <cell r="E633" t="str">
            <v>Liquidated</v>
          </cell>
          <cell r="F633">
            <v>2017</v>
          </cell>
          <cell r="G633" t="str">
            <v>Supra National Express Inc.</v>
          </cell>
          <cell r="H633" t="str">
            <v>Y</v>
          </cell>
          <cell r="I633" t="str">
            <v>Disadvantage Community</v>
          </cell>
          <cell r="J633" t="str">
            <v>SCWCWLB</v>
          </cell>
          <cell r="K633" t="str">
            <v>33.7797,-118.2505</v>
          </cell>
        </row>
        <row r="634">
          <cell r="A634">
            <v>685126</v>
          </cell>
          <cell r="B634" t="str">
            <v>South Coast AQMD</v>
          </cell>
          <cell r="C634" t="str">
            <v>Yr20-OnRoad-SupraNatExpInc-Rpl</v>
          </cell>
          <cell r="D634">
            <v>19425</v>
          </cell>
          <cell r="E634" t="str">
            <v>Liquidated</v>
          </cell>
          <cell r="F634">
            <v>2017</v>
          </cell>
          <cell r="G634" t="str">
            <v>Supra National Express Inc.</v>
          </cell>
          <cell r="H634" t="str">
            <v>Y</v>
          </cell>
          <cell r="I634" t="str">
            <v>Disadvantage Community</v>
          </cell>
          <cell r="J634" t="str">
            <v>SCWCWLB</v>
          </cell>
          <cell r="K634" t="str">
            <v>33.7797,-118.2505</v>
          </cell>
        </row>
        <row r="635">
          <cell r="A635">
            <v>685128</v>
          </cell>
          <cell r="B635" t="str">
            <v>South Coast AQMD</v>
          </cell>
          <cell r="C635" t="str">
            <v>Yr20-OnRoad-SupraNatExpInc-Rpl</v>
          </cell>
          <cell r="D635">
            <v>19425</v>
          </cell>
          <cell r="E635" t="str">
            <v>Liquidated</v>
          </cell>
          <cell r="F635">
            <v>2017</v>
          </cell>
          <cell r="G635" t="str">
            <v>Supra National Express Inc.</v>
          </cell>
          <cell r="H635" t="str">
            <v>Y</v>
          </cell>
          <cell r="I635" t="str">
            <v>Disadvantage Community</v>
          </cell>
          <cell r="J635" t="str">
            <v>SCWCWLB</v>
          </cell>
          <cell r="K635" t="str">
            <v>33.7797,-118.2505</v>
          </cell>
        </row>
        <row r="636">
          <cell r="A636">
            <v>685130</v>
          </cell>
          <cell r="B636" t="str">
            <v>South Coast AQMD</v>
          </cell>
          <cell r="C636" t="str">
            <v>Yr20-OnRoad-SupraNatExpInc-Rpl</v>
          </cell>
          <cell r="D636">
            <v>19425</v>
          </cell>
          <cell r="E636" t="str">
            <v>Liquidated</v>
          </cell>
          <cell r="F636">
            <v>2017</v>
          </cell>
          <cell r="G636" t="str">
            <v>Supra National Express Inc.</v>
          </cell>
          <cell r="H636" t="str">
            <v>Y</v>
          </cell>
          <cell r="I636" t="str">
            <v>Disadvantage Community</v>
          </cell>
          <cell r="J636" t="str">
            <v>SCWCWLB</v>
          </cell>
          <cell r="K636" t="str">
            <v>33.7797,-118.2505</v>
          </cell>
        </row>
        <row r="637">
          <cell r="A637">
            <v>685132</v>
          </cell>
          <cell r="B637" t="str">
            <v>South Coast AQMD</v>
          </cell>
          <cell r="C637" t="str">
            <v>Yr20-OnRoad-SupraNatExpInc-Rpl</v>
          </cell>
          <cell r="D637">
            <v>19425</v>
          </cell>
          <cell r="E637" t="str">
            <v>Liquidated</v>
          </cell>
          <cell r="F637">
            <v>2017</v>
          </cell>
          <cell r="G637" t="str">
            <v>Supra National Express Inc.</v>
          </cell>
          <cell r="H637" t="str">
            <v>Y</v>
          </cell>
          <cell r="I637" t="str">
            <v>Disadvantage Community</v>
          </cell>
          <cell r="J637" t="str">
            <v>SCWCWLB</v>
          </cell>
          <cell r="K637" t="str">
            <v>33.7797,-118.2505</v>
          </cell>
        </row>
        <row r="638">
          <cell r="A638">
            <v>685134</v>
          </cell>
          <cell r="B638" t="str">
            <v>South Coast AQMD</v>
          </cell>
          <cell r="C638" t="str">
            <v>Yr20-OnRoad-SupraNatExpInc-Rpl</v>
          </cell>
          <cell r="D638">
            <v>19425</v>
          </cell>
          <cell r="E638" t="str">
            <v>Liquidated</v>
          </cell>
          <cell r="F638">
            <v>2017</v>
          </cell>
          <cell r="G638" t="str">
            <v>Supra National Express Inc.</v>
          </cell>
          <cell r="H638" t="str">
            <v>Y</v>
          </cell>
          <cell r="I638" t="str">
            <v>Disadvantage Community</v>
          </cell>
          <cell r="J638" t="str">
            <v>SCWCWLB</v>
          </cell>
          <cell r="K638" t="str">
            <v>33.7797,-118.2505</v>
          </cell>
        </row>
        <row r="639">
          <cell r="A639">
            <v>685136</v>
          </cell>
          <cell r="B639" t="str">
            <v>South Coast AQMD</v>
          </cell>
          <cell r="C639" t="str">
            <v>Yr20-OnRoad-SupraNatExpInc-Rpl</v>
          </cell>
          <cell r="D639">
            <v>19425</v>
          </cell>
          <cell r="E639" t="str">
            <v>Liquidated</v>
          </cell>
          <cell r="F639">
            <v>2017</v>
          </cell>
          <cell r="G639" t="str">
            <v>Supra National Express Inc.</v>
          </cell>
          <cell r="H639" t="str">
            <v>Y</v>
          </cell>
          <cell r="I639" t="str">
            <v>Disadvantage Community</v>
          </cell>
          <cell r="J639" t="str">
            <v>SCWCWLB</v>
          </cell>
          <cell r="K639" t="str">
            <v>33.7797,-118.2505</v>
          </cell>
        </row>
        <row r="640">
          <cell r="A640">
            <v>685138</v>
          </cell>
          <cell r="B640" t="str">
            <v>South Coast AQMD</v>
          </cell>
          <cell r="C640" t="str">
            <v>Yr20-OnRoad-SupraNatExpInc-Rpl</v>
          </cell>
          <cell r="D640">
            <v>19425</v>
          </cell>
          <cell r="E640" t="str">
            <v>Liquidated</v>
          </cell>
          <cell r="F640">
            <v>2017</v>
          </cell>
          <cell r="G640" t="str">
            <v>Supra National Express Inc.</v>
          </cell>
          <cell r="H640" t="str">
            <v>Y</v>
          </cell>
          <cell r="I640" t="str">
            <v>Disadvantage Community</v>
          </cell>
          <cell r="J640" t="str">
            <v>SCWCWLB</v>
          </cell>
          <cell r="K640" t="str">
            <v>33.7797,-118.2505</v>
          </cell>
        </row>
        <row r="641">
          <cell r="A641">
            <v>692897</v>
          </cell>
          <cell r="B641" t="str">
            <v>South Coast AQMD</v>
          </cell>
          <cell r="C641" t="str">
            <v>Yr20-TKS Leasing LLC</v>
          </cell>
          <cell r="D641">
            <v>19380</v>
          </cell>
          <cell r="E641" t="str">
            <v>Liquidated</v>
          </cell>
          <cell r="F641">
            <v>2017</v>
          </cell>
          <cell r="G641" t="str">
            <v>TKS Leasing</v>
          </cell>
          <cell r="H641" t="str">
            <v>Y</v>
          </cell>
          <cell r="I641" t="str">
            <v>Low-income Community</v>
          </cell>
          <cell r="J641" t="str">
            <v>NA</v>
          </cell>
          <cell r="K641" t="str">
            <v>33.6909, -118.0116</v>
          </cell>
        </row>
        <row r="642">
          <cell r="A642">
            <v>797698</v>
          </cell>
          <cell r="B642" t="str">
            <v>South Coast AQMD</v>
          </cell>
          <cell r="C642" t="str">
            <v>YR21-OnRd-Rpl-VictorKiChoi</v>
          </cell>
          <cell r="D642">
            <v>21047</v>
          </cell>
          <cell r="E642" t="str">
            <v>Liquidated</v>
          </cell>
          <cell r="F642">
            <v>2017</v>
          </cell>
          <cell r="G642" t="str">
            <v>Victor Ki Choi</v>
          </cell>
          <cell r="H642" t="str">
            <v>Y</v>
          </cell>
          <cell r="I642" t="str">
            <v>Disadvantage Community</v>
          </cell>
          <cell r="J642" t="str">
            <v>SCWCWLB</v>
          </cell>
          <cell r="K642" t="str">
            <v>33.843132, -118.215256</v>
          </cell>
        </row>
        <row r="643">
          <cell r="A643">
            <v>797703</v>
          </cell>
          <cell r="B643" t="str">
            <v>South Coast AQMD</v>
          </cell>
          <cell r="C643" t="str">
            <v>Yr21-OnRoad-SupraNatExpInc-Rpl</v>
          </cell>
          <cell r="D643">
            <v>21038</v>
          </cell>
          <cell r="E643" t="str">
            <v>Liquidated</v>
          </cell>
          <cell r="F643">
            <v>2017</v>
          </cell>
          <cell r="G643" t="str">
            <v>Supra National Express, Inc.</v>
          </cell>
          <cell r="H643" t="str">
            <v>Y</v>
          </cell>
          <cell r="I643" t="str">
            <v>Disadvantage Community</v>
          </cell>
          <cell r="J643" t="str">
            <v>SCWCWLB</v>
          </cell>
          <cell r="K643" t="str">
            <v>33.821048, -118.250648</v>
          </cell>
        </row>
        <row r="644">
          <cell r="A644">
            <v>797708</v>
          </cell>
          <cell r="B644" t="str">
            <v>South Coast AQMD</v>
          </cell>
          <cell r="C644" t="str">
            <v>Yr21-OnRoad-SupraNatExpInc-Rpl</v>
          </cell>
          <cell r="D644">
            <v>21038</v>
          </cell>
          <cell r="E644" t="str">
            <v>Liquidated</v>
          </cell>
          <cell r="F644">
            <v>2017</v>
          </cell>
          <cell r="G644" t="str">
            <v>Supra National Express, Inc.</v>
          </cell>
          <cell r="H644" t="str">
            <v>Y</v>
          </cell>
          <cell r="I644" t="str">
            <v>Disadvantage Community</v>
          </cell>
          <cell r="J644" t="str">
            <v>SCWCWLB</v>
          </cell>
          <cell r="K644" t="str">
            <v>33.821048, -118.250648</v>
          </cell>
        </row>
        <row r="645">
          <cell r="A645">
            <v>797737</v>
          </cell>
          <cell r="B645" t="str">
            <v>South Coast AQMD</v>
          </cell>
          <cell r="C645" t="str">
            <v>Yr21-OnRoad-SupraNatExpInc-Rpl</v>
          </cell>
          <cell r="D645">
            <v>21038</v>
          </cell>
          <cell r="E645" t="str">
            <v>Liquidated</v>
          </cell>
          <cell r="F645">
            <v>2017</v>
          </cell>
          <cell r="G645" t="str">
            <v>Supra National Express, Inc.</v>
          </cell>
          <cell r="H645" t="str">
            <v>Y</v>
          </cell>
          <cell r="I645" t="str">
            <v>Disadvantage Community</v>
          </cell>
          <cell r="J645" t="str">
            <v>SCWCWLB</v>
          </cell>
          <cell r="K645" t="str">
            <v>33.821048, -118.250648</v>
          </cell>
        </row>
        <row r="646">
          <cell r="B646" t="str">
            <v>Total</v>
          </cell>
        </row>
        <row r="648">
          <cell r="B648" t="str">
            <v xml:space="preserve">execution time: 2.5159120559692 s 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115" zoomScaleNormal="115" workbookViewId="0">
      <selection activeCell="B32" sqref="B32"/>
    </sheetView>
  </sheetViews>
  <sheetFormatPr baseColWidth="10" defaultColWidth="8.83203125" defaultRowHeight="15" x14ac:dyDescent="0.2"/>
  <cols>
    <col min="1" max="1" width="4.5" customWidth="1"/>
    <col min="2" max="2" width="36.6640625" bestFit="1" customWidth="1"/>
    <col min="3" max="3" width="17.1640625" customWidth="1"/>
    <col min="5" max="5" width="11.5" customWidth="1"/>
    <col min="6" max="6" width="10.1640625" customWidth="1"/>
    <col min="7" max="7" width="10.5" customWidth="1"/>
  </cols>
  <sheetData>
    <row r="1" spans="1:7" ht="21" x14ac:dyDescent="0.25">
      <c r="B1" s="1" t="s">
        <v>0</v>
      </c>
      <c r="C1" s="1"/>
      <c r="D1" s="1"/>
      <c r="E1" s="1"/>
      <c r="F1" s="1"/>
      <c r="G1" s="1"/>
    </row>
    <row r="2" spans="1:7" ht="32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">
      <c r="A3" t="s">
        <v>8</v>
      </c>
      <c r="B3" s="4" t="s">
        <v>9</v>
      </c>
      <c r="C3" s="5">
        <f>SUMIFS('Moyer-CAP ZEV clean'!Y:Y,'Moyer-CAP ZEV clean'!H:H,A3,'Moyer-CAP ZEV clean'!W:W,"Moyer")</f>
        <v>410000</v>
      </c>
      <c r="D3" s="4">
        <f>SUMIFS('Moyer-CAP ZEV clean'!K:K,'Moyer-CAP ZEV clean'!H:H,A3,'Moyer-CAP ZEV clean'!W:W,"Moyer")</f>
        <v>1</v>
      </c>
      <c r="E3" s="6">
        <f>SUMIFS('Moyer-CAP ZEV clean'!Q:Q,'Moyer-CAP ZEV clean'!H:H,A3,'Moyer-CAP ZEV clean'!W:W,"Moyer")</f>
        <v>1.08</v>
      </c>
      <c r="F3" s="6">
        <f>SUMIFS('Moyer-CAP ZEV clean'!R:R,'Moyer-CAP ZEV clean'!H:H,A3,'Moyer-CAP ZEV clean'!W:W,"Moyer")</f>
        <v>0.03</v>
      </c>
      <c r="G3" s="7">
        <f>SUMIFS('Moyer-CAP ZEV clean'!S:S,'Moyer-CAP ZEV clean'!H:H,A3,'Moyer-CAP ZEV clean'!W:W,"Moyer")</f>
        <v>3.0000000000000001E-3</v>
      </c>
    </row>
    <row r="4" spans="1:7" x14ac:dyDescent="0.2">
      <c r="A4" t="s">
        <v>10</v>
      </c>
      <c r="B4" s="4" t="s">
        <v>11</v>
      </c>
      <c r="C4" s="5">
        <f>SUMIFS('Moyer-CAP ZEV clean'!Y:Y,'Moyer-CAP ZEV clean'!H:H,A4,'Moyer-CAP ZEV clean'!W:W,"Moyer")</f>
        <v>8129111.7400000002</v>
      </c>
      <c r="D4" s="4">
        <f>SUMIFS('Moyer-CAP ZEV clean'!K:K,'Moyer-CAP ZEV clean'!H:H,A4,'Moyer-CAP ZEV clean'!W:W,"Moyer")</f>
        <v>37</v>
      </c>
      <c r="E4" s="6">
        <f>SUMIFS('Moyer-CAP ZEV clean'!Q:Q,'Moyer-CAP ZEV clean'!H:H,A4,'Moyer-CAP ZEV clean'!W:W,"Moyer")</f>
        <v>46.8093</v>
      </c>
      <c r="F4" s="6">
        <f>SUMIFS('Moyer-CAP ZEV clean'!R:R,'Moyer-CAP ZEV clean'!H:H,A4,'Moyer-CAP ZEV clean'!W:W,"Moyer")</f>
        <v>5.0167000000000019</v>
      </c>
      <c r="G4" s="7">
        <f>SUMIFS('Moyer-CAP ZEV clean'!S:S,'Moyer-CAP ZEV clean'!H:H,A4,'Moyer-CAP ZEV clean'!W:W,"Moyer")</f>
        <v>0.81210000000000004</v>
      </c>
    </row>
    <row r="5" spans="1:7" x14ac:dyDescent="0.2">
      <c r="A5" t="s">
        <v>12</v>
      </c>
      <c r="B5" s="4" t="s">
        <v>13</v>
      </c>
      <c r="C5" s="5">
        <f>SUMIFS('Moyer-CAP ZEV clean'!Y:Y,'Moyer-CAP ZEV clean'!H:H,A5,'Moyer-CAP ZEV clean'!W:W,"Moyer")</f>
        <v>102361</v>
      </c>
      <c r="D5" s="4">
        <f>SUMIFS('Moyer-CAP ZEV clean'!K:K,'Moyer-CAP ZEV clean'!H:H,A5,'Moyer-CAP ZEV clean'!W:W,"Moyer")</f>
        <v>2</v>
      </c>
      <c r="E5" s="6">
        <f>SUMIFS('Moyer-CAP ZEV clean'!Q:Q,'Moyer-CAP ZEV clean'!H:H,A5,'Moyer-CAP ZEV clean'!W:W,"Moyer")</f>
        <v>3.0855999999999999</v>
      </c>
      <c r="F5" s="6">
        <f>SUMIFS('Moyer-CAP ZEV clean'!R:R,'Moyer-CAP ZEV clean'!H:H,A5,'Moyer-CAP ZEV clean'!W:W,"Moyer")</f>
        <v>1.4E-3</v>
      </c>
      <c r="G5" s="7">
        <f>SUMIFS('Moyer-CAP ZEV clean'!S:S,'Moyer-CAP ZEV clean'!H:H,A5,'Moyer-CAP ZEV clean'!W:W,"Moyer")</f>
        <v>1.4E-3</v>
      </c>
    </row>
    <row r="6" spans="1:7" x14ac:dyDescent="0.2">
      <c r="B6" s="8" t="s">
        <v>14</v>
      </c>
      <c r="C6" s="9">
        <f>SUM(C3:C5)</f>
        <v>8641472.7400000002</v>
      </c>
      <c r="D6" s="8">
        <f>SUM(D3:D5)</f>
        <v>40</v>
      </c>
      <c r="E6" s="10">
        <f>SUM(E3:E5)</f>
        <v>50.974899999999998</v>
      </c>
      <c r="F6" s="10">
        <f>SUM(F3:F5)</f>
        <v>5.0481000000000025</v>
      </c>
      <c r="G6" s="10">
        <f>SUM(G3:G5)</f>
        <v>0.8165</v>
      </c>
    </row>
    <row r="8" spans="1:7" ht="21" x14ac:dyDescent="0.25">
      <c r="B8" s="1" t="s">
        <v>15</v>
      </c>
      <c r="C8" s="1"/>
      <c r="D8" s="1"/>
      <c r="E8" s="1"/>
      <c r="F8" s="1"/>
      <c r="G8" s="1"/>
    </row>
    <row r="9" spans="1:7" ht="32" x14ac:dyDescent="0.2">
      <c r="A9" s="2" t="s">
        <v>1</v>
      </c>
      <c r="B9" s="3" t="s">
        <v>2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</row>
    <row r="10" spans="1:7" x14ac:dyDescent="0.2">
      <c r="A10" t="s">
        <v>8</v>
      </c>
      <c r="B10" s="4" t="s">
        <v>9</v>
      </c>
      <c r="C10" s="5">
        <f>SUMIFS('Moyer-CAP ZEV clean'!Y:Y,'Moyer-CAP ZEV clean'!H:H,A10,'Moyer-CAP ZEV clean'!W:W,"CAP")</f>
        <v>3494300</v>
      </c>
      <c r="D10" s="4">
        <f>SUMIFS('Moyer-CAP ZEV clean'!K:K,'Moyer-CAP ZEV clean'!H:H,A10,'Moyer-CAP ZEV clean'!W:W,"CAP")</f>
        <v>43</v>
      </c>
      <c r="E10" s="6">
        <f>SUMIFS('Moyer-CAP ZEV clean'!Q:Q,'Moyer-CAP ZEV clean'!H:H,A10,'Moyer-CAP ZEV clean'!W:W,"CAP")</f>
        <v>253.4288</v>
      </c>
      <c r="F10" s="6">
        <f>SUMIFS('Moyer-CAP ZEV clean'!R:R,'Moyer-CAP ZEV clean'!H:H,A10,'Moyer-CAP ZEV clean'!W:W,"CAP")</f>
        <v>29.560200000000005</v>
      </c>
      <c r="G10" s="7">
        <f>SUMIFS('Moyer-CAP ZEV clean'!S:S,'Moyer-CAP ZEV clean'!H:H,A10,'Moyer-CAP ZEV clean'!W:W,"CAP")</f>
        <v>9.9776999999999987</v>
      </c>
    </row>
    <row r="11" spans="1:7" x14ac:dyDescent="0.2">
      <c r="A11" t="s">
        <v>10</v>
      </c>
      <c r="B11" s="4" t="s">
        <v>11</v>
      </c>
      <c r="C11" s="5">
        <f>SUMIFS('Moyer-CAP ZEV clean'!Y:Y,'Moyer-CAP ZEV clean'!H:H,A11,'Moyer-CAP ZEV clean'!W:W,"CAP")</f>
        <v>48520450.95000001</v>
      </c>
      <c r="D11" s="4">
        <f>SUMIFS('Moyer-CAP ZEV clean'!K:K,'Moyer-CAP ZEV clean'!H:H,A11,'Moyer-CAP ZEV clean'!W:W,"CAP")</f>
        <v>211</v>
      </c>
      <c r="E11" s="6">
        <f>SUMIFS('Moyer-CAP ZEV clean'!Q:Q,'Moyer-CAP ZEV clean'!H:H,A11,'Moyer-CAP ZEV clean'!W:W,"CAP")</f>
        <v>223.48640000000003</v>
      </c>
      <c r="F11" s="6">
        <f>SUMIFS('Moyer-CAP ZEV clean'!R:R,'Moyer-CAP ZEV clean'!H:H,A11,'Moyer-CAP ZEV clean'!W:W,"CAP")</f>
        <v>19.202900000000014</v>
      </c>
      <c r="G11" s="7">
        <f>SUMIFS('Moyer-CAP ZEV clean'!S:S,'Moyer-CAP ZEV clean'!H:H,A11,'Moyer-CAP ZEV clean'!W:W,"CAP")</f>
        <v>3.7089999999999956</v>
      </c>
    </row>
    <row r="12" spans="1:7" x14ac:dyDescent="0.2">
      <c r="A12" t="s">
        <v>12</v>
      </c>
      <c r="B12" s="4" t="s">
        <v>13</v>
      </c>
      <c r="C12" s="5">
        <f>SUMIFS('Moyer-CAP ZEV clean'!Y:Y,'Moyer-CAP ZEV clean'!H:H,A12,'Moyer-CAP ZEV clean'!W:W,"CAP")</f>
        <v>0</v>
      </c>
      <c r="D12" s="4">
        <f>SUMIFS('Moyer-CAP ZEV clean'!K:K,'Moyer-CAP ZEV clean'!H:H,A12,'Moyer-CAP ZEV clean'!W:W,"CAP")</f>
        <v>0</v>
      </c>
      <c r="E12" s="6">
        <f>SUMIFS('Moyer-CAP ZEV clean'!Q:Q,'Moyer-CAP ZEV clean'!H:H,A12,'Moyer-CAP ZEV clean'!W:W,"CAP")</f>
        <v>0</v>
      </c>
      <c r="F12" s="6">
        <f>SUMIFS('Moyer-CAP ZEV clean'!R:R,'Moyer-CAP ZEV clean'!H:H,A12,'Moyer-CAP ZEV clean'!W:W,"CAP")</f>
        <v>0</v>
      </c>
      <c r="G12" s="7">
        <f>SUMIFS('Moyer-CAP ZEV clean'!S:S,'Moyer-CAP ZEV clean'!H:H,A12,'Moyer-CAP ZEV clean'!W:W,"CAP")</f>
        <v>0</v>
      </c>
    </row>
    <row r="13" spans="1:7" x14ac:dyDescent="0.2">
      <c r="A13" s="11" t="s">
        <v>16</v>
      </c>
      <c r="B13" s="4" t="s">
        <v>17</v>
      </c>
      <c r="C13" s="5">
        <f>SUMIFS('Moyer-CAP ZEV clean'!Y:Y,'Moyer-CAP ZEV clean'!H:H,A13,'Moyer-CAP ZEV clean'!W:W,"CAP")</f>
        <v>1648920</v>
      </c>
      <c r="D13" s="4">
        <f>SUMIFS('Moyer-CAP ZEV clean'!K:K,'Moyer-CAP ZEV clean'!H:H,A13,'Moyer-CAP ZEV clean'!W:W,"CAP")</f>
        <v>51</v>
      </c>
      <c r="E13" s="6">
        <f>SUMIFS('Moyer-CAP ZEV clean'!Q:Q,'Moyer-CAP ZEV clean'!H:H,A13,'Moyer-CAP ZEV clean'!W:W,"CAP")</f>
        <v>16.030799999999999</v>
      </c>
      <c r="F13" s="6">
        <f>SUMIFS('Moyer-CAP ZEV clean'!R:R,'Moyer-CAP ZEV clean'!H:H,A13,'Moyer-CAP ZEV clean'!W:W,"CAP")</f>
        <v>0.59520000000000017</v>
      </c>
      <c r="G13" s="7">
        <f>SUMIFS('Moyer-CAP ZEV clean'!S:S,'Moyer-CAP ZEV clean'!H:H,A13,'Moyer-CAP ZEV clean'!W:W,"CAP")</f>
        <v>4.7999999999999994E-2</v>
      </c>
    </row>
    <row r="14" spans="1:7" x14ac:dyDescent="0.2">
      <c r="A14" s="11" t="s">
        <v>18</v>
      </c>
      <c r="B14" s="4" t="s">
        <v>19</v>
      </c>
      <c r="C14" s="5">
        <f>SUMIFS('Moyer-CAP ZEV clean'!Y:Y,'Moyer-CAP ZEV clean'!H:H,A14,'Moyer-CAP ZEV clean'!W:W,"CAP")</f>
        <v>800000</v>
      </c>
      <c r="D14" s="4">
        <f>SUMIFS('Moyer-CAP ZEV clean'!K:K,'Moyer-CAP ZEV clean'!H:H,A14,'Moyer-CAP ZEV clean'!W:W,"CAP")</f>
        <v>4</v>
      </c>
      <c r="E14" s="6">
        <f>SUMIFS('Moyer-CAP ZEV clean'!Q:Q,'Moyer-CAP ZEV clean'!H:H,A14,'Moyer-CAP ZEV clean'!W:W,"CAP")</f>
        <v>2.0354999999999999</v>
      </c>
      <c r="F14" s="6">
        <f>SUMIFS('Moyer-CAP ZEV clean'!R:R,'Moyer-CAP ZEV clean'!H:H,A14,'Moyer-CAP ZEV clean'!W:W,"CAP")</f>
        <v>6.5500000000000003E-2</v>
      </c>
      <c r="G14" s="7">
        <f>SUMIFS('Moyer-CAP ZEV clean'!S:S,'Moyer-CAP ZEV clean'!H:H,A14,'Moyer-CAP ZEV clean'!W:W,"CAP")</f>
        <v>3.0000000000000001E-3</v>
      </c>
    </row>
    <row r="15" spans="1:7" x14ac:dyDescent="0.2">
      <c r="A15" s="11" t="s">
        <v>20</v>
      </c>
      <c r="B15" s="4" t="s">
        <v>21</v>
      </c>
      <c r="C15" s="5">
        <f>SUMIFS('Moyer-CAP ZEV clean'!Y:Y,'Moyer-CAP ZEV clean'!H:H,A15,'Moyer-CAP ZEV clean'!W:W,"CAP")</f>
        <v>20574</v>
      </c>
      <c r="D15" s="4">
        <f>SUMIFS('Moyer-CAP ZEV clean'!K:K,'Moyer-CAP ZEV clean'!H:H,A15,'Moyer-CAP ZEV clean'!W:W,"CAP")</f>
        <v>1</v>
      </c>
      <c r="E15" s="6">
        <f>SUMIFS('Moyer-CAP ZEV clean'!Q:Q,'Moyer-CAP ZEV clean'!H:H,A15,'Moyer-CAP ZEV clean'!W:W,"CAP")</f>
        <v>0.3276</v>
      </c>
      <c r="F15" s="6">
        <f>SUMIFS('Moyer-CAP ZEV clean'!R:R,'Moyer-CAP ZEV clean'!H:H,A15,'Moyer-CAP ZEV clean'!W:W,"CAP")</f>
        <v>1.9200000000000002E-2</v>
      </c>
      <c r="G15" s="7">
        <f>SUMIFS('Moyer-CAP ZEV clean'!S:S,'Moyer-CAP ZEV clean'!H:H,A15,'Moyer-CAP ZEV clean'!W:W,"CAP")</f>
        <v>0</v>
      </c>
    </row>
    <row r="16" spans="1:7" x14ac:dyDescent="0.2">
      <c r="B16" s="8" t="s">
        <v>14</v>
      </c>
      <c r="C16" s="9">
        <f>SUM(C10:C15)</f>
        <v>54484244.95000001</v>
      </c>
      <c r="D16" s="8">
        <f>SUM(D10:D15)</f>
        <v>310</v>
      </c>
      <c r="E16" s="10">
        <f t="shared" ref="E16:G16" si="0">SUM(E10:E15)</f>
        <v>495.30910000000006</v>
      </c>
      <c r="F16" s="10">
        <f t="shared" si="0"/>
        <v>49.443000000000019</v>
      </c>
      <c r="G16" s="10">
        <f t="shared" si="0"/>
        <v>13.737699999999995</v>
      </c>
    </row>
    <row r="18" spans="2:7" x14ac:dyDescent="0.2">
      <c r="B18" s="12" t="s">
        <v>22</v>
      </c>
      <c r="C18" s="13">
        <f>C6+C16</f>
        <v>63125717.690000013</v>
      </c>
      <c r="D18" s="12">
        <f>D6+D16</f>
        <v>350</v>
      </c>
      <c r="E18" s="14">
        <f>E6+E16</f>
        <v>546.28400000000011</v>
      </c>
      <c r="F18" s="14">
        <f>F6+F16</f>
        <v>54.491100000000024</v>
      </c>
      <c r="G18" s="14">
        <f>G6+G16</f>
        <v>14.554199999999994</v>
      </c>
    </row>
    <row r="21" spans="2:7" x14ac:dyDescent="0.2">
      <c r="B2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53"/>
  <sheetViews>
    <sheetView tabSelected="1" topLeftCell="I1" workbookViewId="0">
      <selection activeCell="AB21" sqref="AB21"/>
    </sheetView>
  </sheetViews>
  <sheetFormatPr baseColWidth="10" defaultColWidth="8.83203125" defaultRowHeight="15" x14ac:dyDescent="0.2"/>
  <cols>
    <col min="1" max="1" width="30.5" bestFit="1" customWidth="1"/>
    <col min="2" max="2" width="32.5" bestFit="1" customWidth="1"/>
    <col min="3" max="3" width="28.33203125" bestFit="1" customWidth="1"/>
    <col min="4" max="4" width="15.1640625" bestFit="1" customWidth="1"/>
    <col min="5" max="5" width="40" bestFit="1" customWidth="1"/>
    <col min="7" max="7" width="49.83203125" bestFit="1" customWidth="1"/>
    <col min="9" max="9" width="54.6640625" customWidth="1"/>
    <col min="13" max="13" width="9.6640625" bestFit="1" customWidth="1"/>
    <col min="14" max="16" width="4.33203125" style="19" hidden="1" customWidth="1"/>
    <col min="20" max="20" width="11.1640625" customWidth="1"/>
    <col min="22" max="22" width="14" customWidth="1"/>
    <col min="23" max="23" width="15.5" customWidth="1"/>
    <col min="24" max="24" width="25.33203125" customWidth="1"/>
    <col min="25" max="25" width="19.83203125" customWidth="1"/>
    <col min="26" max="26" width="15" customWidth="1"/>
    <col min="27" max="27" width="13.83203125" customWidth="1"/>
    <col min="28" max="28" width="14.5" customWidth="1"/>
    <col min="29" max="29" width="28.6640625" customWidth="1"/>
    <col min="30" max="30" width="22.6640625" bestFit="1" customWidth="1"/>
    <col min="31" max="31" width="18.1640625" bestFit="1" customWidth="1"/>
    <col min="32" max="32" width="31.33203125" customWidth="1"/>
    <col min="33" max="33" width="57" bestFit="1" customWidth="1"/>
  </cols>
  <sheetData>
    <row r="1" spans="1:33" ht="46.5" customHeight="1" x14ac:dyDescent="0.2">
      <c r="A1" s="15" t="s">
        <v>24</v>
      </c>
      <c r="B1" s="15" t="s">
        <v>25</v>
      </c>
      <c r="C1" s="15" t="s">
        <v>26</v>
      </c>
      <c r="D1" s="15" t="s">
        <v>27</v>
      </c>
      <c r="E1" s="15" t="s">
        <v>28</v>
      </c>
      <c r="F1" s="15" t="s">
        <v>29</v>
      </c>
      <c r="G1" s="15" t="s">
        <v>30</v>
      </c>
      <c r="H1" s="15" t="s">
        <v>1</v>
      </c>
      <c r="I1" s="15" t="s">
        <v>31</v>
      </c>
      <c r="J1" s="15" t="s">
        <v>32</v>
      </c>
      <c r="K1" s="15" t="s">
        <v>4</v>
      </c>
      <c r="L1" s="15" t="s">
        <v>33</v>
      </c>
      <c r="M1" s="15" t="s">
        <v>34</v>
      </c>
      <c r="N1" s="16" t="s">
        <v>35</v>
      </c>
      <c r="O1" s="16" t="s">
        <v>36</v>
      </c>
      <c r="P1" s="16" t="s">
        <v>37</v>
      </c>
      <c r="Q1" s="15" t="s">
        <v>5</v>
      </c>
      <c r="R1" s="15" t="s">
        <v>6</v>
      </c>
      <c r="S1" s="15" t="s">
        <v>7</v>
      </c>
      <c r="T1" s="15" t="s">
        <v>38</v>
      </c>
      <c r="U1" s="15" t="s">
        <v>39</v>
      </c>
      <c r="V1" s="15" t="s">
        <v>40</v>
      </c>
      <c r="W1" s="15" t="s">
        <v>41</v>
      </c>
      <c r="X1" s="15" t="s">
        <v>42</v>
      </c>
      <c r="Y1" s="17" t="s">
        <v>43</v>
      </c>
      <c r="Z1" s="15" t="s">
        <v>44</v>
      </c>
      <c r="AA1" s="15" t="s">
        <v>45</v>
      </c>
      <c r="AB1" s="15" t="s">
        <v>46</v>
      </c>
      <c r="AC1" s="15" t="s">
        <v>47</v>
      </c>
      <c r="AD1" s="15" t="s">
        <v>48</v>
      </c>
      <c r="AE1" s="15" t="s">
        <v>49</v>
      </c>
      <c r="AF1" s="15" t="s">
        <v>754</v>
      </c>
      <c r="AG1" s="15" t="s">
        <v>755</v>
      </c>
    </row>
    <row r="2" spans="1:33" x14ac:dyDescent="0.2">
      <c r="A2" t="s">
        <v>50</v>
      </c>
      <c r="B2" t="s">
        <v>51</v>
      </c>
      <c r="C2" t="s">
        <v>52</v>
      </c>
      <c r="D2" s="18" t="s">
        <v>53</v>
      </c>
      <c r="E2" t="s">
        <v>54</v>
      </c>
      <c r="F2" t="s">
        <v>55</v>
      </c>
      <c r="G2" t="s">
        <v>52</v>
      </c>
      <c r="H2" t="s">
        <v>8</v>
      </c>
      <c r="I2" t="s">
        <v>56</v>
      </c>
      <c r="J2" t="s">
        <v>57</v>
      </c>
      <c r="K2">
        <v>1</v>
      </c>
      <c r="L2">
        <v>3</v>
      </c>
      <c r="N2" s="19">
        <v>0.36</v>
      </c>
      <c r="O2" s="19">
        <v>0.01</v>
      </c>
      <c r="P2" s="19">
        <v>1E-3</v>
      </c>
      <c r="Q2">
        <v>1.08</v>
      </c>
      <c r="R2">
        <v>0.03</v>
      </c>
      <c r="S2">
        <v>3.0000000000000001E-3</v>
      </c>
      <c r="T2" s="20">
        <v>44743</v>
      </c>
      <c r="V2" s="21">
        <v>410000</v>
      </c>
      <c r="W2" t="s">
        <v>58</v>
      </c>
      <c r="X2" t="s">
        <v>59</v>
      </c>
      <c r="Y2" s="21">
        <v>410000</v>
      </c>
      <c r="AA2">
        <v>790404</v>
      </c>
      <c r="AB2" t="s">
        <v>60</v>
      </c>
      <c r="AC2" s="21" t="s">
        <v>52</v>
      </c>
      <c r="AD2" t="s">
        <v>61</v>
      </c>
      <c r="AE2" t="s">
        <v>573</v>
      </c>
    </row>
    <row r="3" spans="1:33" x14ac:dyDescent="0.2">
      <c r="A3" t="s">
        <v>62</v>
      </c>
      <c r="B3" t="s">
        <v>63</v>
      </c>
      <c r="C3" t="s">
        <v>64</v>
      </c>
      <c r="D3" t="s">
        <v>53</v>
      </c>
      <c r="E3" t="s">
        <v>65</v>
      </c>
      <c r="F3" t="s">
        <v>66</v>
      </c>
      <c r="G3" t="s">
        <v>67</v>
      </c>
      <c r="H3" t="s">
        <v>10</v>
      </c>
      <c r="I3" t="s">
        <v>68</v>
      </c>
      <c r="J3" t="s">
        <v>69</v>
      </c>
      <c r="K3">
        <v>1</v>
      </c>
      <c r="L3">
        <v>10</v>
      </c>
      <c r="M3" t="s">
        <v>55</v>
      </c>
      <c r="N3" s="19">
        <v>3.0499999999999999E-2</v>
      </c>
      <c r="O3" s="19">
        <v>1.6999999999999999E-3</v>
      </c>
      <c r="P3" s="19">
        <v>8.9999999999999998E-4</v>
      </c>
      <c r="Q3">
        <v>0.30499999999999999</v>
      </c>
      <c r="R3">
        <v>1.6999999999999998E-2</v>
      </c>
      <c r="S3">
        <v>8.9999999999999993E-3</v>
      </c>
      <c r="T3" s="20">
        <v>44700</v>
      </c>
      <c r="V3" s="21">
        <v>80000</v>
      </c>
      <c r="W3" t="s">
        <v>58</v>
      </c>
      <c r="X3" t="s">
        <v>59</v>
      </c>
      <c r="Y3" s="21">
        <v>80000</v>
      </c>
      <c r="AA3">
        <v>798440</v>
      </c>
      <c r="AB3" t="s">
        <v>60</v>
      </c>
      <c r="AC3" s="21"/>
      <c r="AD3" t="s">
        <v>574</v>
      </c>
      <c r="AE3" t="s">
        <v>575</v>
      </c>
    </row>
    <row r="4" spans="1:33" x14ac:dyDescent="0.2">
      <c r="A4" t="s">
        <v>62</v>
      </c>
      <c r="B4" t="s">
        <v>63</v>
      </c>
      <c r="C4" t="s">
        <v>64</v>
      </c>
      <c r="D4" t="s">
        <v>53</v>
      </c>
      <c r="E4" t="s">
        <v>65</v>
      </c>
      <c r="F4" t="s">
        <v>66</v>
      </c>
      <c r="G4" t="s">
        <v>70</v>
      </c>
      <c r="H4" t="s">
        <v>10</v>
      </c>
      <c r="I4" t="s">
        <v>68</v>
      </c>
      <c r="J4" t="s">
        <v>69</v>
      </c>
      <c r="K4">
        <v>1</v>
      </c>
      <c r="L4">
        <v>10</v>
      </c>
      <c r="M4" t="s">
        <v>55</v>
      </c>
      <c r="N4" s="19">
        <v>2.5100000000000001E-2</v>
      </c>
      <c r="O4" s="19">
        <v>1.2999999999999999E-3</v>
      </c>
      <c r="P4" s="19">
        <v>8.0000000000000004E-4</v>
      </c>
      <c r="Q4">
        <v>0.251</v>
      </c>
      <c r="R4">
        <v>1.2999999999999999E-2</v>
      </c>
      <c r="S4">
        <v>8.0000000000000002E-3</v>
      </c>
      <c r="T4" s="20">
        <v>44700</v>
      </c>
      <c r="V4" s="21">
        <v>65000</v>
      </c>
      <c r="W4" t="s">
        <v>58</v>
      </c>
      <c r="X4" t="s">
        <v>59</v>
      </c>
      <c r="Y4" s="21">
        <v>65000</v>
      </c>
      <c r="AA4">
        <v>798442</v>
      </c>
      <c r="AB4" t="s">
        <v>60</v>
      </c>
      <c r="AC4" s="21"/>
      <c r="AD4" t="s">
        <v>574</v>
      </c>
      <c r="AE4" t="s">
        <v>575</v>
      </c>
    </row>
    <row r="5" spans="1:33" x14ac:dyDescent="0.2">
      <c r="A5" t="s">
        <v>62</v>
      </c>
      <c r="B5" t="s">
        <v>63</v>
      </c>
      <c r="C5" t="s">
        <v>64</v>
      </c>
      <c r="D5" t="s">
        <v>53</v>
      </c>
      <c r="E5" t="s">
        <v>65</v>
      </c>
      <c r="F5" t="s">
        <v>66</v>
      </c>
      <c r="G5" t="s">
        <v>71</v>
      </c>
      <c r="H5" t="s">
        <v>10</v>
      </c>
      <c r="I5" t="s">
        <v>68</v>
      </c>
      <c r="J5" t="s">
        <v>69</v>
      </c>
      <c r="K5">
        <v>1</v>
      </c>
      <c r="L5">
        <v>10</v>
      </c>
      <c r="M5" t="s">
        <v>55</v>
      </c>
      <c r="N5" s="19">
        <v>2.0199999999999999E-2</v>
      </c>
      <c r="O5" s="19">
        <v>1E-3</v>
      </c>
      <c r="P5" s="19">
        <v>5.9999999999999995E-4</v>
      </c>
      <c r="Q5">
        <v>0.20199999999999999</v>
      </c>
      <c r="R5">
        <v>0.01</v>
      </c>
      <c r="S5">
        <v>5.9999999999999993E-3</v>
      </c>
      <c r="T5" s="20">
        <v>44700</v>
      </c>
      <c r="V5" s="21">
        <v>50000</v>
      </c>
      <c r="W5" t="s">
        <v>58</v>
      </c>
      <c r="X5" t="s">
        <v>59</v>
      </c>
      <c r="Y5" s="21">
        <v>50000</v>
      </c>
      <c r="AA5">
        <v>798444</v>
      </c>
      <c r="AB5" t="s">
        <v>60</v>
      </c>
      <c r="AC5" s="21"/>
      <c r="AD5" t="s">
        <v>574</v>
      </c>
      <c r="AE5" t="s">
        <v>575</v>
      </c>
    </row>
    <row r="6" spans="1:33" x14ac:dyDescent="0.2">
      <c r="A6" t="s">
        <v>62</v>
      </c>
      <c r="B6" t="s">
        <v>63</v>
      </c>
      <c r="C6" t="s">
        <v>64</v>
      </c>
      <c r="D6" t="s">
        <v>53</v>
      </c>
      <c r="E6" t="s">
        <v>65</v>
      </c>
      <c r="F6" t="s">
        <v>66</v>
      </c>
      <c r="G6" t="s">
        <v>72</v>
      </c>
      <c r="H6" t="s">
        <v>10</v>
      </c>
      <c r="I6" t="s">
        <v>68</v>
      </c>
      <c r="J6" t="s">
        <v>69</v>
      </c>
      <c r="K6">
        <v>1</v>
      </c>
      <c r="L6">
        <v>10</v>
      </c>
      <c r="M6" t="s">
        <v>55</v>
      </c>
      <c r="N6" s="19">
        <v>7.2700000000000001E-2</v>
      </c>
      <c r="O6" s="19">
        <v>5.4000000000000003E-3</v>
      </c>
      <c r="P6" s="19">
        <v>2.5999999999999999E-3</v>
      </c>
      <c r="Q6">
        <v>0.72699999999999998</v>
      </c>
      <c r="R6">
        <v>5.4000000000000006E-2</v>
      </c>
      <c r="S6">
        <v>2.5999999999999999E-2</v>
      </c>
      <c r="T6" s="20">
        <v>44700</v>
      </c>
      <c r="V6" s="21">
        <v>200000</v>
      </c>
      <c r="W6" t="s">
        <v>58</v>
      </c>
      <c r="X6" t="s">
        <v>59</v>
      </c>
      <c r="Y6" s="21">
        <v>200000</v>
      </c>
      <c r="AA6">
        <v>798446</v>
      </c>
      <c r="AB6" t="s">
        <v>60</v>
      </c>
      <c r="AC6" s="21"/>
      <c r="AD6" t="s">
        <v>574</v>
      </c>
      <c r="AE6" t="s">
        <v>575</v>
      </c>
    </row>
    <row r="7" spans="1:33" x14ac:dyDescent="0.2">
      <c r="A7" t="s">
        <v>62</v>
      </c>
      <c r="B7" t="s">
        <v>63</v>
      </c>
      <c r="C7" t="s">
        <v>64</v>
      </c>
      <c r="D7" t="s">
        <v>53</v>
      </c>
      <c r="E7" t="s">
        <v>65</v>
      </c>
      <c r="F7" t="s">
        <v>66</v>
      </c>
      <c r="G7" t="s">
        <v>73</v>
      </c>
      <c r="H7" t="s">
        <v>10</v>
      </c>
      <c r="I7" t="s">
        <v>68</v>
      </c>
      <c r="J7" t="s">
        <v>69</v>
      </c>
      <c r="K7">
        <v>1</v>
      </c>
      <c r="L7">
        <v>10</v>
      </c>
      <c r="M7" t="s">
        <v>55</v>
      </c>
      <c r="N7" s="19">
        <v>0.1056</v>
      </c>
      <c r="O7" s="19">
        <v>9.9000000000000008E-3</v>
      </c>
      <c r="P7" s="19">
        <v>4.7999999999999996E-3</v>
      </c>
      <c r="Q7">
        <v>1.056</v>
      </c>
      <c r="R7">
        <v>9.9000000000000005E-2</v>
      </c>
      <c r="S7">
        <v>4.7999999999999994E-2</v>
      </c>
      <c r="T7" s="20">
        <v>44700</v>
      </c>
      <c r="V7" s="21">
        <v>300000</v>
      </c>
      <c r="W7" t="s">
        <v>58</v>
      </c>
      <c r="X7" t="s">
        <v>59</v>
      </c>
      <c r="Y7" s="21">
        <v>300000</v>
      </c>
      <c r="AA7">
        <v>798452</v>
      </c>
      <c r="AB7" t="s">
        <v>60</v>
      </c>
      <c r="AC7" s="21"/>
      <c r="AD7" t="s">
        <v>574</v>
      </c>
      <c r="AE7" t="s">
        <v>575</v>
      </c>
    </row>
    <row r="8" spans="1:33" x14ac:dyDescent="0.2">
      <c r="A8" t="s">
        <v>62</v>
      </c>
      <c r="B8" t="s">
        <v>63</v>
      </c>
      <c r="C8" t="s">
        <v>64</v>
      </c>
      <c r="D8" t="s">
        <v>53</v>
      </c>
      <c r="E8" t="s">
        <v>65</v>
      </c>
      <c r="F8" t="s">
        <v>66</v>
      </c>
      <c r="G8" t="s">
        <v>74</v>
      </c>
      <c r="H8" t="s">
        <v>10</v>
      </c>
      <c r="I8" t="s">
        <v>68</v>
      </c>
      <c r="J8" t="s">
        <v>69</v>
      </c>
      <c r="K8">
        <v>1</v>
      </c>
      <c r="L8">
        <v>10</v>
      </c>
      <c r="M8" t="s">
        <v>55</v>
      </c>
      <c r="N8" s="19">
        <v>0.12889999999999999</v>
      </c>
      <c r="O8" s="19">
        <v>1.3599999999999999E-2</v>
      </c>
      <c r="P8" s="19">
        <v>6.4000000000000003E-3</v>
      </c>
      <c r="Q8">
        <v>1.2889999999999999</v>
      </c>
      <c r="R8">
        <v>0.13599999999999998</v>
      </c>
      <c r="S8">
        <v>6.4000000000000001E-2</v>
      </c>
      <c r="T8" s="20">
        <v>44700</v>
      </c>
      <c r="V8" s="21">
        <v>399821</v>
      </c>
      <c r="W8" t="s">
        <v>58</v>
      </c>
      <c r="X8" t="s">
        <v>59</v>
      </c>
      <c r="Y8" s="21">
        <v>399821</v>
      </c>
      <c r="AA8">
        <v>798454</v>
      </c>
      <c r="AB8" t="s">
        <v>60</v>
      </c>
      <c r="AC8" s="21"/>
      <c r="AD8" t="s">
        <v>574</v>
      </c>
      <c r="AE8" t="s">
        <v>575</v>
      </c>
    </row>
    <row r="9" spans="1:33" x14ac:dyDescent="0.2">
      <c r="A9" t="s">
        <v>62</v>
      </c>
      <c r="B9" t="s">
        <v>63</v>
      </c>
      <c r="C9" t="s">
        <v>64</v>
      </c>
      <c r="D9" t="s">
        <v>53</v>
      </c>
      <c r="E9" t="s">
        <v>65</v>
      </c>
      <c r="F9" t="s">
        <v>66</v>
      </c>
      <c r="G9" t="s">
        <v>75</v>
      </c>
      <c r="H9" t="s">
        <v>10</v>
      </c>
      <c r="I9" t="s">
        <v>68</v>
      </c>
      <c r="J9" t="s">
        <v>69</v>
      </c>
      <c r="K9">
        <v>1</v>
      </c>
      <c r="L9">
        <v>10</v>
      </c>
      <c r="M9" t="s">
        <v>55</v>
      </c>
      <c r="N9" s="19">
        <v>5.5500000000000001E-2</v>
      </c>
      <c r="O9" s="19">
        <v>3.7000000000000002E-3</v>
      </c>
      <c r="P9" s="19">
        <v>2E-3</v>
      </c>
      <c r="Q9">
        <v>0.55500000000000005</v>
      </c>
      <c r="R9">
        <v>3.7000000000000005E-2</v>
      </c>
      <c r="S9">
        <v>0.02</v>
      </c>
      <c r="T9" s="20">
        <v>44700</v>
      </c>
      <c r="V9" s="21">
        <v>150000</v>
      </c>
      <c r="W9" t="s">
        <v>58</v>
      </c>
      <c r="X9" t="s">
        <v>59</v>
      </c>
      <c r="Y9" s="21">
        <v>150000</v>
      </c>
      <c r="AA9">
        <v>798456</v>
      </c>
      <c r="AB9" t="s">
        <v>60</v>
      </c>
      <c r="AC9" s="21"/>
      <c r="AD9" t="s">
        <v>574</v>
      </c>
      <c r="AE9" t="s">
        <v>575</v>
      </c>
    </row>
    <row r="10" spans="1:33" x14ac:dyDescent="0.2">
      <c r="A10" t="s">
        <v>62</v>
      </c>
      <c r="B10" t="s">
        <v>63</v>
      </c>
      <c r="C10" t="s">
        <v>64</v>
      </c>
      <c r="D10" t="s">
        <v>53</v>
      </c>
      <c r="E10" t="s">
        <v>65</v>
      </c>
      <c r="F10" t="s">
        <v>66</v>
      </c>
      <c r="G10" t="s">
        <v>76</v>
      </c>
      <c r="H10" t="s">
        <v>10</v>
      </c>
      <c r="I10" t="s">
        <v>68</v>
      </c>
      <c r="J10" t="s">
        <v>69</v>
      </c>
      <c r="K10">
        <v>1</v>
      </c>
      <c r="L10">
        <v>10</v>
      </c>
      <c r="M10" t="s">
        <v>55</v>
      </c>
      <c r="N10" s="19">
        <v>7.5499999999999998E-2</v>
      </c>
      <c r="O10" s="19">
        <v>6.0000000000000001E-3</v>
      </c>
      <c r="P10" s="19">
        <v>3.0999999999999999E-3</v>
      </c>
      <c r="Q10">
        <v>0.755</v>
      </c>
      <c r="R10">
        <v>0.06</v>
      </c>
      <c r="S10">
        <v>3.1E-2</v>
      </c>
      <c r="T10" s="20">
        <v>44700</v>
      </c>
      <c r="V10" s="21">
        <v>210000</v>
      </c>
      <c r="W10" t="s">
        <v>58</v>
      </c>
      <c r="X10" t="s">
        <v>59</v>
      </c>
      <c r="Y10" s="21">
        <v>210000</v>
      </c>
      <c r="AA10">
        <v>798458</v>
      </c>
      <c r="AB10" t="s">
        <v>60</v>
      </c>
      <c r="AC10" s="21"/>
      <c r="AD10" t="s">
        <v>574</v>
      </c>
      <c r="AE10" t="s">
        <v>575</v>
      </c>
    </row>
    <row r="11" spans="1:33" x14ac:dyDescent="0.2">
      <c r="A11" t="s">
        <v>62</v>
      </c>
      <c r="B11" t="s">
        <v>63</v>
      </c>
      <c r="C11" t="s">
        <v>64</v>
      </c>
      <c r="D11" t="s">
        <v>53</v>
      </c>
      <c r="E11" t="s">
        <v>65</v>
      </c>
      <c r="F11" t="s">
        <v>66</v>
      </c>
      <c r="G11" t="s">
        <v>77</v>
      </c>
      <c r="H11" t="s">
        <v>10</v>
      </c>
      <c r="I11" t="s">
        <v>68</v>
      </c>
      <c r="J11" t="s">
        <v>69</v>
      </c>
      <c r="K11">
        <v>1</v>
      </c>
      <c r="L11">
        <v>10</v>
      </c>
      <c r="M11" t="s">
        <v>55</v>
      </c>
      <c r="N11" s="19">
        <v>4.7199999999999999E-2</v>
      </c>
      <c r="O11" s="19">
        <v>2.8999999999999998E-3</v>
      </c>
      <c r="P11" s="19">
        <v>1.6000000000000001E-3</v>
      </c>
      <c r="Q11">
        <v>0.47199999999999998</v>
      </c>
      <c r="R11">
        <v>2.8999999999999998E-2</v>
      </c>
      <c r="S11">
        <v>1.6E-2</v>
      </c>
      <c r="T11" s="20">
        <v>44700</v>
      </c>
      <c r="V11" s="21">
        <v>125000</v>
      </c>
      <c r="W11" t="s">
        <v>58</v>
      </c>
      <c r="X11" t="s">
        <v>59</v>
      </c>
      <c r="Y11" s="21">
        <v>125000</v>
      </c>
      <c r="AA11">
        <v>798460</v>
      </c>
      <c r="AB11" t="s">
        <v>60</v>
      </c>
      <c r="AC11" s="21"/>
      <c r="AD11" t="s">
        <v>574</v>
      </c>
      <c r="AE11" t="s">
        <v>575</v>
      </c>
    </row>
    <row r="12" spans="1:33" x14ac:dyDescent="0.2">
      <c r="A12" t="s">
        <v>78</v>
      </c>
      <c r="B12" t="s">
        <v>79</v>
      </c>
      <c r="C12" t="s">
        <v>80</v>
      </c>
      <c r="D12" t="s">
        <v>53</v>
      </c>
      <c r="E12" t="s">
        <v>81</v>
      </c>
      <c r="F12" t="s">
        <v>55</v>
      </c>
      <c r="G12" t="s">
        <v>82</v>
      </c>
      <c r="H12" t="s">
        <v>10</v>
      </c>
      <c r="I12" t="s">
        <v>68</v>
      </c>
      <c r="J12" t="s">
        <v>69</v>
      </c>
      <c r="K12">
        <v>1</v>
      </c>
      <c r="L12">
        <v>10</v>
      </c>
      <c r="M12" t="s">
        <v>55</v>
      </c>
      <c r="N12" s="19">
        <v>0.2432</v>
      </c>
      <c r="O12" s="19">
        <v>1.9199999999999998E-2</v>
      </c>
      <c r="P12" s="19">
        <v>8.0000000000000002E-3</v>
      </c>
      <c r="Q12">
        <v>2.4319999999999999</v>
      </c>
      <c r="R12">
        <v>0.19199999999999998</v>
      </c>
      <c r="S12">
        <v>0.08</v>
      </c>
      <c r="T12" s="20">
        <v>44473</v>
      </c>
      <c r="V12" s="21">
        <v>399782.7</v>
      </c>
      <c r="W12" t="s">
        <v>58</v>
      </c>
      <c r="X12" t="s">
        <v>83</v>
      </c>
      <c r="Y12" s="21">
        <v>399782.7</v>
      </c>
      <c r="AA12">
        <v>770815</v>
      </c>
      <c r="AB12" t="s">
        <v>60</v>
      </c>
      <c r="AC12" s="21"/>
      <c r="AD12" t="s">
        <v>576</v>
      </c>
      <c r="AE12" t="s">
        <v>577</v>
      </c>
    </row>
    <row r="13" spans="1:33" x14ac:dyDescent="0.2">
      <c r="A13" t="s">
        <v>84</v>
      </c>
      <c r="B13" t="s">
        <v>85</v>
      </c>
      <c r="C13" t="s">
        <v>86</v>
      </c>
      <c r="D13" t="s">
        <v>53</v>
      </c>
      <c r="E13" t="s">
        <v>87</v>
      </c>
      <c r="F13" t="s">
        <v>66</v>
      </c>
      <c r="G13" t="s">
        <v>88</v>
      </c>
      <c r="H13" t="s">
        <v>10</v>
      </c>
      <c r="I13" t="s">
        <v>68</v>
      </c>
      <c r="J13" t="s">
        <v>69</v>
      </c>
      <c r="K13">
        <v>1</v>
      </c>
      <c r="L13">
        <v>10</v>
      </c>
      <c r="M13" t="s">
        <v>55</v>
      </c>
      <c r="N13" s="19">
        <v>0.27200000000000002</v>
      </c>
      <c r="O13" s="19">
        <v>3.5400000000000001E-2</v>
      </c>
      <c r="P13" s="19">
        <v>2.3E-3</v>
      </c>
      <c r="Q13">
        <v>2.72</v>
      </c>
      <c r="R13">
        <v>0.35399999999999998</v>
      </c>
      <c r="S13">
        <v>2.3E-2</v>
      </c>
      <c r="T13" s="20">
        <v>44400</v>
      </c>
      <c r="V13" s="21">
        <v>300000</v>
      </c>
      <c r="W13" t="s">
        <v>58</v>
      </c>
      <c r="X13" t="s">
        <v>59</v>
      </c>
      <c r="Y13" s="21">
        <v>300000</v>
      </c>
      <c r="AA13">
        <v>784779</v>
      </c>
      <c r="AB13" t="s">
        <v>60</v>
      </c>
      <c r="AC13" s="21"/>
      <c r="AD13" t="s">
        <v>578</v>
      </c>
      <c r="AE13" t="s">
        <v>579</v>
      </c>
    </row>
    <row r="14" spans="1:33" x14ac:dyDescent="0.2">
      <c r="A14" t="s">
        <v>84</v>
      </c>
      <c r="B14" t="s">
        <v>85</v>
      </c>
      <c r="C14" t="s">
        <v>86</v>
      </c>
      <c r="D14" t="s">
        <v>53</v>
      </c>
      <c r="E14" t="s">
        <v>87</v>
      </c>
      <c r="F14" t="s">
        <v>66</v>
      </c>
      <c r="G14" t="s">
        <v>89</v>
      </c>
      <c r="H14" t="s">
        <v>10</v>
      </c>
      <c r="I14" t="s">
        <v>68</v>
      </c>
      <c r="J14" t="s">
        <v>69</v>
      </c>
      <c r="K14">
        <v>1</v>
      </c>
      <c r="L14">
        <v>10</v>
      </c>
      <c r="M14" t="s">
        <v>55</v>
      </c>
      <c r="N14" s="19">
        <v>0.25090000000000001</v>
      </c>
      <c r="O14" s="19">
        <v>3.27E-2</v>
      </c>
      <c r="P14" s="19">
        <v>2.0999999999999999E-3</v>
      </c>
      <c r="Q14">
        <v>2.5090000000000003</v>
      </c>
      <c r="R14">
        <v>0.32700000000000001</v>
      </c>
      <c r="S14">
        <v>2.0999999999999998E-2</v>
      </c>
      <c r="T14" s="20">
        <v>44400</v>
      </c>
      <c r="V14" s="21">
        <v>300000</v>
      </c>
      <c r="W14" t="s">
        <v>58</v>
      </c>
      <c r="X14" t="s">
        <v>59</v>
      </c>
      <c r="Y14" s="21">
        <v>300000</v>
      </c>
      <c r="AA14">
        <v>784781</v>
      </c>
      <c r="AB14" t="s">
        <v>60</v>
      </c>
      <c r="AC14" s="21"/>
      <c r="AD14" t="s">
        <v>578</v>
      </c>
      <c r="AE14" t="s">
        <v>579</v>
      </c>
    </row>
    <row r="15" spans="1:33" x14ac:dyDescent="0.2">
      <c r="A15" t="s">
        <v>84</v>
      </c>
      <c r="B15" t="s">
        <v>85</v>
      </c>
      <c r="C15" t="s">
        <v>86</v>
      </c>
      <c r="D15" t="s">
        <v>53</v>
      </c>
      <c r="E15" t="s">
        <v>87</v>
      </c>
      <c r="F15" t="s">
        <v>66</v>
      </c>
      <c r="G15" t="s">
        <v>90</v>
      </c>
      <c r="H15" t="s">
        <v>10</v>
      </c>
      <c r="I15" t="s">
        <v>68</v>
      </c>
      <c r="J15" t="s">
        <v>69</v>
      </c>
      <c r="K15">
        <v>1</v>
      </c>
      <c r="L15">
        <v>10</v>
      </c>
      <c r="M15" t="s">
        <v>55</v>
      </c>
      <c r="N15" s="19">
        <v>0.23849999999999999</v>
      </c>
      <c r="O15" s="19">
        <v>3.1E-2</v>
      </c>
      <c r="P15" s="19">
        <v>2E-3</v>
      </c>
      <c r="Q15">
        <v>2.3849999999999998</v>
      </c>
      <c r="R15">
        <v>0.31</v>
      </c>
      <c r="S15">
        <v>0.02</v>
      </c>
      <c r="T15" s="20">
        <v>44400</v>
      </c>
      <c r="V15" s="21">
        <v>364907.18</v>
      </c>
      <c r="W15" t="s">
        <v>58</v>
      </c>
      <c r="X15" t="s">
        <v>59</v>
      </c>
      <c r="Y15" s="21">
        <v>364907</v>
      </c>
      <c r="AA15">
        <v>784783</v>
      </c>
      <c r="AB15" t="s">
        <v>60</v>
      </c>
      <c r="AC15" s="21"/>
      <c r="AD15" t="s">
        <v>578</v>
      </c>
      <c r="AE15" t="s">
        <v>579</v>
      </c>
    </row>
    <row r="16" spans="1:33" x14ac:dyDescent="0.2">
      <c r="A16" t="s">
        <v>84</v>
      </c>
      <c r="B16" t="s">
        <v>85</v>
      </c>
      <c r="C16" t="s">
        <v>86</v>
      </c>
      <c r="D16" t="s">
        <v>53</v>
      </c>
      <c r="E16" t="s">
        <v>87</v>
      </c>
      <c r="F16" t="s">
        <v>66</v>
      </c>
      <c r="G16" t="s">
        <v>91</v>
      </c>
      <c r="H16" t="s">
        <v>10</v>
      </c>
      <c r="I16" t="s">
        <v>68</v>
      </c>
      <c r="J16" t="s">
        <v>69</v>
      </c>
      <c r="K16">
        <v>1</v>
      </c>
      <c r="L16">
        <v>10</v>
      </c>
      <c r="M16" t="s">
        <v>55</v>
      </c>
      <c r="N16" s="19">
        <v>0.26729999999999998</v>
      </c>
      <c r="O16" s="19">
        <v>3.5099999999999999E-2</v>
      </c>
      <c r="P16" s="19">
        <v>2.3E-3</v>
      </c>
      <c r="Q16">
        <v>2.673</v>
      </c>
      <c r="R16">
        <v>0.35099999999999998</v>
      </c>
      <c r="S16">
        <v>2.3E-2</v>
      </c>
      <c r="T16" s="20">
        <v>44400</v>
      </c>
      <c r="V16" s="21">
        <v>300000</v>
      </c>
      <c r="W16" t="s">
        <v>58</v>
      </c>
      <c r="X16" t="s">
        <v>59</v>
      </c>
      <c r="Y16" s="21">
        <v>300000</v>
      </c>
      <c r="AA16">
        <v>784787</v>
      </c>
      <c r="AB16" t="s">
        <v>60</v>
      </c>
      <c r="AC16" s="21"/>
      <c r="AD16" t="s">
        <v>578</v>
      </c>
      <c r="AE16" t="s">
        <v>579</v>
      </c>
    </row>
    <row r="17" spans="1:33" x14ac:dyDescent="0.2">
      <c r="A17" t="s">
        <v>84</v>
      </c>
      <c r="B17" t="s">
        <v>85</v>
      </c>
      <c r="C17" t="s">
        <v>86</v>
      </c>
      <c r="D17" t="s">
        <v>53</v>
      </c>
      <c r="E17" t="s">
        <v>87</v>
      </c>
      <c r="F17" t="s">
        <v>66</v>
      </c>
      <c r="G17" t="s">
        <v>92</v>
      </c>
      <c r="H17" t="s">
        <v>10</v>
      </c>
      <c r="I17" t="s">
        <v>68</v>
      </c>
      <c r="J17" t="s">
        <v>69</v>
      </c>
      <c r="K17">
        <v>1</v>
      </c>
      <c r="L17">
        <v>10</v>
      </c>
      <c r="M17" t="s">
        <v>55</v>
      </c>
      <c r="N17" s="19">
        <v>0.3387</v>
      </c>
      <c r="O17" s="19">
        <v>4.41E-2</v>
      </c>
      <c r="P17" s="19">
        <v>2.8E-3</v>
      </c>
      <c r="Q17">
        <v>3.387</v>
      </c>
      <c r="R17">
        <v>0.441</v>
      </c>
      <c r="S17">
        <v>2.8000000000000001E-2</v>
      </c>
      <c r="T17" s="20">
        <v>44400</v>
      </c>
      <c r="V17" s="21">
        <v>250000</v>
      </c>
      <c r="W17" t="s">
        <v>58</v>
      </c>
      <c r="X17" t="s">
        <v>59</v>
      </c>
      <c r="Y17" s="21">
        <v>250000</v>
      </c>
      <c r="AA17">
        <v>784791</v>
      </c>
      <c r="AB17" t="s">
        <v>60</v>
      </c>
      <c r="AC17" s="21"/>
      <c r="AD17" t="s">
        <v>578</v>
      </c>
      <c r="AE17" t="s">
        <v>579</v>
      </c>
    </row>
    <row r="18" spans="1:33" x14ac:dyDescent="0.2">
      <c r="A18" t="s">
        <v>84</v>
      </c>
      <c r="B18" t="s">
        <v>85</v>
      </c>
      <c r="C18" t="s">
        <v>86</v>
      </c>
      <c r="D18" t="s">
        <v>53</v>
      </c>
      <c r="E18" t="s">
        <v>87</v>
      </c>
      <c r="F18" t="s">
        <v>66</v>
      </c>
      <c r="G18" t="s">
        <v>93</v>
      </c>
      <c r="H18" t="s">
        <v>10</v>
      </c>
      <c r="I18" t="s">
        <v>68</v>
      </c>
      <c r="J18" t="s">
        <v>69</v>
      </c>
      <c r="K18">
        <v>1</v>
      </c>
      <c r="L18">
        <v>10</v>
      </c>
      <c r="M18" t="s">
        <v>55</v>
      </c>
      <c r="N18" s="19">
        <v>0.2581</v>
      </c>
      <c r="O18" s="19">
        <v>3.3599999999999998E-2</v>
      </c>
      <c r="P18" s="19">
        <v>2.0999999999999999E-3</v>
      </c>
      <c r="Q18">
        <v>2.581</v>
      </c>
      <c r="R18">
        <v>0.33599999999999997</v>
      </c>
      <c r="S18">
        <v>2.0999999999999998E-2</v>
      </c>
      <c r="T18" s="20">
        <v>44400</v>
      </c>
      <c r="V18" s="21">
        <v>364907.18</v>
      </c>
      <c r="W18" t="s">
        <v>58</v>
      </c>
      <c r="X18" t="s">
        <v>59</v>
      </c>
      <c r="Y18" s="21">
        <v>364907</v>
      </c>
      <c r="AA18">
        <v>784796</v>
      </c>
      <c r="AB18" t="s">
        <v>60</v>
      </c>
      <c r="AC18" s="21"/>
      <c r="AD18" t="s">
        <v>578</v>
      </c>
      <c r="AE18" t="s">
        <v>579</v>
      </c>
    </row>
    <row r="19" spans="1:33" x14ac:dyDescent="0.2">
      <c r="A19" t="s">
        <v>84</v>
      </c>
      <c r="B19" t="s">
        <v>85</v>
      </c>
      <c r="C19" t="s">
        <v>86</v>
      </c>
      <c r="D19" t="s">
        <v>53</v>
      </c>
      <c r="E19" t="s">
        <v>87</v>
      </c>
      <c r="F19" t="s">
        <v>66</v>
      </c>
      <c r="G19" t="s">
        <v>94</v>
      </c>
      <c r="H19" t="s">
        <v>10</v>
      </c>
      <c r="I19" t="s">
        <v>68</v>
      </c>
      <c r="J19" t="s">
        <v>69</v>
      </c>
      <c r="K19">
        <v>1</v>
      </c>
      <c r="L19">
        <v>10</v>
      </c>
      <c r="M19" t="s">
        <v>55</v>
      </c>
      <c r="N19" s="19">
        <v>0.26669999999999999</v>
      </c>
      <c r="O19" s="19">
        <v>3.4700000000000002E-2</v>
      </c>
      <c r="P19" s="19">
        <v>2.2000000000000001E-3</v>
      </c>
      <c r="Q19">
        <v>2.6669999999999998</v>
      </c>
      <c r="R19">
        <v>0.34700000000000003</v>
      </c>
      <c r="S19">
        <v>2.2000000000000002E-2</v>
      </c>
      <c r="T19" s="20">
        <v>44400</v>
      </c>
      <c r="V19" s="21">
        <v>364907.18</v>
      </c>
      <c r="W19" t="s">
        <v>58</v>
      </c>
      <c r="X19" t="s">
        <v>59</v>
      </c>
      <c r="Y19" s="21">
        <v>364907</v>
      </c>
      <c r="AA19">
        <v>784798</v>
      </c>
      <c r="AB19" t="s">
        <v>60</v>
      </c>
      <c r="AC19" s="21"/>
      <c r="AD19" t="s">
        <v>578</v>
      </c>
      <c r="AE19" t="s">
        <v>579</v>
      </c>
    </row>
    <row r="20" spans="1:33" x14ac:dyDescent="0.2">
      <c r="A20" t="s">
        <v>84</v>
      </c>
      <c r="B20" t="s">
        <v>85</v>
      </c>
      <c r="C20" t="s">
        <v>86</v>
      </c>
      <c r="D20" t="s">
        <v>53</v>
      </c>
      <c r="E20" t="s">
        <v>87</v>
      </c>
      <c r="F20" t="s">
        <v>66</v>
      </c>
      <c r="G20" t="s">
        <v>95</v>
      </c>
      <c r="H20" t="s">
        <v>10</v>
      </c>
      <c r="I20" t="s">
        <v>68</v>
      </c>
      <c r="J20" t="s">
        <v>69</v>
      </c>
      <c r="K20">
        <v>1</v>
      </c>
      <c r="L20">
        <v>10</v>
      </c>
      <c r="M20" t="s">
        <v>55</v>
      </c>
      <c r="N20" s="19">
        <v>0.25979999999999998</v>
      </c>
      <c r="O20" s="19">
        <v>3.4099999999999998E-2</v>
      </c>
      <c r="P20" s="19">
        <v>2.3E-3</v>
      </c>
      <c r="Q20">
        <v>2.5979999999999999</v>
      </c>
      <c r="R20">
        <v>0.34099999999999997</v>
      </c>
      <c r="S20">
        <v>2.3E-2</v>
      </c>
      <c r="T20" s="20">
        <v>44400</v>
      </c>
      <c r="V20" s="21">
        <v>250000</v>
      </c>
      <c r="W20" t="s">
        <v>58</v>
      </c>
      <c r="X20" t="s">
        <v>59</v>
      </c>
      <c r="Y20" s="21">
        <v>250000</v>
      </c>
      <c r="AA20">
        <v>784800</v>
      </c>
      <c r="AB20" t="s">
        <v>60</v>
      </c>
      <c r="AC20" s="21"/>
      <c r="AD20" t="s">
        <v>578</v>
      </c>
    </row>
    <row r="21" spans="1:33" x14ac:dyDescent="0.2">
      <c r="A21" t="s">
        <v>96</v>
      </c>
      <c r="B21" t="s">
        <v>97</v>
      </c>
      <c r="C21" t="s">
        <v>98</v>
      </c>
      <c r="D21" t="s">
        <v>53</v>
      </c>
      <c r="E21" t="s">
        <v>99</v>
      </c>
      <c r="F21" t="s">
        <v>55</v>
      </c>
      <c r="G21" t="s">
        <v>100</v>
      </c>
      <c r="H21" t="s">
        <v>10</v>
      </c>
      <c r="I21" t="s">
        <v>68</v>
      </c>
      <c r="J21" t="s">
        <v>69</v>
      </c>
      <c r="K21">
        <v>1</v>
      </c>
      <c r="L21">
        <v>3</v>
      </c>
      <c r="M21" t="s">
        <v>55</v>
      </c>
      <c r="N21" s="19">
        <v>0.15570000000000001</v>
      </c>
      <c r="O21" s="19">
        <v>1.44E-2</v>
      </c>
      <c r="P21" s="19">
        <v>6.4000000000000003E-3</v>
      </c>
      <c r="Q21">
        <v>0.46710000000000002</v>
      </c>
      <c r="R21">
        <v>4.3200000000000002E-2</v>
      </c>
      <c r="S21">
        <v>1.9200000000000002E-2</v>
      </c>
      <c r="T21" s="20">
        <v>44741</v>
      </c>
      <c r="V21" s="21">
        <v>304624.76</v>
      </c>
      <c r="W21" t="s">
        <v>58</v>
      </c>
      <c r="X21" t="s">
        <v>83</v>
      </c>
      <c r="Y21" s="21">
        <v>304624.75999999995</v>
      </c>
      <c r="AA21">
        <v>790903</v>
      </c>
      <c r="AB21" t="s">
        <v>101</v>
      </c>
      <c r="AC21" s="21"/>
    </row>
    <row r="22" spans="1:33" x14ac:dyDescent="0.2">
      <c r="A22" t="s">
        <v>78</v>
      </c>
      <c r="B22" t="s">
        <v>102</v>
      </c>
      <c r="C22" t="s">
        <v>103</v>
      </c>
      <c r="D22" t="s">
        <v>53</v>
      </c>
      <c r="E22" t="s">
        <v>104</v>
      </c>
      <c r="F22" t="s">
        <v>55</v>
      </c>
      <c r="G22" t="s">
        <v>105</v>
      </c>
      <c r="H22" t="s">
        <v>10</v>
      </c>
      <c r="I22" t="s">
        <v>68</v>
      </c>
      <c r="J22" t="s">
        <v>69</v>
      </c>
      <c r="K22">
        <v>1</v>
      </c>
      <c r="L22">
        <v>10</v>
      </c>
      <c r="M22" t="s">
        <v>55</v>
      </c>
      <c r="N22" s="19">
        <v>0.1215</v>
      </c>
      <c r="O22" s="19">
        <v>1.26E-2</v>
      </c>
      <c r="P22" s="19">
        <v>5.8999999999999999E-3</v>
      </c>
      <c r="Q22">
        <v>1.2149999999999999</v>
      </c>
      <c r="R22">
        <v>0.126</v>
      </c>
      <c r="S22">
        <v>5.8999999999999997E-2</v>
      </c>
      <c r="T22" s="20">
        <v>44575</v>
      </c>
      <c r="V22" s="21">
        <v>379175.28</v>
      </c>
      <c r="W22" t="s">
        <v>58</v>
      </c>
      <c r="X22" t="s">
        <v>59</v>
      </c>
      <c r="Y22" s="21">
        <v>379175.27999999997</v>
      </c>
      <c r="AA22">
        <v>791168</v>
      </c>
      <c r="AB22" t="s">
        <v>60</v>
      </c>
      <c r="AC22" s="21"/>
      <c r="AD22" t="s">
        <v>580</v>
      </c>
      <c r="AE22" t="s">
        <v>581</v>
      </c>
    </row>
    <row r="23" spans="1:33" x14ac:dyDescent="0.2">
      <c r="A23" t="s">
        <v>106</v>
      </c>
      <c r="B23" t="s">
        <v>107</v>
      </c>
      <c r="C23" t="s">
        <v>107</v>
      </c>
      <c r="D23" t="s">
        <v>53</v>
      </c>
      <c r="E23" t="s">
        <v>108</v>
      </c>
      <c r="F23" t="s">
        <v>66</v>
      </c>
      <c r="G23" t="s">
        <v>109</v>
      </c>
      <c r="H23" t="s">
        <v>10</v>
      </c>
      <c r="I23" t="s">
        <v>68</v>
      </c>
      <c r="J23" t="s">
        <v>69</v>
      </c>
      <c r="K23">
        <v>1</v>
      </c>
      <c r="L23">
        <v>5</v>
      </c>
      <c r="M23" t="s">
        <v>55</v>
      </c>
      <c r="N23" s="19">
        <v>0.1265</v>
      </c>
      <c r="O23" s="19">
        <v>7.1999999999999998E-3</v>
      </c>
      <c r="P23" s="19">
        <v>6.9999999999999999E-4</v>
      </c>
      <c r="Q23">
        <v>0.63250000000000006</v>
      </c>
      <c r="R23">
        <v>3.5999999999999997E-2</v>
      </c>
      <c r="S23">
        <v>3.5000000000000001E-3</v>
      </c>
      <c r="T23" s="20">
        <v>43851</v>
      </c>
      <c r="V23" s="21">
        <v>197700</v>
      </c>
      <c r="W23" t="s">
        <v>58</v>
      </c>
      <c r="X23" t="s">
        <v>83</v>
      </c>
      <c r="Y23" s="21">
        <v>197700</v>
      </c>
      <c r="AA23">
        <v>744629</v>
      </c>
      <c r="AB23" t="s">
        <v>60</v>
      </c>
      <c r="AC23" s="21"/>
      <c r="AG23" t="str">
        <f>VLOOKUP(AA23,'[1]cofund(3)'!E:M,8,FALSE)</f>
        <v>HVIP - Hybrid and Zero-Emission Truck and Bus Voucher Incentive Project</v>
      </c>
    </row>
    <row r="24" spans="1:33" x14ac:dyDescent="0.2">
      <c r="A24" t="s">
        <v>106</v>
      </c>
      <c r="B24" t="s">
        <v>107</v>
      </c>
      <c r="C24" t="s">
        <v>107</v>
      </c>
      <c r="D24" t="s">
        <v>53</v>
      </c>
      <c r="E24" t="s">
        <v>108</v>
      </c>
      <c r="F24" t="s">
        <v>66</v>
      </c>
      <c r="G24" t="s">
        <v>110</v>
      </c>
      <c r="H24" t="s">
        <v>10</v>
      </c>
      <c r="I24" t="s">
        <v>68</v>
      </c>
      <c r="J24" t="s">
        <v>69</v>
      </c>
      <c r="K24">
        <v>1</v>
      </c>
      <c r="L24">
        <v>5</v>
      </c>
      <c r="M24" t="s">
        <v>55</v>
      </c>
      <c r="N24" s="19">
        <v>9.0200000000000002E-2</v>
      </c>
      <c r="O24" s="19">
        <v>5.0000000000000001E-3</v>
      </c>
      <c r="P24" s="19">
        <v>5.0000000000000001E-4</v>
      </c>
      <c r="Q24">
        <v>0.45100000000000001</v>
      </c>
      <c r="R24">
        <v>2.5000000000000001E-2</v>
      </c>
      <c r="S24">
        <v>2.5000000000000001E-3</v>
      </c>
      <c r="T24" s="20">
        <v>43851</v>
      </c>
      <c r="V24" s="21">
        <v>140000</v>
      </c>
      <c r="W24" t="s">
        <v>58</v>
      </c>
      <c r="X24" t="s">
        <v>83</v>
      </c>
      <c r="Y24" s="21">
        <v>140000</v>
      </c>
      <c r="AA24">
        <v>744631</v>
      </c>
      <c r="AB24" t="s">
        <v>60</v>
      </c>
      <c r="AC24" s="21"/>
      <c r="AG24" t="str">
        <f>VLOOKUP(AA24,'[1]cofund(3)'!E:M,8,FALSE)</f>
        <v>HVIP - Hybrid and Zero-Emission Truck and Bus Voucher Incentive Project</v>
      </c>
    </row>
    <row r="25" spans="1:33" x14ac:dyDescent="0.2">
      <c r="A25" t="s">
        <v>106</v>
      </c>
      <c r="B25" t="s">
        <v>107</v>
      </c>
      <c r="C25" t="s">
        <v>107</v>
      </c>
      <c r="D25" t="s">
        <v>53</v>
      </c>
      <c r="E25" t="s">
        <v>108</v>
      </c>
      <c r="F25" t="s">
        <v>66</v>
      </c>
      <c r="G25" t="s">
        <v>111</v>
      </c>
      <c r="H25" t="s">
        <v>10</v>
      </c>
      <c r="I25" t="s">
        <v>68</v>
      </c>
      <c r="J25" t="s">
        <v>69</v>
      </c>
      <c r="K25">
        <v>1</v>
      </c>
      <c r="L25">
        <v>5</v>
      </c>
      <c r="M25" t="s">
        <v>55</v>
      </c>
      <c r="N25" s="19">
        <v>0.12759999999999999</v>
      </c>
      <c r="O25" s="19">
        <v>7.3000000000000001E-3</v>
      </c>
      <c r="P25" s="19">
        <v>6.9999999999999999E-4</v>
      </c>
      <c r="Q25">
        <v>0.6379999999999999</v>
      </c>
      <c r="R25">
        <v>3.6499999999999998E-2</v>
      </c>
      <c r="S25">
        <v>3.5000000000000001E-3</v>
      </c>
      <c r="T25" s="20">
        <v>43851</v>
      </c>
      <c r="V25" s="21">
        <v>199700</v>
      </c>
      <c r="W25" t="s">
        <v>58</v>
      </c>
      <c r="X25" t="s">
        <v>83</v>
      </c>
      <c r="Y25" s="21">
        <v>199700</v>
      </c>
      <c r="AA25">
        <v>744633</v>
      </c>
      <c r="AB25" t="s">
        <v>60</v>
      </c>
      <c r="AC25" s="21"/>
      <c r="AG25" t="str">
        <f>VLOOKUP(AA25,'[1]cofund(3)'!E:M,8,FALSE)</f>
        <v>HVIP - Hybrid and Zero-Emission Truck and Bus Voucher Incentive Project</v>
      </c>
    </row>
    <row r="26" spans="1:33" x14ac:dyDescent="0.2">
      <c r="A26" t="s">
        <v>106</v>
      </c>
      <c r="B26" t="s">
        <v>112</v>
      </c>
      <c r="C26" t="s">
        <v>112</v>
      </c>
      <c r="D26" t="s">
        <v>53</v>
      </c>
      <c r="E26" t="s">
        <v>113</v>
      </c>
      <c r="F26" t="s">
        <v>55</v>
      </c>
      <c r="G26" t="s">
        <v>114</v>
      </c>
      <c r="H26" t="s">
        <v>12</v>
      </c>
      <c r="I26" t="s">
        <v>68</v>
      </c>
      <c r="J26" t="s">
        <v>69</v>
      </c>
      <c r="K26">
        <v>1</v>
      </c>
      <c r="L26">
        <v>7</v>
      </c>
      <c r="M26" t="s">
        <v>55</v>
      </c>
      <c r="N26" s="19">
        <v>0.20080000000000001</v>
      </c>
      <c r="O26" s="19">
        <v>1E-4</v>
      </c>
      <c r="P26" s="19">
        <v>1E-4</v>
      </c>
      <c r="Q26">
        <v>1.4056</v>
      </c>
      <c r="R26">
        <v>6.9999999999999999E-4</v>
      </c>
      <c r="S26">
        <v>6.9999999999999999E-4</v>
      </c>
      <c r="T26" s="20">
        <v>44140</v>
      </c>
      <c r="V26" s="21">
        <v>46628</v>
      </c>
      <c r="W26" t="s">
        <v>58</v>
      </c>
      <c r="X26" t="s">
        <v>59</v>
      </c>
      <c r="Y26" s="21">
        <v>46628</v>
      </c>
      <c r="AA26">
        <v>714135</v>
      </c>
      <c r="AB26" t="s">
        <v>60</v>
      </c>
      <c r="AC26" s="21"/>
    </row>
    <row r="27" spans="1:33" x14ac:dyDescent="0.2">
      <c r="A27" t="s">
        <v>106</v>
      </c>
      <c r="B27" t="s">
        <v>112</v>
      </c>
      <c r="C27" t="s">
        <v>112</v>
      </c>
      <c r="D27" t="s">
        <v>53</v>
      </c>
      <c r="E27" t="s">
        <v>113</v>
      </c>
      <c r="F27" t="s">
        <v>55</v>
      </c>
      <c r="G27" t="s">
        <v>115</v>
      </c>
      <c r="H27" t="s">
        <v>12</v>
      </c>
      <c r="I27" t="s">
        <v>68</v>
      </c>
      <c r="J27" t="s">
        <v>69</v>
      </c>
      <c r="K27">
        <v>1</v>
      </c>
      <c r="L27">
        <v>7</v>
      </c>
      <c r="M27" t="s">
        <v>55</v>
      </c>
      <c r="N27" s="19">
        <v>0.24</v>
      </c>
      <c r="O27" s="19">
        <v>1E-4</v>
      </c>
      <c r="P27" s="19">
        <v>1E-4</v>
      </c>
      <c r="Q27">
        <v>1.68</v>
      </c>
      <c r="R27">
        <v>6.9999999999999999E-4</v>
      </c>
      <c r="S27">
        <v>6.9999999999999999E-4</v>
      </c>
      <c r="T27" s="20">
        <v>44140</v>
      </c>
      <c r="V27" s="21">
        <v>55733</v>
      </c>
      <c r="W27" t="s">
        <v>58</v>
      </c>
      <c r="X27" t="s">
        <v>59</v>
      </c>
      <c r="Y27" s="21">
        <v>55733</v>
      </c>
      <c r="AA27">
        <v>714137</v>
      </c>
      <c r="AB27" t="s">
        <v>60</v>
      </c>
      <c r="AC27" s="21"/>
    </row>
    <row r="28" spans="1:33" x14ac:dyDescent="0.2">
      <c r="A28" t="s">
        <v>106</v>
      </c>
      <c r="B28" t="s">
        <v>116</v>
      </c>
      <c r="C28" t="s">
        <v>116</v>
      </c>
      <c r="D28" t="s">
        <v>53</v>
      </c>
      <c r="E28" t="s">
        <v>117</v>
      </c>
      <c r="F28" t="s">
        <v>55</v>
      </c>
      <c r="G28" t="s">
        <v>118</v>
      </c>
      <c r="H28" t="s">
        <v>10</v>
      </c>
      <c r="I28" t="s">
        <v>68</v>
      </c>
      <c r="J28" t="s">
        <v>69</v>
      </c>
      <c r="K28">
        <v>1</v>
      </c>
      <c r="L28">
        <v>10</v>
      </c>
      <c r="M28" t="s">
        <v>55</v>
      </c>
      <c r="N28" s="19">
        <v>0.34889999999999999</v>
      </c>
      <c r="O28" s="19">
        <v>3.2800000000000003E-2</v>
      </c>
      <c r="P28" s="19">
        <v>1.26E-2</v>
      </c>
      <c r="Q28">
        <v>3.4889999999999999</v>
      </c>
      <c r="R28">
        <v>0.32800000000000001</v>
      </c>
      <c r="S28">
        <v>0.126</v>
      </c>
      <c r="T28" s="20">
        <v>43951</v>
      </c>
      <c r="V28" s="21">
        <v>125374</v>
      </c>
      <c r="W28" t="s">
        <v>58</v>
      </c>
      <c r="X28" t="s">
        <v>83</v>
      </c>
      <c r="Y28" s="21">
        <v>125374</v>
      </c>
      <c r="AA28">
        <v>755869</v>
      </c>
      <c r="AB28" t="s">
        <v>60</v>
      </c>
      <c r="AC28" s="21"/>
    </row>
    <row r="29" spans="1:33" x14ac:dyDescent="0.2">
      <c r="A29" t="s">
        <v>106</v>
      </c>
      <c r="B29" t="s">
        <v>119</v>
      </c>
      <c r="C29" t="s">
        <v>119</v>
      </c>
      <c r="D29" t="s">
        <v>53</v>
      </c>
      <c r="E29" t="s">
        <v>120</v>
      </c>
      <c r="F29" t="s">
        <v>66</v>
      </c>
      <c r="G29" t="s">
        <v>121</v>
      </c>
      <c r="H29" t="s">
        <v>10</v>
      </c>
      <c r="I29" t="s">
        <v>68</v>
      </c>
      <c r="J29" t="s">
        <v>69</v>
      </c>
      <c r="K29">
        <v>1</v>
      </c>
      <c r="L29">
        <v>10</v>
      </c>
      <c r="M29" t="s">
        <v>55</v>
      </c>
      <c r="N29" s="19">
        <v>9.64E-2</v>
      </c>
      <c r="O29" s="19">
        <v>7.7999999999999996E-3</v>
      </c>
      <c r="P29" s="19">
        <v>5.0000000000000001E-4</v>
      </c>
      <c r="Q29">
        <v>0.96399999999999997</v>
      </c>
      <c r="R29">
        <v>7.8E-2</v>
      </c>
      <c r="S29">
        <v>5.0000000000000001E-3</v>
      </c>
      <c r="T29" s="20">
        <v>44151</v>
      </c>
      <c r="V29" s="21">
        <v>180000</v>
      </c>
      <c r="W29" t="s">
        <v>58</v>
      </c>
      <c r="X29" t="s">
        <v>59</v>
      </c>
      <c r="Y29" s="21">
        <v>180000</v>
      </c>
      <c r="AA29">
        <v>744657</v>
      </c>
      <c r="AB29" t="s">
        <v>60</v>
      </c>
      <c r="AC29" s="21"/>
      <c r="AG29" t="str">
        <f>VLOOKUP(AA29,'[1]cofund(3)'!E:M,8,FALSE)</f>
        <v>HVIP - Hybrid and Zero-Emission Truck and Bus Voucher Incentive Project</v>
      </c>
    </row>
    <row r="30" spans="1:33" x14ac:dyDescent="0.2">
      <c r="A30" t="s">
        <v>106</v>
      </c>
      <c r="B30" t="s">
        <v>119</v>
      </c>
      <c r="C30" t="s">
        <v>119</v>
      </c>
      <c r="D30" t="s">
        <v>53</v>
      </c>
      <c r="E30" t="s">
        <v>120</v>
      </c>
      <c r="F30" t="s">
        <v>66</v>
      </c>
      <c r="G30" t="s">
        <v>122</v>
      </c>
      <c r="H30" t="s">
        <v>10</v>
      </c>
      <c r="I30" t="s">
        <v>68</v>
      </c>
      <c r="J30" t="s">
        <v>69</v>
      </c>
      <c r="K30">
        <v>1</v>
      </c>
      <c r="L30">
        <v>10</v>
      </c>
      <c r="M30" t="s">
        <v>55</v>
      </c>
      <c r="N30" s="19">
        <v>0.11700000000000001</v>
      </c>
      <c r="O30" s="19">
        <v>1.0500000000000001E-2</v>
      </c>
      <c r="P30" s="19">
        <v>6.9999999999999999E-4</v>
      </c>
      <c r="Q30">
        <v>1.1700000000000002</v>
      </c>
      <c r="R30">
        <v>0.10500000000000001</v>
      </c>
      <c r="S30">
        <v>7.0000000000000001E-3</v>
      </c>
      <c r="T30" s="20">
        <v>44151</v>
      </c>
      <c r="V30" s="21">
        <v>180000</v>
      </c>
      <c r="W30" t="s">
        <v>58</v>
      </c>
      <c r="X30" t="s">
        <v>59</v>
      </c>
      <c r="Y30" s="21">
        <v>180000</v>
      </c>
      <c r="AA30">
        <v>744659</v>
      </c>
      <c r="AB30" t="s">
        <v>60</v>
      </c>
      <c r="AC30" s="21"/>
      <c r="AG30" t="str">
        <f>VLOOKUP(AA30,'[1]cofund(3)'!E:M,8,FALSE)</f>
        <v>HVIP - Hybrid and Zero-Emission Truck and Bus Voucher Incentive Project</v>
      </c>
    </row>
    <row r="31" spans="1:33" x14ac:dyDescent="0.2">
      <c r="A31" t="s">
        <v>106</v>
      </c>
      <c r="B31" t="s">
        <v>119</v>
      </c>
      <c r="C31" t="s">
        <v>119</v>
      </c>
      <c r="D31" t="s">
        <v>53</v>
      </c>
      <c r="E31" t="s">
        <v>120</v>
      </c>
      <c r="F31" t="s">
        <v>66</v>
      </c>
      <c r="G31" t="s">
        <v>123</v>
      </c>
      <c r="H31" t="s">
        <v>10</v>
      </c>
      <c r="I31" t="s">
        <v>68</v>
      </c>
      <c r="J31" t="s">
        <v>69</v>
      </c>
      <c r="K31">
        <v>1</v>
      </c>
      <c r="L31">
        <v>10</v>
      </c>
      <c r="M31" t="s">
        <v>55</v>
      </c>
      <c r="N31" s="19">
        <v>7.3099999999999998E-2</v>
      </c>
      <c r="O31" s="19">
        <v>8.3000000000000001E-3</v>
      </c>
      <c r="P31" s="19">
        <v>5.9999999999999995E-4</v>
      </c>
      <c r="Q31">
        <v>0.73099999999999998</v>
      </c>
      <c r="R31">
        <v>8.3000000000000004E-2</v>
      </c>
      <c r="S31">
        <v>5.9999999999999993E-3</v>
      </c>
      <c r="T31" s="20">
        <v>44151</v>
      </c>
      <c r="V31" s="21">
        <v>180000</v>
      </c>
      <c r="W31" t="s">
        <v>58</v>
      </c>
      <c r="X31" t="s">
        <v>59</v>
      </c>
      <c r="Y31" s="21">
        <v>180000</v>
      </c>
      <c r="AA31">
        <v>744663</v>
      </c>
      <c r="AB31" t="s">
        <v>60</v>
      </c>
      <c r="AC31" s="21"/>
      <c r="AG31" t="str">
        <f>VLOOKUP(AA31,'[1]cofund(3)'!E:M,8,FALSE)</f>
        <v>HVIP - Hybrid and Zero-Emission Truck and Bus Voucher Incentive Project</v>
      </c>
    </row>
    <row r="32" spans="1:33" x14ac:dyDescent="0.2">
      <c r="A32" t="s">
        <v>106</v>
      </c>
      <c r="B32" t="s">
        <v>119</v>
      </c>
      <c r="C32" t="s">
        <v>119</v>
      </c>
      <c r="D32" t="s">
        <v>53</v>
      </c>
      <c r="E32" t="s">
        <v>120</v>
      </c>
      <c r="F32" t="s">
        <v>66</v>
      </c>
      <c r="G32" t="s">
        <v>124</v>
      </c>
      <c r="H32" t="s">
        <v>10</v>
      </c>
      <c r="I32" t="s">
        <v>68</v>
      </c>
      <c r="J32" t="s">
        <v>69</v>
      </c>
      <c r="K32">
        <v>1</v>
      </c>
      <c r="L32">
        <v>10</v>
      </c>
      <c r="M32" t="s">
        <v>55</v>
      </c>
      <c r="N32" s="19">
        <v>5.1200000000000002E-2</v>
      </c>
      <c r="O32" s="19">
        <v>4.8999999999999998E-3</v>
      </c>
      <c r="P32" s="19">
        <v>4.0000000000000002E-4</v>
      </c>
      <c r="Q32">
        <v>0.51200000000000001</v>
      </c>
      <c r="R32">
        <v>4.9000000000000002E-2</v>
      </c>
      <c r="S32">
        <v>4.0000000000000001E-3</v>
      </c>
      <c r="T32" s="20">
        <v>44151</v>
      </c>
      <c r="V32" s="21">
        <v>165000</v>
      </c>
      <c r="W32" t="s">
        <v>58</v>
      </c>
      <c r="X32" t="s">
        <v>59</v>
      </c>
      <c r="Y32" s="21">
        <v>165000</v>
      </c>
      <c r="AA32">
        <v>744665</v>
      </c>
      <c r="AB32" t="s">
        <v>60</v>
      </c>
      <c r="AC32" s="21"/>
      <c r="AG32" t="str">
        <f>VLOOKUP(AA32,'[1]cofund(3)'!E:M,8,FALSE)</f>
        <v>HVIP - Hybrid and Zero-Emission Truck and Bus Voucher Incentive Project</v>
      </c>
    </row>
    <row r="33" spans="1:33" x14ac:dyDescent="0.2">
      <c r="A33" t="s">
        <v>106</v>
      </c>
      <c r="B33" t="s">
        <v>119</v>
      </c>
      <c r="C33" t="s">
        <v>119</v>
      </c>
      <c r="D33" t="s">
        <v>53</v>
      </c>
      <c r="E33" t="s">
        <v>120</v>
      </c>
      <c r="F33" t="s">
        <v>66</v>
      </c>
      <c r="G33" t="s">
        <v>125</v>
      </c>
      <c r="H33" t="s">
        <v>10</v>
      </c>
      <c r="I33" t="s">
        <v>68</v>
      </c>
      <c r="J33" t="s">
        <v>69</v>
      </c>
      <c r="K33">
        <v>1</v>
      </c>
      <c r="L33">
        <v>10</v>
      </c>
      <c r="M33" t="s">
        <v>55</v>
      </c>
      <c r="N33" s="19">
        <v>7.0599999999999996E-2</v>
      </c>
      <c r="O33" s="19">
        <v>7.7000000000000002E-3</v>
      </c>
      <c r="P33" s="19">
        <v>5.0000000000000001E-4</v>
      </c>
      <c r="Q33">
        <v>0.70599999999999996</v>
      </c>
      <c r="R33">
        <v>7.6999999999999999E-2</v>
      </c>
      <c r="S33">
        <v>5.0000000000000001E-3</v>
      </c>
      <c r="T33" s="20">
        <v>44151</v>
      </c>
      <c r="V33" s="21">
        <v>180000</v>
      </c>
      <c r="W33" t="s">
        <v>58</v>
      </c>
      <c r="X33" t="s">
        <v>59</v>
      </c>
      <c r="Y33" s="21">
        <v>180000</v>
      </c>
      <c r="AA33">
        <v>744667</v>
      </c>
      <c r="AB33" t="s">
        <v>60</v>
      </c>
      <c r="AC33" s="21"/>
      <c r="AG33" t="str">
        <f>VLOOKUP(AA33,'[1]cofund(3)'!E:M,8,FALSE)</f>
        <v>HVIP - Hybrid and Zero-Emission Truck and Bus Voucher Incentive Project</v>
      </c>
    </row>
    <row r="34" spans="1:33" x14ac:dyDescent="0.2">
      <c r="A34" t="s">
        <v>106</v>
      </c>
      <c r="B34" t="s">
        <v>119</v>
      </c>
      <c r="C34" t="s">
        <v>119</v>
      </c>
      <c r="D34" t="s">
        <v>53</v>
      </c>
      <c r="E34" t="s">
        <v>120</v>
      </c>
      <c r="F34" t="s">
        <v>66</v>
      </c>
      <c r="G34" t="s">
        <v>126</v>
      </c>
      <c r="H34" t="s">
        <v>10</v>
      </c>
      <c r="I34" t="s">
        <v>68</v>
      </c>
      <c r="J34" t="s">
        <v>69</v>
      </c>
      <c r="K34">
        <v>1</v>
      </c>
      <c r="L34">
        <v>10</v>
      </c>
      <c r="M34" t="s">
        <v>55</v>
      </c>
      <c r="N34" s="19">
        <v>4.6699999999999998E-2</v>
      </c>
      <c r="O34" s="19">
        <v>4.3E-3</v>
      </c>
      <c r="P34" s="19">
        <v>2.9999999999999997E-4</v>
      </c>
      <c r="Q34">
        <v>0.46699999999999997</v>
      </c>
      <c r="R34">
        <v>4.2999999999999997E-2</v>
      </c>
      <c r="S34">
        <v>2.9999999999999996E-3</v>
      </c>
      <c r="T34" s="20">
        <v>44151</v>
      </c>
      <c r="V34" s="21">
        <v>149800</v>
      </c>
      <c r="W34" t="s">
        <v>58</v>
      </c>
      <c r="X34" t="s">
        <v>59</v>
      </c>
      <c r="Y34" s="21">
        <v>149800</v>
      </c>
      <c r="AA34">
        <v>744669</v>
      </c>
      <c r="AB34" t="s">
        <v>60</v>
      </c>
      <c r="AC34" s="21"/>
      <c r="AG34" t="str">
        <f>VLOOKUP(AA34,'[1]cofund(3)'!E:M,8,FALSE)</f>
        <v>HVIP - Hybrid and Zero-Emission Truck and Bus Voucher Incentive Project</v>
      </c>
    </row>
    <row r="35" spans="1:33" x14ac:dyDescent="0.2">
      <c r="A35" t="s">
        <v>106</v>
      </c>
      <c r="B35" t="s">
        <v>119</v>
      </c>
      <c r="C35" t="s">
        <v>119</v>
      </c>
      <c r="D35" t="s">
        <v>53</v>
      </c>
      <c r="E35" t="s">
        <v>120</v>
      </c>
      <c r="F35" t="s">
        <v>66</v>
      </c>
      <c r="G35" t="s">
        <v>127</v>
      </c>
      <c r="H35" t="s">
        <v>10</v>
      </c>
      <c r="I35" t="s">
        <v>68</v>
      </c>
      <c r="J35" t="s">
        <v>69</v>
      </c>
      <c r="K35">
        <v>1</v>
      </c>
      <c r="L35">
        <v>10</v>
      </c>
      <c r="M35" t="s">
        <v>55</v>
      </c>
      <c r="N35" s="19">
        <v>6.88E-2</v>
      </c>
      <c r="O35" s="19">
        <v>7.4999999999999997E-3</v>
      </c>
      <c r="P35" s="19">
        <v>5.0000000000000001E-4</v>
      </c>
      <c r="Q35">
        <v>0.68799999999999994</v>
      </c>
      <c r="R35">
        <v>7.4999999999999997E-2</v>
      </c>
      <c r="S35">
        <v>5.0000000000000001E-3</v>
      </c>
      <c r="T35" s="20">
        <v>44151</v>
      </c>
      <c r="V35" s="21">
        <v>180000</v>
      </c>
      <c r="W35" t="s">
        <v>58</v>
      </c>
      <c r="X35" t="s">
        <v>59</v>
      </c>
      <c r="Y35" s="21">
        <v>180000</v>
      </c>
      <c r="AA35">
        <v>744671</v>
      </c>
      <c r="AB35" t="s">
        <v>60</v>
      </c>
      <c r="AC35" s="21"/>
      <c r="AG35" t="str">
        <f>VLOOKUP(AA35,'[1]cofund(3)'!E:M,8,FALSE)</f>
        <v>HVIP - Hybrid and Zero-Emission Truck and Bus Voucher Incentive Project</v>
      </c>
    </row>
    <row r="36" spans="1:33" x14ac:dyDescent="0.2">
      <c r="A36" t="s">
        <v>106</v>
      </c>
      <c r="B36" t="s">
        <v>128</v>
      </c>
      <c r="C36" t="s">
        <v>128</v>
      </c>
      <c r="D36" t="s">
        <v>53</v>
      </c>
      <c r="E36" t="s">
        <v>129</v>
      </c>
      <c r="F36" t="s">
        <v>55</v>
      </c>
      <c r="G36" t="s">
        <v>130</v>
      </c>
      <c r="H36" t="s">
        <v>10</v>
      </c>
      <c r="I36" t="s">
        <v>68</v>
      </c>
      <c r="J36" t="s">
        <v>69</v>
      </c>
      <c r="K36">
        <v>1</v>
      </c>
      <c r="L36">
        <v>5</v>
      </c>
      <c r="M36" t="s">
        <v>55</v>
      </c>
      <c r="N36" s="19">
        <v>0.1231</v>
      </c>
      <c r="O36" s="19">
        <v>1.09E-2</v>
      </c>
      <c r="P36" s="19">
        <v>6.9999999999999999E-4</v>
      </c>
      <c r="Q36">
        <v>0.61550000000000005</v>
      </c>
      <c r="R36">
        <v>5.45E-2</v>
      </c>
      <c r="S36">
        <v>3.5000000000000001E-3</v>
      </c>
      <c r="T36" s="20">
        <v>44302</v>
      </c>
      <c r="V36" s="21">
        <v>180000</v>
      </c>
      <c r="W36" t="s">
        <v>58</v>
      </c>
      <c r="X36" t="s">
        <v>83</v>
      </c>
      <c r="Y36" s="21">
        <v>180000</v>
      </c>
      <c r="AA36">
        <v>729344</v>
      </c>
      <c r="AB36" t="s">
        <v>60</v>
      </c>
      <c r="AC36" s="21"/>
      <c r="AG36" t="str">
        <f>VLOOKUP(AA36,'[1]cofund(3)'!E:M,8,FALSE)</f>
        <v>HVIP - Hybrid and Zero-Emission Truck and Bus Voucher Incentive Project</v>
      </c>
    </row>
    <row r="37" spans="1:33" x14ac:dyDescent="0.2">
      <c r="A37" t="s">
        <v>62</v>
      </c>
      <c r="B37" t="s">
        <v>131</v>
      </c>
      <c r="C37" t="s">
        <v>132</v>
      </c>
      <c r="D37" t="s">
        <v>133</v>
      </c>
      <c r="E37" t="s">
        <v>134</v>
      </c>
      <c r="F37" t="s">
        <v>55</v>
      </c>
      <c r="G37" t="s">
        <v>135</v>
      </c>
      <c r="H37" t="s">
        <v>10</v>
      </c>
      <c r="I37" t="s">
        <v>68</v>
      </c>
      <c r="J37" t="s">
        <v>69</v>
      </c>
      <c r="K37">
        <v>1</v>
      </c>
      <c r="L37">
        <v>10</v>
      </c>
      <c r="M37" t="s">
        <v>66</v>
      </c>
      <c r="N37" s="19">
        <v>2.3300000000000001E-2</v>
      </c>
      <c r="O37" s="19">
        <v>8.9999999999999998E-4</v>
      </c>
      <c r="P37" s="19">
        <v>5.9999999999999995E-4</v>
      </c>
      <c r="Q37">
        <v>0.23300000000000001</v>
      </c>
      <c r="R37">
        <v>8.9999999999999993E-3</v>
      </c>
      <c r="S37">
        <v>5.9999999999999993E-3</v>
      </c>
      <c r="T37" s="20">
        <v>43655</v>
      </c>
      <c r="U37" s="20">
        <v>44077</v>
      </c>
      <c r="V37" s="21">
        <v>57394</v>
      </c>
      <c r="W37" t="s">
        <v>58</v>
      </c>
      <c r="X37" t="s">
        <v>136</v>
      </c>
      <c r="Y37" s="21">
        <v>57394</v>
      </c>
      <c r="Z37" s="20">
        <v>44364</v>
      </c>
      <c r="AA37">
        <v>745068</v>
      </c>
      <c r="AB37" t="s">
        <v>60</v>
      </c>
      <c r="AC37" s="21" t="s">
        <v>582</v>
      </c>
      <c r="AD37" t="s">
        <v>574</v>
      </c>
      <c r="AE37" t="s">
        <v>583</v>
      </c>
      <c r="AG37" t="str">
        <f>VLOOKUP(AA37,'[1]cofund(3)'!E:M,8,FALSE)</f>
        <v>HVIP - Hybrid and Zero-Emission Truck and Bus Voucher Incentive Project</v>
      </c>
    </row>
    <row r="38" spans="1:33" ht="16.5" customHeight="1" x14ac:dyDescent="0.2">
      <c r="A38" t="s">
        <v>62</v>
      </c>
      <c r="B38" t="s">
        <v>131</v>
      </c>
      <c r="C38" t="s">
        <v>132</v>
      </c>
      <c r="D38" t="s">
        <v>133</v>
      </c>
      <c r="E38" t="s">
        <v>134</v>
      </c>
      <c r="F38" t="s">
        <v>55</v>
      </c>
      <c r="G38" t="s">
        <v>137</v>
      </c>
      <c r="H38" t="s">
        <v>10</v>
      </c>
      <c r="I38" t="s">
        <v>68</v>
      </c>
      <c r="J38" t="s">
        <v>69</v>
      </c>
      <c r="K38">
        <v>1</v>
      </c>
      <c r="L38">
        <v>7</v>
      </c>
      <c r="M38" t="s">
        <v>66</v>
      </c>
      <c r="N38" s="19">
        <v>8.4500000000000006E-2</v>
      </c>
      <c r="O38" s="19">
        <v>4.1000000000000003E-3</v>
      </c>
      <c r="P38" s="19">
        <v>2.3E-3</v>
      </c>
      <c r="Q38">
        <v>0.59150000000000003</v>
      </c>
      <c r="R38">
        <v>2.8700000000000003E-2</v>
      </c>
      <c r="S38">
        <v>1.61E-2</v>
      </c>
      <c r="T38" s="20">
        <v>43655</v>
      </c>
      <c r="U38" s="20">
        <v>44077</v>
      </c>
      <c r="V38" s="21">
        <v>163469</v>
      </c>
      <c r="W38" t="s">
        <v>58</v>
      </c>
      <c r="X38" t="s">
        <v>136</v>
      </c>
      <c r="Y38" s="21">
        <v>163469</v>
      </c>
      <c r="Z38" s="20">
        <v>44364</v>
      </c>
      <c r="AA38">
        <v>745070</v>
      </c>
      <c r="AB38" t="s">
        <v>60</v>
      </c>
      <c r="AC38" s="21" t="s">
        <v>584</v>
      </c>
      <c r="AD38" t="s">
        <v>574</v>
      </c>
      <c r="AE38" t="s">
        <v>583</v>
      </c>
      <c r="AG38" t="str">
        <f>VLOOKUP(AA38,'[1]cofund(3)'!E:M,8,FALSE)</f>
        <v>HVIP - Hybrid and Zero-Emission Truck and Bus Voucher Incentive Project</v>
      </c>
    </row>
    <row r="39" spans="1:33" x14ac:dyDescent="0.2">
      <c r="A39" t="s">
        <v>62</v>
      </c>
      <c r="B39" t="s">
        <v>131</v>
      </c>
      <c r="C39" t="s">
        <v>132</v>
      </c>
      <c r="D39" t="s">
        <v>133</v>
      </c>
      <c r="E39" t="s">
        <v>134</v>
      </c>
      <c r="F39" t="s">
        <v>55</v>
      </c>
      <c r="G39" t="s">
        <v>138</v>
      </c>
      <c r="H39" t="s">
        <v>10</v>
      </c>
      <c r="I39" t="s">
        <v>68</v>
      </c>
      <c r="J39" t="s">
        <v>69</v>
      </c>
      <c r="K39">
        <v>1</v>
      </c>
      <c r="L39">
        <v>7</v>
      </c>
      <c r="M39" t="s">
        <v>66</v>
      </c>
      <c r="N39" s="19">
        <v>8.9099999999999999E-2</v>
      </c>
      <c r="O39" s="19">
        <v>4.4000000000000003E-3</v>
      </c>
      <c r="P39" s="19">
        <v>2.3999999999999998E-3</v>
      </c>
      <c r="Q39">
        <v>0.62370000000000003</v>
      </c>
      <c r="R39">
        <v>3.0800000000000001E-2</v>
      </c>
      <c r="S39">
        <v>1.6799999999999999E-2</v>
      </c>
      <c r="T39" s="20">
        <v>43655</v>
      </c>
      <c r="U39" s="20">
        <v>44077</v>
      </c>
      <c r="V39" s="21">
        <v>173469</v>
      </c>
      <c r="W39" t="s">
        <v>58</v>
      </c>
      <c r="X39" t="s">
        <v>136</v>
      </c>
      <c r="Y39" s="21">
        <v>173469</v>
      </c>
      <c r="Z39" s="20">
        <v>44364</v>
      </c>
      <c r="AA39">
        <v>745072</v>
      </c>
      <c r="AB39" t="s">
        <v>60</v>
      </c>
      <c r="AC39" s="21" t="s">
        <v>585</v>
      </c>
      <c r="AD39" t="s">
        <v>574</v>
      </c>
      <c r="AE39" t="s">
        <v>583</v>
      </c>
      <c r="AG39" t="str">
        <f>VLOOKUP(AA39,'[1]cofund(3)'!E:M,8,FALSE)</f>
        <v>HVIP - Hybrid and Zero-Emission Truck and Bus Voucher Incentive Project</v>
      </c>
    </row>
    <row r="40" spans="1:33" x14ac:dyDescent="0.2">
      <c r="A40" t="s">
        <v>62</v>
      </c>
      <c r="B40" t="s">
        <v>131</v>
      </c>
      <c r="C40" t="s">
        <v>132</v>
      </c>
      <c r="D40" t="s">
        <v>133</v>
      </c>
      <c r="E40" t="s">
        <v>134</v>
      </c>
      <c r="F40" t="s">
        <v>55</v>
      </c>
      <c r="G40" t="s">
        <v>139</v>
      </c>
      <c r="H40" t="s">
        <v>10</v>
      </c>
      <c r="I40" t="s">
        <v>68</v>
      </c>
      <c r="J40" t="s">
        <v>69</v>
      </c>
      <c r="K40">
        <v>1</v>
      </c>
      <c r="L40">
        <v>10</v>
      </c>
      <c r="M40" t="s">
        <v>66</v>
      </c>
      <c r="N40" s="19">
        <v>5.3400000000000003E-2</v>
      </c>
      <c r="O40" s="19">
        <v>2.3999999999999998E-3</v>
      </c>
      <c r="P40" s="19">
        <v>1.4E-3</v>
      </c>
      <c r="Q40">
        <v>0.53400000000000003</v>
      </c>
      <c r="R40">
        <v>2.3999999999999997E-2</v>
      </c>
      <c r="S40">
        <v>1.4E-2</v>
      </c>
      <c r="T40" s="20">
        <v>43655</v>
      </c>
      <c r="U40" s="20">
        <v>44077</v>
      </c>
      <c r="V40" s="21">
        <v>139131</v>
      </c>
      <c r="W40" t="s">
        <v>58</v>
      </c>
      <c r="X40" t="s">
        <v>136</v>
      </c>
      <c r="Y40" s="21">
        <v>139131</v>
      </c>
      <c r="Z40" s="20">
        <v>44364</v>
      </c>
      <c r="AA40">
        <v>745074</v>
      </c>
      <c r="AB40" t="s">
        <v>60</v>
      </c>
      <c r="AC40" s="21" t="s">
        <v>586</v>
      </c>
      <c r="AD40" t="s">
        <v>574</v>
      </c>
      <c r="AE40" t="s">
        <v>583</v>
      </c>
      <c r="AG40" t="str">
        <f>VLOOKUP(AA40,'[1]cofund(3)'!E:M,8,FALSE)</f>
        <v>HVIP - Hybrid and Zero-Emission Truck and Bus Voucher Incentive Project</v>
      </c>
    </row>
    <row r="41" spans="1:33" x14ac:dyDescent="0.2">
      <c r="A41" t="s">
        <v>140</v>
      </c>
      <c r="B41" t="s">
        <v>141</v>
      </c>
      <c r="C41" t="s">
        <v>142</v>
      </c>
      <c r="D41" t="s">
        <v>133</v>
      </c>
      <c r="E41" t="s">
        <v>143</v>
      </c>
      <c r="F41" t="s">
        <v>55</v>
      </c>
      <c r="G41" t="s">
        <v>144</v>
      </c>
      <c r="H41" t="s">
        <v>10</v>
      </c>
      <c r="I41" t="s">
        <v>68</v>
      </c>
      <c r="J41" t="s">
        <v>69</v>
      </c>
      <c r="K41">
        <v>1</v>
      </c>
      <c r="L41">
        <v>10</v>
      </c>
      <c r="M41" t="s">
        <v>66</v>
      </c>
      <c r="N41" s="19">
        <v>0.25169999999999998</v>
      </c>
      <c r="O41" s="19">
        <v>3.1099999999999999E-2</v>
      </c>
      <c r="P41" s="19">
        <v>1.8E-3</v>
      </c>
      <c r="Q41">
        <v>2.5169999999999999</v>
      </c>
      <c r="R41">
        <v>0.311</v>
      </c>
      <c r="S41">
        <v>1.7999999999999999E-2</v>
      </c>
      <c r="T41" s="20">
        <v>44642</v>
      </c>
      <c r="U41" s="20">
        <v>44657</v>
      </c>
      <c r="V41" s="21">
        <v>379950</v>
      </c>
      <c r="W41" t="s">
        <v>58</v>
      </c>
      <c r="X41" t="s">
        <v>145</v>
      </c>
      <c r="Y41" s="21">
        <v>379950</v>
      </c>
      <c r="Z41" s="20">
        <v>44662</v>
      </c>
      <c r="AA41">
        <v>797408</v>
      </c>
      <c r="AB41" t="s">
        <v>101</v>
      </c>
      <c r="AC41" s="21" t="s">
        <v>587</v>
      </c>
      <c r="AD41" t="s">
        <v>588</v>
      </c>
      <c r="AE41" t="s">
        <v>589</v>
      </c>
    </row>
    <row r="42" spans="1:33" x14ac:dyDescent="0.2">
      <c r="A42" s="11" t="s">
        <v>62</v>
      </c>
      <c r="B42" s="11" t="s">
        <v>146</v>
      </c>
      <c r="C42" s="11" t="s">
        <v>147</v>
      </c>
      <c r="D42" s="11" t="s">
        <v>53</v>
      </c>
      <c r="E42" s="11" t="s">
        <v>148</v>
      </c>
      <c r="F42" s="11" t="s">
        <v>66</v>
      </c>
      <c r="G42" s="11" t="s">
        <v>149</v>
      </c>
      <c r="H42" s="11" t="s">
        <v>16</v>
      </c>
      <c r="I42" s="11" t="s">
        <v>68</v>
      </c>
      <c r="J42" s="11" t="s">
        <v>69</v>
      </c>
      <c r="K42" s="11">
        <v>1</v>
      </c>
      <c r="L42" s="11">
        <v>12</v>
      </c>
      <c r="M42" s="11" t="s">
        <v>55</v>
      </c>
      <c r="N42" s="22">
        <v>8.0199999999999994E-2</v>
      </c>
      <c r="O42" s="22">
        <v>1.2999999999999999E-3</v>
      </c>
      <c r="P42" s="22">
        <v>5.0000000000000001E-4</v>
      </c>
      <c r="Q42">
        <v>0.96239999999999992</v>
      </c>
      <c r="R42">
        <v>1.5599999999999999E-2</v>
      </c>
      <c r="S42">
        <v>6.0000000000000001E-3</v>
      </c>
      <c r="T42" s="23">
        <v>43815</v>
      </c>
      <c r="U42" s="11"/>
      <c r="V42" s="24">
        <v>100000</v>
      </c>
      <c r="W42" s="11" t="s">
        <v>150</v>
      </c>
      <c r="X42" s="11" t="s">
        <v>151</v>
      </c>
      <c r="Y42" s="21">
        <v>100000</v>
      </c>
      <c r="Z42" s="11"/>
      <c r="AA42" s="11">
        <v>710356</v>
      </c>
      <c r="AB42" s="11" t="s">
        <v>60</v>
      </c>
      <c r="AC42" s="21"/>
      <c r="AD42" t="s">
        <v>590</v>
      </c>
      <c r="AE42" t="s">
        <v>591</v>
      </c>
      <c r="AF42" t="str">
        <f>VLOOKUP(AA42,'[1]CAP query'!A:K,11,FALSE)</f>
        <v>37.362073, -121.864887</v>
      </c>
    </row>
    <row r="43" spans="1:33" x14ac:dyDescent="0.2">
      <c r="A43" s="11" t="s">
        <v>62</v>
      </c>
      <c r="B43" s="11" t="s">
        <v>146</v>
      </c>
      <c r="C43" s="11" t="s">
        <v>147</v>
      </c>
      <c r="D43" s="11" t="s">
        <v>53</v>
      </c>
      <c r="E43" s="11" t="s">
        <v>148</v>
      </c>
      <c r="F43" s="11" t="s">
        <v>66</v>
      </c>
      <c r="G43" s="11" t="s">
        <v>152</v>
      </c>
      <c r="H43" s="11" t="s">
        <v>16</v>
      </c>
      <c r="I43" s="11" t="s">
        <v>68</v>
      </c>
      <c r="J43" s="11" t="s">
        <v>69</v>
      </c>
      <c r="K43" s="11">
        <v>1</v>
      </c>
      <c r="L43" s="11">
        <v>12</v>
      </c>
      <c r="M43" s="11" t="s">
        <v>55</v>
      </c>
      <c r="N43" s="22">
        <v>7.6499999999999999E-2</v>
      </c>
      <c r="O43" s="22">
        <v>1.1999999999999999E-3</v>
      </c>
      <c r="P43" s="22">
        <v>4.0000000000000002E-4</v>
      </c>
      <c r="Q43">
        <v>0.91799999999999993</v>
      </c>
      <c r="R43">
        <v>1.44E-2</v>
      </c>
      <c r="S43">
        <v>4.8000000000000004E-3</v>
      </c>
      <c r="T43" s="23">
        <v>43815</v>
      </c>
      <c r="U43" s="11"/>
      <c r="V43" s="24">
        <v>95000</v>
      </c>
      <c r="W43" s="11" t="s">
        <v>150</v>
      </c>
      <c r="X43" s="11" t="s">
        <v>151</v>
      </c>
      <c r="Y43" s="21">
        <v>95000</v>
      </c>
      <c r="Z43" s="11"/>
      <c r="AA43" s="11">
        <v>710358</v>
      </c>
      <c r="AB43" s="11" t="s">
        <v>60</v>
      </c>
      <c r="AC43" s="21"/>
      <c r="AD43" t="s">
        <v>590</v>
      </c>
      <c r="AE43" t="s">
        <v>591</v>
      </c>
      <c r="AF43" t="str">
        <f>VLOOKUP(AA43,'[1]CAP query'!A:K,11,FALSE)</f>
        <v>37.362073, -121.864887</v>
      </c>
    </row>
    <row r="44" spans="1:33" x14ac:dyDescent="0.2">
      <c r="A44" s="11" t="s">
        <v>62</v>
      </c>
      <c r="B44" s="11" t="s">
        <v>146</v>
      </c>
      <c r="C44" s="11" t="s">
        <v>147</v>
      </c>
      <c r="D44" s="11" t="s">
        <v>53</v>
      </c>
      <c r="E44" s="11" t="s">
        <v>148</v>
      </c>
      <c r="F44" s="11" t="s">
        <v>66</v>
      </c>
      <c r="G44" s="11" t="s">
        <v>153</v>
      </c>
      <c r="H44" s="11" t="s">
        <v>16</v>
      </c>
      <c r="I44" s="11" t="s">
        <v>68</v>
      </c>
      <c r="J44" s="11" t="s">
        <v>69</v>
      </c>
      <c r="K44" s="11">
        <v>1</v>
      </c>
      <c r="L44" s="11">
        <v>12</v>
      </c>
      <c r="M44" s="11" t="s">
        <v>55</v>
      </c>
      <c r="N44" s="22">
        <v>9.3799999999999994E-2</v>
      </c>
      <c r="O44" s="22">
        <v>1.5E-3</v>
      </c>
      <c r="P44" s="22">
        <v>5.0000000000000001E-4</v>
      </c>
      <c r="Q44">
        <v>1.1255999999999999</v>
      </c>
      <c r="R44">
        <v>1.8000000000000002E-2</v>
      </c>
      <c r="S44">
        <v>6.0000000000000001E-3</v>
      </c>
      <c r="T44" s="23">
        <v>43815</v>
      </c>
      <c r="U44" s="11"/>
      <c r="V44" s="24">
        <v>117000</v>
      </c>
      <c r="W44" s="11" t="s">
        <v>150</v>
      </c>
      <c r="X44" s="11" t="s">
        <v>151</v>
      </c>
      <c r="Y44" s="21">
        <v>117000</v>
      </c>
      <c r="Z44" s="11"/>
      <c r="AA44" s="11">
        <v>710362</v>
      </c>
      <c r="AB44" s="11" t="s">
        <v>60</v>
      </c>
      <c r="AC44" s="21"/>
      <c r="AD44" t="s">
        <v>590</v>
      </c>
      <c r="AE44" t="s">
        <v>591</v>
      </c>
      <c r="AF44" t="str">
        <f>VLOOKUP(AA44,'[1]CAP query'!A:K,11,FALSE)</f>
        <v>37.362073, -121.864887</v>
      </c>
    </row>
    <row r="45" spans="1:33" x14ac:dyDescent="0.2">
      <c r="A45" s="11" t="s">
        <v>62</v>
      </c>
      <c r="B45" s="11" t="s">
        <v>146</v>
      </c>
      <c r="C45" s="11" t="s">
        <v>147</v>
      </c>
      <c r="D45" s="11" t="s">
        <v>53</v>
      </c>
      <c r="E45" s="11" t="s">
        <v>148</v>
      </c>
      <c r="F45" s="11" t="s">
        <v>66</v>
      </c>
      <c r="G45" s="11" t="s">
        <v>154</v>
      </c>
      <c r="H45" s="11" t="s">
        <v>16</v>
      </c>
      <c r="I45" s="11" t="s">
        <v>68</v>
      </c>
      <c r="J45" s="11" t="s">
        <v>69</v>
      </c>
      <c r="K45" s="11">
        <v>1</v>
      </c>
      <c r="L45" s="11">
        <v>12</v>
      </c>
      <c r="M45" s="11" t="s">
        <v>55</v>
      </c>
      <c r="N45" s="22">
        <v>0.1061</v>
      </c>
      <c r="O45" s="22">
        <v>1.6999999999999999E-3</v>
      </c>
      <c r="P45" s="22">
        <v>5.9999999999999995E-4</v>
      </c>
      <c r="Q45">
        <v>1.2732000000000001</v>
      </c>
      <c r="R45">
        <v>2.0399999999999998E-2</v>
      </c>
      <c r="S45">
        <v>7.1999999999999998E-3</v>
      </c>
      <c r="T45" s="23">
        <v>43815</v>
      </c>
      <c r="U45" s="11"/>
      <c r="V45" s="24">
        <v>132000</v>
      </c>
      <c r="W45" s="11" t="s">
        <v>150</v>
      </c>
      <c r="X45" s="11" t="s">
        <v>151</v>
      </c>
      <c r="Y45" s="21">
        <v>132000</v>
      </c>
      <c r="Z45" s="11"/>
      <c r="AA45" s="11">
        <v>710364</v>
      </c>
      <c r="AB45" s="11" t="s">
        <v>60</v>
      </c>
      <c r="AC45" s="21"/>
      <c r="AD45" t="s">
        <v>590</v>
      </c>
      <c r="AE45" t="s">
        <v>591</v>
      </c>
      <c r="AF45" t="str">
        <f>VLOOKUP(AA45,'[1]CAP query'!A:K,11,FALSE)</f>
        <v>37.362073, -121.864887</v>
      </c>
    </row>
    <row r="46" spans="1:33" x14ac:dyDescent="0.2">
      <c r="A46" s="11" t="s">
        <v>62</v>
      </c>
      <c r="B46" s="11" t="s">
        <v>155</v>
      </c>
      <c r="C46" s="11" t="s">
        <v>156</v>
      </c>
      <c r="D46" s="11" t="s">
        <v>53</v>
      </c>
      <c r="E46" s="11" t="s">
        <v>157</v>
      </c>
      <c r="F46" s="11" t="s">
        <v>66</v>
      </c>
      <c r="G46" s="11" t="s">
        <v>158</v>
      </c>
      <c r="H46" s="11" t="s">
        <v>16</v>
      </c>
      <c r="I46" s="11" t="s">
        <v>68</v>
      </c>
      <c r="J46" s="11" t="s">
        <v>69</v>
      </c>
      <c r="K46" s="11">
        <v>1</v>
      </c>
      <c r="L46" s="11">
        <v>12</v>
      </c>
      <c r="M46" s="11" t="s">
        <v>55</v>
      </c>
      <c r="N46" s="22">
        <v>6.6600000000000006E-2</v>
      </c>
      <c r="O46" s="22">
        <v>1.1000000000000001E-3</v>
      </c>
      <c r="P46" s="22">
        <v>4.0000000000000002E-4</v>
      </c>
      <c r="Q46">
        <v>0.79920000000000013</v>
      </c>
      <c r="R46">
        <v>1.32E-2</v>
      </c>
      <c r="S46">
        <v>4.8000000000000004E-3</v>
      </c>
      <c r="T46" s="23">
        <v>43350</v>
      </c>
      <c r="U46" s="23">
        <v>44271</v>
      </c>
      <c r="V46" s="24">
        <v>84000</v>
      </c>
      <c r="W46" s="11" t="s">
        <v>150</v>
      </c>
      <c r="X46" s="11" t="s">
        <v>151</v>
      </c>
      <c r="Y46" s="21">
        <v>84000</v>
      </c>
      <c r="Z46" s="11"/>
      <c r="AA46" s="11">
        <v>781376</v>
      </c>
      <c r="AB46" s="11" t="s">
        <v>60</v>
      </c>
      <c r="AC46" s="21" t="s">
        <v>592</v>
      </c>
      <c r="AD46" t="s">
        <v>593</v>
      </c>
      <c r="AE46" t="s">
        <v>594</v>
      </c>
      <c r="AF46" t="str">
        <f>VLOOKUP(AA46,'[1]CAP query'!A:K,11,FALSE)</f>
        <v>37.761357, -122.204516</v>
      </c>
    </row>
    <row r="47" spans="1:33" x14ac:dyDescent="0.2">
      <c r="A47" s="11" t="s">
        <v>62</v>
      </c>
      <c r="B47" s="11" t="s">
        <v>155</v>
      </c>
      <c r="C47" s="11" t="s">
        <v>156</v>
      </c>
      <c r="D47" s="11" t="s">
        <v>53</v>
      </c>
      <c r="E47" s="11" t="s">
        <v>157</v>
      </c>
      <c r="F47" s="11" t="s">
        <v>66</v>
      </c>
      <c r="G47" s="11" t="s">
        <v>159</v>
      </c>
      <c r="H47" s="11" t="s">
        <v>16</v>
      </c>
      <c r="I47" s="11" t="s">
        <v>68</v>
      </c>
      <c r="J47" s="11" t="s">
        <v>69</v>
      </c>
      <c r="K47" s="11">
        <v>1</v>
      </c>
      <c r="L47" s="11">
        <v>12</v>
      </c>
      <c r="M47" s="11" t="s">
        <v>55</v>
      </c>
      <c r="N47" s="22">
        <v>7.2099999999999997E-2</v>
      </c>
      <c r="O47" s="22">
        <v>1.1000000000000001E-3</v>
      </c>
      <c r="P47" s="22">
        <v>4.0000000000000002E-4</v>
      </c>
      <c r="Q47">
        <v>0.86519999999999997</v>
      </c>
      <c r="R47">
        <v>1.32E-2</v>
      </c>
      <c r="S47">
        <v>4.8000000000000004E-3</v>
      </c>
      <c r="T47" s="23">
        <v>43350</v>
      </c>
      <c r="U47" s="23">
        <v>44271</v>
      </c>
      <c r="V47" s="24">
        <v>90000</v>
      </c>
      <c r="W47" s="11" t="s">
        <v>150</v>
      </c>
      <c r="X47" s="11" t="s">
        <v>151</v>
      </c>
      <c r="Y47" s="21">
        <v>90000</v>
      </c>
      <c r="Z47" s="11"/>
      <c r="AA47" s="11">
        <v>781386</v>
      </c>
      <c r="AB47" s="11" t="s">
        <v>60</v>
      </c>
      <c r="AC47" s="21" t="s">
        <v>595</v>
      </c>
      <c r="AD47" t="s">
        <v>593</v>
      </c>
      <c r="AE47" t="s">
        <v>594</v>
      </c>
      <c r="AF47" t="str">
        <f>VLOOKUP(AA47,'[1]CAP query'!A:K,11,FALSE)</f>
        <v>37.761357, -122.204516</v>
      </c>
    </row>
    <row r="48" spans="1:33" x14ac:dyDescent="0.2">
      <c r="A48" s="11" t="s">
        <v>62</v>
      </c>
      <c r="B48" s="11" t="s">
        <v>155</v>
      </c>
      <c r="C48" s="11" t="s">
        <v>156</v>
      </c>
      <c r="D48" s="11" t="s">
        <v>53</v>
      </c>
      <c r="E48" s="11" t="s">
        <v>157</v>
      </c>
      <c r="F48" s="11" t="s">
        <v>66</v>
      </c>
      <c r="G48" s="11" t="s">
        <v>160</v>
      </c>
      <c r="H48" s="11" t="s">
        <v>16</v>
      </c>
      <c r="I48" s="11" t="s">
        <v>68</v>
      </c>
      <c r="J48" s="11" t="s">
        <v>69</v>
      </c>
      <c r="K48" s="11">
        <v>1</v>
      </c>
      <c r="L48" s="11">
        <v>12</v>
      </c>
      <c r="M48" s="11" t="s">
        <v>55</v>
      </c>
      <c r="N48" s="22">
        <v>5.0099999999999999E-2</v>
      </c>
      <c r="O48" s="22">
        <v>8.0000000000000004E-4</v>
      </c>
      <c r="P48" s="22">
        <v>2.9999999999999997E-4</v>
      </c>
      <c r="Q48">
        <v>0.60119999999999996</v>
      </c>
      <c r="R48">
        <v>9.6000000000000009E-3</v>
      </c>
      <c r="S48">
        <v>3.5999999999999999E-3</v>
      </c>
      <c r="T48" s="23">
        <v>43350</v>
      </c>
      <c r="U48" s="23">
        <v>44271</v>
      </c>
      <c r="V48" s="24">
        <v>63000</v>
      </c>
      <c r="W48" s="11" t="s">
        <v>150</v>
      </c>
      <c r="X48" s="11" t="s">
        <v>151</v>
      </c>
      <c r="Y48" s="21">
        <v>63000</v>
      </c>
      <c r="Z48" s="11"/>
      <c r="AA48" s="11">
        <v>781380</v>
      </c>
      <c r="AB48" s="11" t="s">
        <v>60</v>
      </c>
      <c r="AC48" s="21" t="s">
        <v>596</v>
      </c>
      <c r="AD48" t="s">
        <v>593</v>
      </c>
      <c r="AE48" t="s">
        <v>594</v>
      </c>
      <c r="AF48" t="str">
        <f>VLOOKUP(AA48,'[1]CAP query'!A:K,11,FALSE)</f>
        <v>37.761357, -122.204516</v>
      </c>
    </row>
    <row r="49" spans="1:32" x14ac:dyDescent="0.2">
      <c r="A49" s="11" t="s">
        <v>62</v>
      </c>
      <c r="B49" s="11" t="s">
        <v>155</v>
      </c>
      <c r="C49" s="11" t="s">
        <v>156</v>
      </c>
      <c r="D49" s="11" t="s">
        <v>53</v>
      </c>
      <c r="E49" s="11" t="s">
        <v>157</v>
      </c>
      <c r="F49" s="11" t="s">
        <v>66</v>
      </c>
      <c r="G49" s="11" t="s">
        <v>161</v>
      </c>
      <c r="H49" s="11" t="s">
        <v>16</v>
      </c>
      <c r="I49" s="11" t="s">
        <v>68</v>
      </c>
      <c r="J49" s="11" t="s">
        <v>69</v>
      </c>
      <c r="K49" s="11">
        <v>1</v>
      </c>
      <c r="L49" s="11">
        <v>12</v>
      </c>
      <c r="M49" s="11" t="s">
        <v>55</v>
      </c>
      <c r="N49" s="22">
        <v>7.4499999999999997E-2</v>
      </c>
      <c r="O49" s="22">
        <v>1.1999999999999999E-3</v>
      </c>
      <c r="P49" s="22">
        <v>4.0000000000000002E-4</v>
      </c>
      <c r="Q49">
        <v>0.89399999999999991</v>
      </c>
      <c r="R49">
        <v>1.44E-2</v>
      </c>
      <c r="S49">
        <v>4.8000000000000004E-3</v>
      </c>
      <c r="T49" s="23">
        <v>43350</v>
      </c>
      <c r="U49" s="23">
        <v>44271</v>
      </c>
      <c r="V49" s="24">
        <v>92000</v>
      </c>
      <c r="W49" s="11" t="s">
        <v>150</v>
      </c>
      <c r="X49" s="11" t="s">
        <v>151</v>
      </c>
      <c r="Y49" s="21">
        <v>92000</v>
      </c>
      <c r="Z49" s="11"/>
      <c r="AA49" s="11">
        <v>781382</v>
      </c>
      <c r="AB49" s="11" t="s">
        <v>60</v>
      </c>
      <c r="AC49" s="21" t="s">
        <v>597</v>
      </c>
      <c r="AD49" t="s">
        <v>593</v>
      </c>
      <c r="AE49" t="s">
        <v>594</v>
      </c>
      <c r="AF49" t="str">
        <f>VLOOKUP(AA49,'[1]CAP query'!A:K,11,FALSE)</f>
        <v>37.761357, -122.204516</v>
      </c>
    </row>
    <row r="50" spans="1:32" x14ac:dyDescent="0.2">
      <c r="A50" s="11" t="s">
        <v>62</v>
      </c>
      <c r="B50" s="11" t="s">
        <v>155</v>
      </c>
      <c r="C50" s="11" t="s">
        <v>156</v>
      </c>
      <c r="D50" s="11" t="s">
        <v>53</v>
      </c>
      <c r="E50" s="11" t="s">
        <v>157</v>
      </c>
      <c r="F50" s="11" t="s">
        <v>66</v>
      </c>
      <c r="G50" s="11" t="s">
        <v>162</v>
      </c>
      <c r="H50" s="11" t="s">
        <v>16</v>
      </c>
      <c r="I50" s="11" t="s">
        <v>68</v>
      </c>
      <c r="J50" s="11" t="s">
        <v>69</v>
      </c>
      <c r="K50" s="11">
        <v>1</v>
      </c>
      <c r="L50" s="11">
        <v>12</v>
      </c>
      <c r="M50" s="11" t="s">
        <v>55</v>
      </c>
      <c r="N50" s="22">
        <v>4.1599999999999998E-2</v>
      </c>
      <c r="O50" s="22">
        <v>6.9999999999999999E-4</v>
      </c>
      <c r="P50" s="22">
        <v>2.0000000000000001E-4</v>
      </c>
      <c r="Q50">
        <v>0.49919999999999998</v>
      </c>
      <c r="R50">
        <v>8.3999999999999995E-3</v>
      </c>
      <c r="S50">
        <v>2.4000000000000002E-3</v>
      </c>
      <c r="T50" s="23">
        <v>43350</v>
      </c>
      <c r="U50" s="23">
        <v>44271</v>
      </c>
      <c r="V50" s="24">
        <v>50000</v>
      </c>
      <c r="W50" s="11" t="s">
        <v>150</v>
      </c>
      <c r="X50" s="11" t="s">
        <v>151</v>
      </c>
      <c r="Y50" s="21">
        <v>50000</v>
      </c>
      <c r="Z50" s="11"/>
      <c r="AA50" s="11">
        <v>781384</v>
      </c>
      <c r="AB50" s="11" t="s">
        <v>60</v>
      </c>
      <c r="AC50" s="21" t="s">
        <v>598</v>
      </c>
      <c r="AD50" t="s">
        <v>593</v>
      </c>
      <c r="AE50" t="s">
        <v>594</v>
      </c>
      <c r="AF50" t="str">
        <f>VLOOKUP(AA50,'[1]CAP query'!A:K,11,FALSE)</f>
        <v>37.761357, -122.204516</v>
      </c>
    </row>
    <row r="51" spans="1:32" x14ac:dyDescent="0.2">
      <c r="A51" s="11" t="s">
        <v>62</v>
      </c>
      <c r="B51" s="11" t="s">
        <v>163</v>
      </c>
      <c r="C51" s="11" t="s">
        <v>164</v>
      </c>
      <c r="D51" s="11" t="s">
        <v>53</v>
      </c>
      <c r="E51" s="11" t="s">
        <v>165</v>
      </c>
      <c r="F51" s="11" t="s">
        <v>55</v>
      </c>
      <c r="G51" s="11" t="s">
        <v>166</v>
      </c>
      <c r="H51" s="11" t="s">
        <v>10</v>
      </c>
      <c r="I51" s="11" t="s">
        <v>68</v>
      </c>
      <c r="J51" s="11" t="s">
        <v>69</v>
      </c>
      <c r="K51" s="11">
        <v>1</v>
      </c>
      <c r="L51" s="11">
        <v>10</v>
      </c>
      <c r="M51" s="11" t="s">
        <v>55</v>
      </c>
      <c r="N51" s="22">
        <v>9.7299999999999998E-2</v>
      </c>
      <c r="O51" s="22">
        <v>5.1999999999999998E-3</v>
      </c>
      <c r="P51" s="22">
        <v>2.7000000000000001E-3</v>
      </c>
      <c r="Q51">
        <v>0.97299999999999998</v>
      </c>
      <c r="R51">
        <v>5.1999999999999998E-2</v>
      </c>
      <c r="S51">
        <v>2.7000000000000003E-2</v>
      </c>
      <c r="T51" s="23">
        <v>43644</v>
      </c>
      <c r="U51" s="23">
        <v>43574</v>
      </c>
      <c r="V51" s="24">
        <v>179831</v>
      </c>
      <c r="W51" s="11" t="s">
        <v>150</v>
      </c>
      <c r="X51" s="11" t="s">
        <v>151</v>
      </c>
      <c r="Y51" s="21">
        <v>179831</v>
      </c>
      <c r="Z51" s="11"/>
      <c r="AA51" s="11">
        <v>774333</v>
      </c>
      <c r="AB51" s="11" t="s">
        <v>60</v>
      </c>
      <c r="AC51" s="21" t="s">
        <v>599</v>
      </c>
      <c r="AD51" t="s">
        <v>574</v>
      </c>
      <c r="AE51" t="s">
        <v>583</v>
      </c>
      <c r="AF51" t="str">
        <f>VLOOKUP(AA51,'[1]CAP query'!A:K,11,FALSE)</f>
        <v>38.3147769999999, -122.494679</v>
      </c>
    </row>
    <row r="52" spans="1:32" x14ac:dyDescent="0.2">
      <c r="A52" s="11" t="s">
        <v>62</v>
      </c>
      <c r="B52" s="11" t="s">
        <v>163</v>
      </c>
      <c r="C52" s="11" t="s">
        <v>164</v>
      </c>
      <c r="D52" s="11" t="s">
        <v>53</v>
      </c>
      <c r="E52" s="11" t="s">
        <v>165</v>
      </c>
      <c r="F52" s="11" t="s">
        <v>55</v>
      </c>
      <c r="G52" s="11" t="s">
        <v>167</v>
      </c>
      <c r="H52" s="11" t="s">
        <v>10</v>
      </c>
      <c r="I52" s="11" t="s">
        <v>68</v>
      </c>
      <c r="J52" s="11" t="s">
        <v>69</v>
      </c>
      <c r="K52" s="11">
        <v>1</v>
      </c>
      <c r="L52" s="11">
        <v>7</v>
      </c>
      <c r="M52" s="11" t="s">
        <v>55</v>
      </c>
      <c r="N52" s="22">
        <v>7.6100000000000001E-2</v>
      </c>
      <c r="O52" s="22">
        <v>5.7000000000000002E-3</v>
      </c>
      <c r="P52" s="22">
        <v>3.0000000000000001E-3</v>
      </c>
      <c r="Q52">
        <v>0.53269999999999995</v>
      </c>
      <c r="R52">
        <v>3.9900000000000005E-2</v>
      </c>
      <c r="S52">
        <v>2.1000000000000001E-2</v>
      </c>
      <c r="T52" s="23">
        <v>43644</v>
      </c>
      <c r="U52" s="11"/>
      <c r="V52" s="24">
        <v>166720</v>
      </c>
      <c r="W52" s="11" t="s">
        <v>150</v>
      </c>
      <c r="X52" s="11" t="s">
        <v>151</v>
      </c>
      <c r="Y52" s="21">
        <v>166720</v>
      </c>
      <c r="Z52" s="11"/>
      <c r="AA52" s="11">
        <v>729604</v>
      </c>
      <c r="AB52" s="11" t="s">
        <v>60</v>
      </c>
      <c r="AC52" s="21"/>
      <c r="AD52" t="s">
        <v>574</v>
      </c>
      <c r="AE52" t="s">
        <v>600</v>
      </c>
      <c r="AF52" t="str">
        <f>VLOOKUP(AA52,'[1]CAP query'!A:K,11,FALSE)</f>
        <v>38.3147769999999, -122.494679</v>
      </c>
    </row>
    <row r="53" spans="1:32" x14ac:dyDescent="0.2">
      <c r="A53" s="11" t="s">
        <v>62</v>
      </c>
      <c r="B53" s="11" t="s">
        <v>168</v>
      </c>
      <c r="C53" s="11" t="s">
        <v>169</v>
      </c>
      <c r="D53" s="11" t="s">
        <v>53</v>
      </c>
      <c r="E53" s="11" t="s">
        <v>170</v>
      </c>
      <c r="F53" s="11" t="s">
        <v>55</v>
      </c>
      <c r="G53" s="11" t="s">
        <v>171</v>
      </c>
      <c r="H53" s="11" t="s">
        <v>10</v>
      </c>
      <c r="I53" s="11" t="s">
        <v>68</v>
      </c>
      <c r="J53" s="11" t="s">
        <v>69</v>
      </c>
      <c r="K53" s="11">
        <v>1</v>
      </c>
      <c r="L53" s="11">
        <v>10</v>
      </c>
      <c r="M53" s="11" t="s">
        <v>55</v>
      </c>
      <c r="N53" s="22">
        <v>2.9499999999999998E-2</v>
      </c>
      <c r="O53" s="22">
        <v>1.1999999999999999E-3</v>
      </c>
      <c r="P53" s="22">
        <v>6.9999999999999999E-4</v>
      </c>
      <c r="Q53">
        <v>0.29499999999999998</v>
      </c>
      <c r="R53">
        <v>1.1999999999999999E-2</v>
      </c>
      <c r="S53">
        <v>7.0000000000000001E-3</v>
      </c>
      <c r="T53" s="23">
        <v>44176</v>
      </c>
      <c r="U53" s="11"/>
      <c r="V53" s="24">
        <v>51250</v>
      </c>
      <c r="W53" s="11" t="s">
        <v>150</v>
      </c>
      <c r="X53" s="11" t="s">
        <v>151</v>
      </c>
      <c r="Y53" s="21">
        <v>51250</v>
      </c>
      <c r="Z53" s="11"/>
      <c r="AA53" s="11">
        <v>774353</v>
      </c>
      <c r="AB53" s="11" t="s">
        <v>60</v>
      </c>
      <c r="AC53" s="21" t="s">
        <v>601</v>
      </c>
      <c r="AD53" t="s">
        <v>588</v>
      </c>
      <c r="AE53" t="s">
        <v>602</v>
      </c>
      <c r="AF53" t="str">
        <f>VLOOKUP(AA53,'[1]CAP query'!A:K,11,FALSE)</f>
        <v>37.535899, -122.024309</v>
      </c>
    </row>
    <row r="54" spans="1:32" x14ac:dyDescent="0.2">
      <c r="A54" s="11" t="s">
        <v>62</v>
      </c>
      <c r="B54" s="11" t="s">
        <v>168</v>
      </c>
      <c r="C54" s="11" t="s">
        <v>169</v>
      </c>
      <c r="D54" s="11" t="s">
        <v>53</v>
      </c>
      <c r="E54" s="11" t="s">
        <v>170</v>
      </c>
      <c r="F54" s="11" t="s">
        <v>55</v>
      </c>
      <c r="G54" s="11" t="s">
        <v>172</v>
      </c>
      <c r="H54" s="11" t="s">
        <v>10</v>
      </c>
      <c r="I54" s="11" t="s">
        <v>68</v>
      </c>
      <c r="J54" s="11" t="s">
        <v>69</v>
      </c>
      <c r="K54" s="11">
        <v>1</v>
      </c>
      <c r="L54" s="11">
        <v>10</v>
      </c>
      <c r="M54" s="11" t="s">
        <v>55</v>
      </c>
      <c r="N54" s="22">
        <v>3.1600000000000003E-2</v>
      </c>
      <c r="O54" s="22">
        <v>1.6000000000000001E-3</v>
      </c>
      <c r="P54" s="22">
        <v>8.0000000000000004E-4</v>
      </c>
      <c r="Q54">
        <v>0.31600000000000006</v>
      </c>
      <c r="R54">
        <v>1.6E-2</v>
      </c>
      <c r="S54">
        <v>8.0000000000000002E-3</v>
      </c>
      <c r="T54" s="23">
        <v>44176</v>
      </c>
      <c r="U54" s="11"/>
      <c r="V54" s="24">
        <v>52000</v>
      </c>
      <c r="W54" s="11" t="s">
        <v>150</v>
      </c>
      <c r="X54" s="11" t="s">
        <v>151</v>
      </c>
      <c r="Y54" s="21">
        <v>52000</v>
      </c>
      <c r="Z54" s="11"/>
      <c r="AA54" s="11">
        <v>774349</v>
      </c>
      <c r="AB54" s="11" t="s">
        <v>60</v>
      </c>
      <c r="AC54" s="21" t="s">
        <v>603</v>
      </c>
      <c r="AD54" t="s">
        <v>588</v>
      </c>
      <c r="AE54" t="s">
        <v>604</v>
      </c>
      <c r="AF54" t="str">
        <f>VLOOKUP(AA54,'[1]CAP query'!A:K,11,FALSE)</f>
        <v>37.535899, -122.024309</v>
      </c>
    </row>
    <row r="55" spans="1:32" x14ac:dyDescent="0.2">
      <c r="A55" s="11" t="s">
        <v>62</v>
      </c>
      <c r="B55" s="11" t="s">
        <v>173</v>
      </c>
      <c r="C55" s="11" t="s">
        <v>174</v>
      </c>
      <c r="D55" s="11" t="s">
        <v>53</v>
      </c>
      <c r="E55" s="11" t="s">
        <v>157</v>
      </c>
      <c r="F55" s="11" t="s">
        <v>66</v>
      </c>
      <c r="G55" s="11" t="s">
        <v>175</v>
      </c>
      <c r="H55" s="11" t="s">
        <v>8</v>
      </c>
      <c r="I55" s="11" t="s">
        <v>68</v>
      </c>
      <c r="J55" s="11" t="s">
        <v>69</v>
      </c>
      <c r="K55" s="11">
        <v>1</v>
      </c>
      <c r="L55" s="11">
        <v>12</v>
      </c>
      <c r="M55" s="11" t="s">
        <v>55</v>
      </c>
      <c r="N55" s="22">
        <v>0.40539999999999998</v>
      </c>
      <c r="O55" s="22">
        <v>4.0599999999999997E-2</v>
      </c>
      <c r="P55" s="22">
        <v>1.52E-2</v>
      </c>
      <c r="Q55">
        <v>4.8647999999999998</v>
      </c>
      <c r="R55">
        <v>0.48719999999999997</v>
      </c>
      <c r="S55">
        <v>0.18240000000000001</v>
      </c>
      <c r="T55" s="23">
        <v>44005</v>
      </c>
      <c r="U55" s="11"/>
      <c r="V55" s="24">
        <v>48700</v>
      </c>
      <c r="W55" s="11" t="s">
        <v>150</v>
      </c>
      <c r="X55" s="11" t="s">
        <v>151</v>
      </c>
      <c r="Y55" s="21">
        <v>48700</v>
      </c>
      <c r="Z55" s="11"/>
      <c r="AA55" s="11">
        <v>710424</v>
      </c>
      <c r="AB55" s="11" t="s">
        <v>60</v>
      </c>
      <c r="AC55" s="21"/>
      <c r="AD55" t="s">
        <v>593</v>
      </c>
      <c r="AE55" t="s">
        <v>594</v>
      </c>
      <c r="AF55" t="str">
        <f>VLOOKUP(AA55,'[1]CAP query'!A:K,11,FALSE)</f>
        <v>37.76110597, -122.2045535</v>
      </c>
    </row>
    <row r="56" spans="1:32" x14ac:dyDescent="0.2">
      <c r="A56" s="11" t="s">
        <v>62</v>
      </c>
      <c r="B56" s="11" t="s">
        <v>173</v>
      </c>
      <c r="C56" s="11" t="s">
        <v>174</v>
      </c>
      <c r="D56" s="11" t="s">
        <v>53</v>
      </c>
      <c r="E56" s="11" t="s">
        <v>157</v>
      </c>
      <c r="F56" s="11" t="s">
        <v>66</v>
      </c>
      <c r="G56" s="11" t="s">
        <v>176</v>
      </c>
      <c r="H56" s="11" t="s">
        <v>8</v>
      </c>
      <c r="I56" s="11" t="s">
        <v>68</v>
      </c>
      <c r="J56" s="11" t="s">
        <v>69</v>
      </c>
      <c r="K56" s="11">
        <v>1</v>
      </c>
      <c r="L56" s="11">
        <v>12</v>
      </c>
      <c r="M56" s="11" t="s">
        <v>55</v>
      </c>
      <c r="N56" s="22">
        <v>0.45600000000000002</v>
      </c>
      <c r="O56" s="22">
        <v>4.8599999999999997E-2</v>
      </c>
      <c r="P56" s="22">
        <v>1.77E-2</v>
      </c>
      <c r="Q56">
        <v>5.4720000000000004</v>
      </c>
      <c r="R56">
        <v>0.58319999999999994</v>
      </c>
      <c r="S56">
        <v>0.21240000000000001</v>
      </c>
      <c r="T56" s="23">
        <v>44005</v>
      </c>
      <c r="U56" s="11"/>
      <c r="V56" s="24">
        <v>54100</v>
      </c>
      <c r="W56" s="11" t="s">
        <v>150</v>
      </c>
      <c r="X56" s="11" t="s">
        <v>151</v>
      </c>
      <c r="Y56" s="21">
        <v>54100</v>
      </c>
      <c r="Z56" s="11"/>
      <c r="AA56" s="11">
        <v>710430</v>
      </c>
      <c r="AB56" s="11" t="s">
        <v>60</v>
      </c>
      <c r="AC56" s="21"/>
      <c r="AD56" t="s">
        <v>593</v>
      </c>
      <c r="AE56" t="s">
        <v>594</v>
      </c>
      <c r="AF56" t="str">
        <f>VLOOKUP(AA56,'[1]CAP query'!A:K,11,FALSE)</f>
        <v>37.76110597, -122.2045535</v>
      </c>
    </row>
    <row r="57" spans="1:32" x14ac:dyDescent="0.2">
      <c r="A57" s="11" t="s">
        <v>62</v>
      </c>
      <c r="B57" s="11" t="s">
        <v>173</v>
      </c>
      <c r="C57" s="11" t="s">
        <v>174</v>
      </c>
      <c r="D57" s="11" t="s">
        <v>53</v>
      </c>
      <c r="E57" s="11" t="s">
        <v>157</v>
      </c>
      <c r="F57" s="11" t="s">
        <v>66</v>
      </c>
      <c r="G57" s="11" t="s">
        <v>177</v>
      </c>
      <c r="H57" s="11" t="s">
        <v>8</v>
      </c>
      <c r="I57" s="11" t="s">
        <v>68</v>
      </c>
      <c r="J57" s="11" t="s">
        <v>69</v>
      </c>
      <c r="K57" s="11">
        <v>1</v>
      </c>
      <c r="L57" s="11">
        <v>12</v>
      </c>
      <c r="M57" s="11" t="s">
        <v>55</v>
      </c>
      <c r="N57" s="22">
        <v>0.40550000000000003</v>
      </c>
      <c r="O57" s="22">
        <v>4.0599999999999997E-2</v>
      </c>
      <c r="P57" s="22">
        <v>1.52E-2</v>
      </c>
      <c r="Q57">
        <v>4.8660000000000005</v>
      </c>
      <c r="R57">
        <v>0.48719999999999997</v>
      </c>
      <c r="S57">
        <v>0.18240000000000001</v>
      </c>
      <c r="T57" s="23">
        <v>44005</v>
      </c>
      <c r="U57" s="11"/>
      <c r="V57" s="24">
        <v>48700</v>
      </c>
      <c r="W57" s="11" t="s">
        <v>150</v>
      </c>
      <c r="X57" s="11" t="s">
        <v>151</v>
      </c>
      <c r="Y57" s="21">
        <v>48700</v>
      </c>
      <c r="Z57" s="11"/>
      <c r="AA57" s="11">
        <v>710452</v>
      </c>
      <c r="AB57" s="11" t="s">
        <v>60</v>
      </c>
      <c r="AC57" s="21"/>
      <c r="AD57" t="s">
        <v>593</v>
      </c>
      <c r="AE57" t="s">
        <v>594</v>
      </c>
      <c r="AF57" t="str">
        <f>VLOOKUP(AA57,'[1]CAP query'!A:K,11,FALSE)</f>
        <v>37.76110597, -122.2045535</v>
      </c>
    </row>
    <row r="58" spans="1:32" x14ac:dyDescent="0.2">
      <c r="A58" s="11" t="s">
        <v>62</v>
      </c>
      <c r="B58" s="11" t="s">
        <v>173</v>
      </c>
      <c r="C58" s="11" t="s">
        <v>174</v>
      </c>
      <c r="D58" s="11" t="s">
        <v>53</v>
      </c>
      <c r="E58" s="11" t="s">
        <v>157</v>
      </c>
      <c r="F58" s="11" t="s">
        <v>66</v>
      </c>
      <c r="G58" s="11" t="s">
        <v>178</v>
      </c>
      <c r="H58" s="11" t="s">
        <v>8</v>
      </c>
      <c r="I58" s="11" t="s">
        <v>68</v>
      </c>
      <c r="J58" s="11" t="s">
        <v>69</v>
      </c>
      <c r="K58" s="11">
        <v>1</v>
      </c>
      <c r="L58" s="11">
        <v>12</v>
      </c>
      <c r="M58" s="11" t="s">
        <v>55</v>
      </c>
      <c r="N58" s="22">
        <v>0.36559999999999998</v>
      </c>
      <c r="O58" s="22">
        <v>3.4700000000000002E-2</v>
      </c>
      <c r="P58" s="22">
        <v>1.3299999999999999E-2</v>
      </c>
      <c r="Q58">
        <v>4.3872</v>
      </c>
      <c r="R58">
        <v>0.41639999999999999</v>
      </c>
      <c r="S58">
        <v>0.15959999999999999</v>
      </c>
      <c r="T58" s="23">
        <v>44005</v>
      </c>
      <c r="U58" s="11"/>
      <c r="V58" s="24">
        <v>44400</v>
      </c>
      <c r="W58" s="11" t="s">
        <v>150</v>
      </c>
      <c r="X58" s="11" t="s">
        <v>151</v>
      </c>
      <c r="Y58" s="21">
        <v>44400</v>
      </c>
      <c r="Z58" s="11"/>
      <c r="AA58" s="11">
        <v>710462</v>
      </c>
      <c r="AB58" s="11" t="s">
        <v>60</v>
      </c>
      <c r="AC58" s="21"/>
      <c r="AD58" t="s">
        <v>593</v>
      </c>
      <c r="AE58" t="s">
        <v>594</v>
      </c>
      <c r="AF58" t="str">
        <f>VLOOKUP(AA58,'[1]CAP query'!A:K,11,FALSE)</f>
        <v>37.76110597, -122.2045535</v>
      </c>
    </row>
    <row r="59" spans="1:32" x14ac:dyDescent="0.2">
      <c r="A59" s="11" t="s">
        <v>62</v>
      </c>
      <c r="B59" s="11" t="s">
        <v>173</v>
      </c>
      <c r="C59" s="11" t="s">
        <v>174</v>
      </c>
      <c r="D59" s="11" t="s">
        <v>53</v>
      </c>
      <c r="E59" s="11" t="s">
        <v>157</v>
      </c>
      <c r="F59" s="11" t="s">
        <v>66</v>
      </c>
      <c r="G59" s="11" t="s">
        <v>179</v>
      </c>
      <c r="H59" s="11" t="s">
        <v>8</v>
      </c>
      <c r="I59" s="11" t="s">
        <v>68</v>
      </c>
      <c r="J59" s="11" t="s">
        <v>69</v>
      </c>
      <c r="K59" s="11">
        <v>1</v>
      </c>
      <c r="L59" s="11">
        <v>12</v>
      </c>
      <c r="M59" s="11" t="s">
        <v>55</v>
      </c>
      <c r="N59" s="22">
        <v>0.42749999999999999</v>
      </c>
      <c r="O59" s="22">
        <v>4.3999999999999997E-2</v>
      </c>
      <c r="P59" s="22">
        <v>1.6199999999999999E-2</v>
      </c>
      <c r="Q59">
        <v>5.13</v>
      </c>
      <c r="R59">
        <v>0.52800000000000002</v>
      </c>
      <c r="S59">
        <v>0.19439999999999999</v>
      </c>
      <c r="T59" s="23">
        <v>44005</v>
      </c>
      <c r="U59" s="11"/>
      <c r="V59" s="24">
        <v>51100</v>
      </c>
      <c r="W59" s="11" t="s">
        <v>150</v>
      </c>
      <c r="X59" s="11" t="s">
        <v>151</v>
      </c>
      <c r="Y59" s="21">
        <v>51100</v>
      </c>
      <c r="Z59" s="11"/>
      <c r="AA59" s="11">
        <v>710448</v>
      </c>
      <c r="AB59" s="11" t="s">
        <v>60</v>
      </c>
      <c r="AC59" s="21"/>
      <c r="AD59" t="s">
        <v>593</v>
      </c>
      <c r="AE59" t="s">
        <v>594</v>
      </c>
      <c r="AF59" t="str">
        <f>VLOOKUP(AA59,'[1]CAP query'!A:K,11,FALSE)</f>
        <v>37.76110597, -122.2045535</v>
      </c>
    </row>
    <row r="60" spans="1:32" x14ac:dyDescent="0.2">
      <c r="A60" s="11" t="s">
        <v>62</v>
      </c>
      <c r="B60" s="11" t="s">
        <v>173</v>
      </c>
      <c r="C60" s="11" t="s">
        <v>174</v>
      </c>
      <c r="D60" s="11" t="s">
        <v>53</v>
      </c>
      <c r="E60" s="11" t="s">
        <v>157</v>
      </c>
      <c r="F60" s="11" t="s">
        <v>66</v>
      </c>
      <c r="G60" s="11" t="s">
        <v>180</v>
      </c>
      <c r="H60" s="11" t="s">
        <v>8</v>
      </c>
      <c r="I60" s="11" t="s">
        <v>68</v>
      </c>
      <c r="J60" s="11" t="s">
        <v>69</v>
      </c>
      <c r="K60" s="11">
        <v>1</v>
      </c>
      <c r="L60" s="11">
        <v>12</v>
      </c>
      <c r="M60" s="11" t="s">
        <v>55</v>
      </c>
      <c r="N60" s="22">
        <v>0.47560000000000002</v>
      </c>
      <c r="O60" s="22">
        <v>5.1900000000000002E-2</v>
      </c>
      <c r="P60" s="22">
        <v>1.8700000000000001E-2</v>
      </c>
      <c r="Q60">
        <v>5.7072000000000003</v>
      </c>
      <c r="R60">
        <v>0.62280000000000002</v>
      </c>
      <c r="S60">
        <v>0.22440000000000002</v>
      </c>
      <c r="T60" s="23">
        <v>44005</v>
      </c>
      <c r="U60" s="11"/>
      <c r="V60" s="24">
        <v>56200</v>
      </c>
      <c r="W60" s="11" t="s">
        <v>150</v>
      </c>
      <c r="X60" s="11" t="s">
        <v>151</v>
      </c>
      <c r="Y60" s="21">
        <v>56200</v>
      </c>
      <c r="Z60" s="11"/>
      <c r="AA60" s="11">
        <v>710442</v>
      </c>
      <c r="AB60" s="11" t="s">
        <v>60</v>
      </c>
      <c r="AC60" s="21"/>
      <c r="AD60" t="s">
        <v>593</v>
      </c>
      <c r="AE60" t="s">
        <v>594</v>
      </c>
      <c r="AF60" t="str">
        <f>VLOOKUP(AA60,'[1]CAP query'!A:K,11,FALSE)</f>
        <v>37.76110597, -122.2045535</v>
      </c>
    </row>
    <row r="61" spans="1:32" x14ac:dyDescent="0.2">
      <c r="A61" s="11" t="s">
        <v>62</v>
      </c>
      <c r="B61" s="11" t="s">
        <v>173</v>
      </c>
      <c r="C61" s="11" t="s">
        <v>174</v>
      </c>
      <c r="D61" s="11" t="s">
        <v>53</v>
      </c>
      <c r="E61" s="11" t="s">
        <v>157</v>
      </c>
      <c r="F61" s="11" t="s">
        <v>66</v>
      </c>
      <c r="G61" s="11" t="s">
        <v>181</v>
      </c>
      <c r="H61" s="11" t="s">
        <v>8</v>
      </c>
      <c r="I61" s="11" t="s">
        <v>68</v>
      </c>
      <c r="J61" s="11" t="s">
        <v>69</v>
      </c>
      <c r="K61" s="11">
        <v>1</v>
      </c>
      <c r="L61" s="11">
        <v>12</v>
      </c>
      <c r="M61" s="11" t="s">
        <v>55</v>
      </c>
      <c r="N61" s="22">
        <v>0.4587</v>
      </c>
      <c r="O61" s="22">
        <v>4.9099999999999998E-2</v>
      </c>
      <c r="P61" s="22">
        <v>1.78E-2</v>
      </c>
      <c r="Q61">
        <v>5.5044000000000004</v>
      </c>
      <c r="R61">
        <v>0.58919999999999995</v>
      </c>
      <c r="S61">
        <v>0.21360000000000001</v>
      </c>
      <c r="T61" s="23">
        <v>44005</v>
      </c>
      <c r="U61" s="11"/>
      <c r="V61" s="24">
        <v>124063.78</v>
      </c>
      <c r="W61" s="11" t="s">
        <v>150</v>
      </c>
      <c r="X61" s="11" t="s">
        <v>151</v>
      </c>
      <c r="Y61" s="21">
        <v>54400</v>
      </c>
      <c r="Z61" s="11"/>
      <c r="AA61" s="11">
        <v>728956</v>
      </c>
      <c r="AB61" s="11" t="s">
        <v>60</v>
      </c>
      <c r="AC61" s="21"/>
      <c r="AD61" t="s">
        <v>593</v>
      </c>
      <c r="AE61" t="s">
        <v>594</v>
      </c>
      <c r="AF61" t="str">
        <f>VLOOKUP(AA61,'[1]CAP query'!A:K,11,FALSE)</f>
        <v>37.76110597, -122.2045535</v>
      </c>
    </row>
    <row r="62" spans="1:32" x14ac:dyDescent="0.2">
      <c r="A62" s="11" t="s">
        <v>62</v>
      </c>
      <c r="B62" s="11" t="s">
        <v>173</v>
      </c>
      <c r="C62" s="11" t="s">
        <v>174</v>
      </c>
      <c r="D62" s="11" t="s">
        <v>53</v>
      </c>
      <c r="E62" s="11" t="s">
        <v>157</v>
      </c>
      <c r="F62" s="11" t="s">
        <v>66</v>
      </c>
      <c r="G62" s="11" t="s">
        <v>182</v>
      </c>
      <c r="H62" s="11" t="s">
        <v>8</v>
      </c>
      <c r="I62" s="11" t="s">
        <v>68</v>
      </c>
      <c r="J62" s="11" t="s">
        <v>69</v>
      </c>
      <c r="K62" s="11">
        <v>1</v>
      </c>
      <c r="L62" s="11">
        <v>12</v>
      </c>
      <c r="M62" s="11" t="s">
        <v>55</v>
      </c>
      <c r="N62" s="22">
        <v>0.47839999999999999</v>
      </c>
      <c r="O62" s="22">
        <v>5.2299999999999999E-2</v>
      </c>
      <c r="P62" s="22">
        <v>1.8800000000000001E-2</v>
      </c>
      <c r="Q62">
        <v>5.7408000000000001</v>
      </c>
      <c r="R62">
        <v>0.62759999999999994</v>
      </c>
      <c r="S62">
        <v>0.22560000000000002</v>
      </c>
      <c r="T62" s="23">
        <v>44005</v>
      </c>
      <c r="U62" s="11"/>
      <c r="V62" s="24">
        <v>56500</v>
      </c>
      <c r="W62" s="11" t="s">
        <v>150</v>
      </c>
      <c r="X62" s="11" t="s">
        <v>151</v>
      </c>
      <c r="Y62" s="21">
        <v>56500</v>
      </c>
      <c r="Z62" s="11"/>
      <c r="AA62" s="11">
        <v>710426</v>
      </c>
      <c r="AB62" s="11" t="s">
        <v>60</v>
      </c>
      <c r="AC62" s="21"/>
      <c r="AD62" t="s">
        <v>593</v>
      </c>
      <c r="AE62" t="s">
        <v>594</v>
      </c>
      <c r="AF62" t="str">
        <f>VLOOKUP(AA62,'[1]CAP query'!A:K,11,FALSE)</f>
        <v>37.76110597, -122.2045535</v>
      </c>
    </row>
    <row r="63" spans="1:32" x14ac:dyDescent="0.2">
      <c r="A63" s="11" t="s">
        <v>62</v>
      </c>
      <c r="B63" s="11" t="s">
        <v>173</v>
      </c>
      <c r="C63" s="11" t="s">
        <v>174</v>
      </c>
      <c r="D63" s="11" t="s">
        <v>53</v>
      </c>
      <c r="E63" s="11" t="s">
        <v>157</v>
      </c>
      <c r="F63" s="11" t="s">
        <v>66</v>
      </c>
      <c r="G63" s="11" t="s">
        <v>183</v>
      </c>
      <c r="H63" s="11" t="s">
        <v>8</v>
      </c>
      <c r="I63" s="11" t="s">
        <v>68</v>
      </c>
      <c r="J63" s="11" t="s">
        <v>69</v>
      </c>
      <c r="K63" s="11">
        <v>1</v>
      </c>
      <c r="L63" s="11">
        <v>12</v>
      </c>
      <c r="M63" s="11" t="s">
        <v>55</v>
      </c>
      <c r="N63" s="22">
        <v>0.27879999999999999</v>
      </c>
      <c r="O63" s="22">
        <v>2.3E-2</v>
      </c>
      <c r="P63" s="22">
        <v>9.4000000000000004E-3</v>
      </c>
      <c r="Q63">
        <v>3.3456000000000001</v>
      </c>
      <c r="R63">
        <v>0.27600000000000002</v>
      </c>
      <c r="S63">
        <v>0.11280000000000001</v>
      </c>
      <c r="T63" s="23">
        <v>44005</v>
      </c>
      <c r="U63" s="11"/>
      <c r="V63" s="24">
        <v>34600</v>
      </c>
      <c r="W63" s="11" t="s">
        <v>150</v>
      </c>
      <c r="X63" s="11" t="s">
        <v>151</v>
      </c>
      <c r="Y63" s="21">
        <v>34600</v>
      </c>
      <c r="Z63" s="11"/>
      <c r="AA63" s="11">
        <v>710450</v>
      </c>
      <c r="AB63" s="11" t="s">
        <v>60</v>
      </c>
      <c r="AC63" s="21"/>
      <c r="AD63" t="s">
        <v>593</v>
      </c>
      <c r="AE63" t="s">
        <v>594</v>
      </c>
      <c r="AF63" t="str">
        <f>VLOOKUP(AA63,'[1]CAP query'!A:K,11,FALSE)</f>
        <v>37.76110597, -122.2045535</v>
      </c>
    </row>
    <row r="64" spans="1:32" x14ac:dyDescent="0.2">
      <c r="A64" s="11" t="s">
        <v>62</v>
      </c>
      <c r="B64" s="11" t="s">
        <v>173</v>
      </c>
      <c r="C64" s="11" t="s">
        <v>174</v>
      </c>
      <c r="D64" s="11" t="s">
        <v>53</v>
      </c>
      <c r="E64" s="11" t="s">
        <v>157</v>
      </c>
      <c r="F64" s="11" t="s">
        <v>66</v>
      </c>
      <c r="G64" s="11" t="s">
        <v>184</v>
      </c>
      <c r="H64" s="11" t="s">
        <v>8</v>
      </c>
      <c r="I64" s="11" t="s">
        <v>68</v>
      </c>
      <c r="J64" s="11" t="s">
        <v>69</v>
      </c>
      <c r="K64" s="11">
        <v>1</v>
      </c>
      <c r="L64" s="11">
        <v>12</v>
      </c>
      <c r="M64" s="11" t="s">
        <v>55</v>
      </c>
      <c r="N64" s="22">
        <v>0.45519999999999999</v>
      </c>
      <c r="O64" s="22">
        <v>4.8500000000000001E-2</v>
      </c>
      <c r="P64" s="22">
        <v>1.7600000000000001E-2</v>
      </c>
      <c r="Q64">
        <v>5.4623999999999997</v>
      </c>
      <c r="R64">
        <v>0.58200000000000007</v>
      </c>
      <c r="S64">
        <v>0.2112</v>
      </c>
      <c r="T64" s="23">
        <v>44005</v>
      </c>
      <c r="U64" s="11"/>
      <c r="V64" s="24">
        <v>54000</v>
      </c>
      <c r="W64" s="11" t="s">
        <v>150</v>
      </c>
      <c r="X64" s="11" t="s">
        <v>151</v>
      </c>
      <c r="Y64" s="21">
        <v>54000</v>
      </c>
      <c r="Z64" s="11"/>
      <c r="AA64" s="11">
        <v>710446</v>
      </c>
      <c r="AB64" s="11" t="s">
        <v>60</v>
      </c>
      <c r="AC64" s="21"/>
      <c r="AD64" t="s">
        <v>593</v>
      </c>
      <c r="AE64" t="s">
        <v>594</v>
      </c>
      <c r="AF64" t="str">
        <f>VLOOKUP(AA64,'[1]CAP query'!A:K,11,FALSE)</f>
        <v>37.76110597, -122.2045535</v>
      </c>
    </row>
    <row r="65" spans="1:32" x14ac:dyDescent="0.2">
      <c r="A65" s="11" t="s">
        <v>62</v>
      </c>
      <c r="B65" s="11" t="s">
        <v>173</v>
      </c>
      <c r="C65" s="11" t="s">
        <v>174</v>
      </c>
      <c r="D65" s="11" t="s">
        <v>53</v>
      </c>
      <c r="E65" s="11" t="s">
        <v>157</v>
      </c>
      <c r="F65" s="11" t="s">
        <v>66</v>
      </c>
      <c r="G65" s="11" t="s">
        <v>185</v>
      </c>
      <c r="H65" s="11" t="s">
        <v>8</v>
      </c>
      <c r="I65" s="11" t="s">
        <v>68</v>
      </c>
      <c r="J65" s="11" t="s">
        <v>69</v>
      </c>
      <c r="K65" s="11">
        <v>1</v>
      </c>
      <c r="L65" s="11">
        <v>12</v>
      </c>
      <c r="M65" s="11" t="s">
        <v>55</v>
      </c>
      <c r="N65" s="22">
        <v>0.3629</v>
      </c>
      <c r="O65" s="22">
        <v>3.4299999999999997E-2</v>
      </c>
      <c r="P65" s="22">
        <v>1.3100000000000001E-2</v>
      </c>
      <c r="Q65">
        <v>4.3548</v>
      </c>
      <c r="R65">
        <v>0.41159999999999997</v>
      </c>
      <c r="S65">
        <v>0.15720000000000001</v>
      </c>
      <c r="T65" s="23">
        <v>44005</v>
      </c>
      <c r="U65" s="11"/>
      <c r="V65" s="24">
        <v>44100</v>
      </c>
      <c r="W65" s="11" t="s">
        <v>150</v>
      </c>
      <c r="X65" s="11" t="s">
        <v>151</v>
      </c>
      <c r="Y65" s="21">
        <v>44100</v>
      </c>
      <c r="Z65" s="11"/>
      <c r="AA65" s="11">
        <v>710460</v>
      </c>
      <c r="AB65" s="11" t="s">
        <v>60</v>
      </c>
      <c r="AC65" s="21"/>
      <c r="AD65" t="s">
        <v>593</v>
      </c>
      <c r="AE65" t="s">
        <v>594</v>
      </c>
      <c r="AF65" t="str">
        <f>VLOOKUP(AA65,'[1]CAP query'!A:K,11,FALSE)</f>
        <v>37.76110597, -122.2045535</v>
      </c>
    </row>
    <row r="66" spans="1:32" x14ac:dyDescent="0.2">
      <c r="A66" s="11" t="s">
        <v>62</v>
      </c>
      <c r="B66" s="11" t="s">
        <v>173</v>
      </c>
      <c r="C66" s="11" t="s">
        <v>174</v>
      </c>
      <c r="D66" s="11" t="s">
        <v>53</v>
      </c>
      <c r="E66" s="11" t="s">
        <v>157</v>
      </c>
      <c r="F66" s="11" t="s">
        <v>66</v>
      </c>
      <c r="G66" s="11" t="s">
        <v>186</v>
      </c>
      <c r="H66" s="11" t="s">
        <v>8</v>
      </c>
      <c r="I66" s="11" t="s">
        <v>68</v>
      </c>
      <c r="J66" s="11" t="s">
        <v>69</v>
      </c>
      <c r="K66" s="11">
        <v>1</v>
      </c>
      <c r="L66" s="11">
        <v>12</v>
      </c>
      <c r="M66" s="11" t="s">
        <v>55</v>
      </c>
      <c r="N66" s="22">
        <v>0.53439999999999999</v>
      </c>
      <c r="O66" s="22">
        <v>6.2E-2</v>
      </c>
      <c r="P66" s="22">
        <v>2.18E-2</v>
      </c>
      <c r="Q66">
        <v>6.4127999999999998</v>
      </c>
      <c r="R66">
        <v>0.74399999999999999</v>
      </c>
      <c r="S66">
        <v>0.2616</v>
      </c>
      <c r="T66" s="23">
        <v>44005</v>
      </c>
      <c r="U66" s="11"/>
      <c r="V66" s="24">
        <v>62300</v>
      </c>
      <c r="W66" s="11" t="s">
        <v>150</v>
      </c>
      <c r="X66" s="11" t="s">
        <v>151</v>
      </c>
      <c r="Y66" s="21">
        <v>62300</v>
      </c>
      <c r="Z66" s="11"/>
      <c r="AA66" s="11">
        <v>710428</v>
      </c>
      <c r="AB66" s="11" t="s">
        <v>60</v>
      </c>
      <c r="AC66" s="21"/>
      <c r="AD66" t="s">
        <v>593</v>
      </c>
      <c r="AE66" t="s">
        <v>594</v>
      </c>
      <c r="AF66" t="str">
        <f>VLOOKUP(AA66,'[1]CAP query'!A:K,11,FALSE)</f>
        <v>37.76110597, -122.2045535</v>
      </c>
    </row>
    <row r="67" spans="1:32" x14ac:dyDescent="0.2">
      <c r="A67" s="11" t="s">
        <v>62</v>
      </c>
      <c r="B67" s="11" t="s">
        <v>173</v>
      </c>
      <c r="C67" s="11" t="s">
        <v>174</v>
      </c>
      <c r="D67" s="11" t="s">
        <v>53</v>
      </c>
      <c r="E67" s="11" t="s">
        <v>157</v>
      </c>
      <c r="F67" s="11" t="s">
        <v>66</v>
      </c>
      <c r="G67" s="11" t="s">
        <v>187</v>
      </c>
      <c r="H67" s="11" t="s">
        <v>8</v>
      </c>
      <c r="I67" s="11" t="s">
        <v>68</v>
      </c>
      <c r="J67" s="11" t="s">
        <v>69</v>
      </c>
      <c r="K67" s="11">
        <v>1</v>
      </c>
      <c r="L67" s="11">
        <v>12</v>
      </c>
      <c r="M67" s="11" t="s">
        <v>55</v>
      </c>
      <c r="N67" s="22">
        <v>0.54290000000000005</v>
      </c>
      <c r="O67" s="22">
        <v>6.3500000000000001E-2</v>
      </c>
      <c r="P67" s="22">
        <v>2.2200000000000001E-2</v>
      </c>
      <c r="Q67">
        <v>6.514800000000001</v>
      </c>
      <c r="R67">
        <v>0.76200000000000001</v>
      </c>
      <c r="S67">
        <v>0.26640000000000003</v>
      </c>
      <c r="T67" s="23">
        <v>44005</v>
      </c>
      <c r="U67" s="11"/>
      <c r="V67" s="24">
        <v>63200</v>
      </c>
      <c r="W67" s="11" t="s">
        <v>150</v>
      </c>
      <c r="X67" s="11" t="s">
        <v>151</v>
      </c>
      <c r="Y67" s="21">
        <v>63200</v>
      </c>
      <c r="Z67" s="11"/>
      <c r="AA67" s="11">
        <v>710436</v>
      </c>
      <c r="AB67" s="11" t="s">
        <v>60</v>
      </c>
      <c r="AC67" s="21"/>
      <c r="AD67" t="s">
        <v>593</v>
      </c>
      <c r="AE67" t="s">
        <v>594</v>
      </c>
      <c r="AF67" t="str">
        <f>VLOOKUP(AA67,'[1]CAP query'!A:K,11,FALSE)</f>
        <v>37.76110597, -122.2045535</v>
      </c>
    </row>
    <row r="68" spans="1:32" x14ac:dyDescent="0.2">
      <c r="A68" s="11" t="s">
        <v>62</v>
      </c>
      <c r="B68" s="11" t="s">
        <v>173</v>
      </c>
      <c r="C68" s="11" t="s">
        <v>174</v>
      </c>
      <c r="D68" s="11" t="s">
        <v>53</v>
      </c>
      <c r="E68" s="11" t="s">
        <v>157</v>
      </c>
      <c r="F68" s="11" t="s">
        <v>66</v>
      </c>
      <c r="G68" s="11" t="s">
        <v>188</v>
      </c>
      <c r="H68" s="11" t="s">
        <v>8</v>
      </c>
      <c r="I68" s="11" t="s">
        <v>68</v>
      </c>
      <c r="J68" s="11" t="s">
        <v>69</v>
      </c>
      <c r="K68" s="11">
        <v>1</v>
      </c>
      <c r="L68" s="11">
        <v>12</v>
      </c>
      <c r="M68" s="11" t="s">
        <v>55</v>
      </c>
      <c r="N68" s="22">
        <v>0.46460000000000001</v>
      </c>
      <c r="O68" s="22">
        <v>0.05</v>
      </c>
      <c r="P68" s="22">
        <v>1.8100000000000002E-2</v>
      </c>
      <c r="Q68">
        <v>5.5752000000000006</v>
      </c>
      <c r="R68">
        <v>0.60000000000000009</v>
      </c>
      <c r="S68">
        <v>0.2172</v>
      </c>
      <c r="T68" s="23">
        <v>44005</v>
      </c>
      <c r="U68" s="11"/>
      <c r="V68" s="24">
        <v>55000</v>
      </c>
      <c r="W68" s="11" t="s">
        <v>150</v>
      </c>
      <c r="X68" s="11" t="s">
        <v>151</v>
      </c>
      <c r="Y68" s="21">
        <v>55000</v>
      </c>
      <c r="Z68" s="11"/>
      <c r="AA68" s="11">
        <v>710432</v>
      </c>
      <c r="AB68" s="11" t="s">
        <v>60</v>
      </c>
      <c r="AC68" s="21"/>
      <c r="AD68" t="s">
        <v>593</v>
      </c>
      <c r="AE68" t="s">
        <v>594</v>
      </c>
      <c r="AF68" t="str">
        <f>VLOOKUP(AA68,'[1]CAP query'!A:K,11,FALSE)</f>
        <v>37.76110597, -122.2045535</v>
      </c>
    </row>
    <row r="69" spans="1:32" x14ac:dyDescent="0.2">
      <c r="A69" s="11" t="s">
        <v>62</v>
      </c>
      <c r="B69" s="11" t="s">
        <v>173</v>
      </c>
      <c r="C69" s="11" t="s">
        <v>174</v>
      </c>
      <c r="D69" s="11" t="s">
        <v>53</v>
      </c>
      <c r="E69" s="11" t="s">
        <v>157</v>
      </c>
      <c r="F69" s="11" t="s">
        <v>66</v>
      </c>
      <c r="G69" s="11" t="s">
        <v>189</v>
      </c>
      <c r="H69" s="11" t="s">
        <v>8</v>
      </c>
      <c r="I69" s="11" t="s">
        <v>68</v>
      </c>
      <c r="J69" s="11" t="s">
        <v>69</v>
      </c>
      <c r="K69" s="11">
        <v>1</v>
      </c>
      <c r="L69" s="11">
        <v>12</v>
      </c>
      <c r="M69" s="11" t="s">
        <v>55</v>
      </c>
      <c r="N69" s="22">
        <v>0.37359999999999999</v>
      </c>
      <c r="O69" s="22">
        <v>3.5799999999999998E-2</v>
      </c>
      <c r="P69" s="22">
        <v>1.3599999999999999E-2</v>
      </c>
      <c r="Q69">
        <v>4.4832000000000001</v>
      </c>
      <c r="R69">
        <v>0.42959999999999998</v>
      </c>
      <c r="S69">
        <v>0.16319999999999998</v>
      </c>
      <c r="T69" s="23">
        <v>44005</v>
      </c>
      <c r="U69" s="11"/>
      <c r="V69" s="24">
        <v>45200</v>
      </c>
      <c r="W69" s="11" t="s">
        <v>150</v>
      </c>
      <c r="X69" s="11" t="s">
        <v>151</v>
      </c>
      <c r="Y69" s="21">
        <v>45200</v>
      </c>
      <c r="Z69" s="11"/>
      <c r="AA69" s="11">
        <v>710454</v>
      </c>
      <c r="AB69" s="11" t="s">
        <v>60</v>
      </c>
      <c r="AC69" s="21"/>
      <c r="AD69" t="s">
        <v>593</v>
      </c>
      <c r="AE69" t="s">
        <v>594</v>
      </c>
      <c r="AF69" t="str">
        <f>VLOOKUP(AA69,'[1]CAP query'!A:K,11,FALSE)</f>
        <v>37.76110597, -122.2045535</v>
      </c>
    </row>
    <row r="70" spans="1:32" x14ac:dyDescent="0.2">
      <c r="A70" s="11" t="s">
        <v>62</v>
      </c>
      <c r="B70" s="11" t="s">
        <v>173</v>
      </c>
      <c r="C70" s="11" t="s">
        <v>174</v>
      </c>
      <c r="D70" s="11" t="s">
        <v>53</v>
      </c>
      <c r="E70" s="11" t="s">
        <v>157</v>
      </c>
      <c r="F70" s="11" t="s">
        <v>66</v>
      </c>
      <c r="G70" s="11" t="s">
        <v>190</v>
      </c>
      <c r="H70" s="11" t="s">
        <v>8</v>
      </c>
      <c r="I70" s="11" t="s">
        <v>68</v>
      </c>
      <c r="J70" s="11" t="s">
        <v>69</v>
      </c>
      <c r="K70" s="11">
        <v>1</v>
      </c>
      <c r="L70" s="11">
        <v>12</v>
      </c>
      <c r="M70" s="11" t="s">
        <v>55</v>
      </c>
      <c r="N70" s="22">
        <v>0.80020000000000002</v>
      </c>
      <c r="O70" s="22">
        <v>0.1145</v>
      </c>
      <c r="P70" s="22">
        <v>3.7100000000000001E-2</v>
      </c>
      <c r="Q70">
        <v>9.6023999999999994</v>
      </c>
      <c r="R70">
        <v>1.3740000000000001</v>
      </c>
      <c r="S70">
        <v>0.44520000000000004</v>
      </c>
      <c r="T70" s="23">
        <v>44005</v>
      </c>
      <c r="U70" s="11"/>
      <c r="V70" s="24">
        <v>88400</v>
      </c>
      <c r="W70" s="11" t="s">
        <v>150</v>
      </c>
      <c r="X70" s="11" t="s">
        <v>151</v>
      </c>
      <c r="Y70" s="21">
        <v>88400</v>
      </c>
      <c r="Z70" s="11"/>
      <c r="AA70" s="11">
        <v>780001</v>
      </c>
      <c r="AB70" s="11" t="s">
        <v>60</v>
      </c>
      <c r="AC70" s="21"/>
      <c r="AD70" t="s">
        <v>593</v>
      </c>
      <c r="AE70" t="s">
        <v>594</v>
      </c>
      <c r="AF70" t="str">
        <f>VLOOKUP(AA70,'[1]CAP query'!A:K,11,FALSE)</f>
        <v>37.76110597, -122.2045535</v>
      </c>
    </row>
    <row r="71" spans="1:32" x14ac:dyDescent="0.2">
      <c r="A71" s="11" t="s">
        <v>62</v>
      </c>
      <c r="B71" s="11" t="s">
        <v>173</v>
      </c>
      <c r="C71" s="11" t="s">
        <v>174</v>
      </c>
      <c r="D71" s="11" t="s">
        <v>53</v>
      </c>
      <c r="E71" s="11" t="s">
        <v>157</v>
      </c>
      <c r="F71" s="11" t="s">
        <v>66</v>
      </c>
      <c r="G71" s="11" t="s">
        <v>191</v>
      </c>
      <c r="H71" s="11" t="s">
        <v>8</v>
      </c>
      <c r="I71" s="11" t="s">
        <v>68</v>
      </c>
      <c r="J71" s="11" t="s">
        <v>69</v>
      </c>
      <c r="K71" s="11">
        <v>1</v>
      </c>
      <c r="L71" s="11">
        <v>12</v>
      </c>
      <c r="M71" s="11" t="s">
        <v>55</v>
      </c>
      <c r="N71" s="22">
        <v>0.35920000000000002</v>
      </c>
      <c r="O71" s="22">
        <v>3.3799999999999997E-2</v>
      </c>
      <c r="P71" s="22">
        <v>1.2999999999999999E-2</v>
      </c>
      <c r="Q71">
        <v>4.3104000000000005</v>
      </c>
      <c r="R71">
        <v>0.40559999999999996</v>
      </c>
      <c r="S71">
        <v>0.156</v>
      </c>
      <c r="T71" s="23">
        <v>44005</v>
      </c>
      <c r="U71" s="11"/>
      <c r="V71" s="24">
        <v>43700</v>
      </c>
      <c r="W71" s="11" t="s">
        <v>150</v>
      </c>
      <c r="X71" s="11" t="s">
        <v>151</v>
      </c>
      <c r="Y71" s="21">
        <v>43700</v>
      </c>
      <c r="Z71" s="11"/>
      <c r="AA71" s="11">
        <v>710444</v>
      </c>
      <c r="AB71" s="11" t="s">
        <v>60</v>
      </c>
      <c r="AC71" s="21"/>
      <c r="AD71" t="s">
        <v>593</v>
      </c>
      <c r="AE71" t="s">
        <v>594</v>
      </c>
      <c r="AF71" t="str">
        <f>VLOOKUP(AA71,'[1]CAP query'!A:K,11,FALSE)</f>
        <v>37.76110597, -122.2045535</v>
      </c>
    </row>
    <row r="72" spans="1:32" x14ac:dyDescent="0.2">
      <c r="A72" s="11" t="s">
        <v>62</v>
      </c>
      <c r="B72" s="11" t="s">
        <v>173</v>
      </c>
      <c r="C72" s="11" t="s">
        <v>174</v>
      </c>
      <c r="D72" s="11" t="s">
        <v>53</v>
      </c>
      <c r="E72" s="11" t="s">
        <v>157</v>
      </c>
      <c r="F72" s="11" t="s">
        <v>66</v>
      </c>
      <c r="G72" s="11" t="s">
        <v>192</v>
      </c>
      <c r="H72" s="11" t="s">
        <v>8</v>
      </c>
      <c r="I72" s="11" t="s">
        <v>68</v>
      </c>
      <c r="J72" s="11" t="s">
        <v>69</v>
      </c>
      <c r="K72" s="11">
        <v>1</v>
      </c>
      <c r="L72" s="11">
        <v>12</v>
      </c>
      <c r="M72" s="11" t="s">
        <v>55</v>
      </c>
      <c r="N72" s="22">
        <v>0.61819999999999997</v>
      </c>
      <c r="O72" s="22">
        <v>7.7600000000000002E-2</v>
      </c>
      <c r="P72" s="22">
        <v>2.64E-2</v>
      </c>
      <c r="Q72">
        <v>7.4184000000000001</v>
      </c>
      <c r="R72">
        <v>0.93120000000000003</v>
      </c>
      <c r="S72">
        <v>0.31679999999999997</v>
      </c>
      <c r="T72" s="23">
        <v>44005</v>
      </c>
      <c r="U72" s="11"/>
      <c r="V72" s="24">
        <v>148551.03</v>
      </c>
      <c r="W72" s="11" t="s">
        <v>150</v>
      </c>
      <c r="X72" s="11" t="s">
        <v>151</v>
      </c>
      <c r="Y72" s="21">
        <v>70800</v>
      </c>
      <c r="Z72" s="11"/>
      <c r="AA72" s="11">
        <v>729959</v>
      </c>
      <c r="AB72" s="11" t="s">
        <v>60</v>
      </c>
      <c r="AC72" s="21"/>
      <c r="AD72" t="s">
        <v>593</v>
      </c>
      <c r="AE72" t="s">
        <v>594</v>
      </c>
      <c r="AF72" t="str">
        <f>VLOOKUP(AA72,'[1]CAP query'!A:K,11,FALSE)</f>
        <v>37.76110597, -122.2045535</v>
      </c>
    </row>
    <row r="73" spans="1:32" x14ac:dyDescent="0.2">
      <c r="A73" s="11" t="s">
        <v>62</v>
      </c>
      <c r="B73" s="11" t="s">
        <v>173</v>
      </c>
      <c r="C73" s="11" t="s">
        <v>174</v>
      </c>
      <c r="D73" s="11" t="s">
        <v>53</v>
      </c>
      <c r="E73" s="11" t="s">
        <v>157</v>
      </c>
      <c r="F73" s="11" t="s">
        <v>66</v>
      </c>
      <c r="G73" s="11" t="s">
        <v>193</v>
      </c>
      <c r="H73" s="11" t="s">
        <v>8</v>
      </c>
      <c r="I73" s="11" t="s">
        <v>68</v>
      </c>
      <c r="J73" s="11" t="s">
        <v>69</v>
      </c>
      <c r="K73" s="11">
        <v>1</v>
      </c>
      <c r="L73" s="11">
        <v>12</v>
      </c>
      <c r="M73" s="11" t="s">
        <v>55</v>
      </c>
      <c r="N73" s="22">
        <v>0.43390000000000001</v>
      </c>
      <c r="O73" s="22">
        <v>4.4999999999999998E-2</v>
      </c>
      <c r="P73" s="22">
        <v>1.66E-2</v>
      </c>
      <c r="Q73">
        <v>5.2068000000000003</v>
      </c>
      <c r="R73">
        <v>0.54</v>
      </c>
      <c r="S73">
        <v>0.19919999999999999</v>
      </c>
      <c r="T73" s="23">
        <v>44005</v>
      </c>
      <c r="U73" s="11"/>
      <c r="V73" s="24">
        <v>51800</v>
      </c>
      <c r="W73" s="11" t="s">
        <v>150</v>
      </c>
      <c r="X73" s="11" t="s">
        <v>151</v>
      </c>
      <c r="Y73" s="21">
        <v>51800</v>
      </c>
      <c r="Z73" s="11"/>
      <c r="AA73" s="11">
        <v>710420</v>
      </c>
      <c r="AB73" s="11" t="s">
        <v>60</v>
      </c>
      <c r="AC73" s="21"/>
      <c r="AD73" t="s">
        <v>593</v>
      </c>
      <c r="AE73" t="s">
        <v>594</v>
      </c>
      <c r="AF73" t="str">
        <f>VLOOKUP(AA73,'[1]CAP query'!A:K,11,FALSE)</f>
        <v>37.76110597, -122.2045535</v>
      </c>
    </row>
    <row r="74" spans="1:32" x14ac:dyDescent="0.2">
      <c r="A74" s="11" t="s">
        <v>62</v>
      </c>
      <c r="B74" s="11" t="s">
        <v>173</v>
      </c>
      <c r="C74" s="11" t="s">
        <v>174</v>
      </c>
      <c r="D74" s="11" t="s">
        <v>53</v>
      </c>
      <c r="E74" s="11" t="s">
        <v>157</v>
      </c>
      <c r="F74" s="11" t="s">
        <v>66</v>
      </c>
      <c r="G74" s="11" t="s">
        <v>194</v>
      </c>
      <c r="H74" s="11" t="s">
        <v>8</v>
      </c>
      <c r="I74" s="11" t="s">
        <v>68</v>
      </c>
      <c r="J74" s="11" t="s">
        <v>69</v>
      </c>
      <c r="K74" s="11">
        <v>1</v>
      </c>
      <c r="L74" s="11">
        <v>12</v>
      </c>
      <c r="M74" s="11" t="s">
        <v>55</v>
      </c>
      <c r="N74" s="22">
        <v>0.6905</v>
      </c>
      <c r="O74" s="22">
        <v>9.1899999999999996E-2</v>
      </c>
      <c r="P74" s="22">
        <v>3.0599999999999999E-2</v>
      </c>
      <c r="Q74">
        <v>8.2859999999999996</v>
      </c>
      <c r="R74">
        <v>1.1028</v>
      </c>
      <c r="S74">
        <v>0.36719999999999997</v>
      </c>
      <c r="T74" s="23">
        <v>44005</v>
      </c>
      <c r="U74" s="11"/>
      <c r="V74" s="24">
        <v>70800</v>
      </c>
      <c r="W74" s="11" t="s">
        <v>150</v>
      </c>
      <c r="X74" s="11" t="s">
        <v>151</v>
      </c>
      <c r="Y74" s="21">
        <v>77800</v>
      </c>
      <c r="Z74" s="11"/>
      <c r="AA74" s="11">
        <v>779989</v>
      </c>
      <c r="AB74" s="11" t="s">
        <v>60</v>
      </c>
      <c r="AC74" s="21"/>
      <c r="AD74" t="s">
        <v>593</v>
      </c>
      <c r="AE74" t="s">
        <v>594</v>
      </c>
      <c r="AF74" t="str">
        <f>VLOOKUP(AA74,'[1]CAP query'!A:K,11,FALSE)</f>
        <v>37.76110597, -122.2045535</v>
      </c>
    </row>
    <row r="75" spans="1:32" x14ac:dyDescent="0.2">
      <c r="A75" s="11" t="s">
        <v>62</v>
      </c>
      <c r="B75" s="11" t="s">
        <v>173</v>
      </c>
      <c r="C75" s="11" t="s">
        <v>174</v>
      </c>
      <c r="D75" s="11" t="s">
        <v>53</v>
      </c>
      <c r="E75" s="11" t="s">
        <v>157</v>
      </c>
      <c r="F75" s="11" t="s">
        <v>66</v>
      </c>
      <c r="G75" s="11" t="s">
        <v>195</v>
      </c>
      <c r="H75" s="11" t="s">
        <v>8</v>
      </c>
      <c r="I75" s="11" t="s">
        <v>68</v>
      </c>
      <c r="J75" s="11" t="s">
        <v>69</v>
      </c>
      <c r="K75" s="11">
        <v>1</v>
      </c>
      <c r="L75" s="11">
        <v>12</v>
      </c>
      <c r="M75" s="11" t="s">
        <v>55</v>
      </c>
      <c r="N75" s="22">
        <v>0.44269999999999998</v>
      </c>
      <c r="O75" s="22">
        <v>4.65E-2</v>
      </c>
      <c r="P75" s="22">
        <v>1.7000000000000001E-2</v>
      </c>
      <c r="Q75">
        <v>5.3124000000000002</v>
      </c>
      <c r="R75">
        <v>0.55800000000000005</v>
      </c>
      <c r="S75">
        <v>0.20400000000000001</v>
      </c>
      <c r="T75" s="23">
        <v>44005</v>
      </c>
      <c r="U75" s="11"/>
      <c r="V75" s="24">
        <v>52700</v>
      </c>
      <c r="W75" s="11" t="s">
        <v>150</v>
      </c>
      <c r="X75" s="11" t="s">
        <v>151</v>
      </c>
      <c r="Y75" s="21">
        <v>52700</v>
      </c>
      <c r="Z75" s="11"/>
      <c r="AA75" s="11">
        <v>710438</v>
      </c>
      <c r="AB75" s="11" t="s">
        <v>60</v>
      </c>
      <c r="AC75" s="21"/>
      <c r="AD75" t="s">
        <v>593</v>
      </c>
      <c r="AE75" t="s">
        <v>594</v>
      </c>
      <c r="AF75" t="str">
        <f>VLOOKUP(AA75,'[1]CAP query'!A:K,11,FALSE)</f>
        <v>37.76110597, -122.2045535</v>
      </c>
    </row>
    <row r="76" spans="1:32" x14ac:dyDescent="0.2">
      <c r="A76" s="11" t="s">
        <v>62</v>
      </c>
      <c r="B76" s="11" t="s">
        <v>173</v>
      </c>
      <c r="C76" s="11" t="s">
        <v>174</v>
      </c>
      <c r="D76" s="11" t="s">
        <v>53</v>
      </c>
      <c r="E76" s="11" t="s">
        <v>157</v>
      </c>
      <c r="F76" s="11" t="s">
        <v>66</v>
      </c>
      <c r="G76" s="11" t="s">
        <v>196</v>
      </c>
      <c r="H76" s="11" t="s">
        <v>8</v>
      </c>
      <c r="I76" s="11" t="s">
        <v>68</v>
      </c>
      <c r="J76" s="11" t="s">
        <v>69</v>
      </c>
      <c r="K76" s="11">
        <v>1</v>
      </c>
      <c r="L76" s="11">
        <v>12</v>
      </c>
      <c r="M76" s="11" t="s">
        <v>55</v>
      </c>
      <c r="N76" s="22">
        <v>0.48809999999999998</v>
      </c>
      <c r="O76" s="22">
        <v>5.3999999999999999E-2</v>
      </c>
      <c r="P76" s="22">
        <v>1.9300000000000001E-2</v>
      </c>
      <c r="Q76">
        <v>5.8571999999999997</v>
      </c>
      <c r="R76">
        <v>0.64800000000000002</v>
      </c>
      <c r="S76">
        <v>0.23160000000000003</v>
      </c>
      <c r="T76" s="23">
        <v>44005</v>
      </c>
      <c r="U76" s="11"/>
      <c r="V76" s="24">
        <v>57500</v>
      </c>
      <c r="W76" s="11" t="s">
        <v>150</v>
      </c>
      <c r="X76" s="11" t="s">
        <v>151</v>
      </c>
      <c r="Y76" s="21">
        <v>57500</v>
      </c>
      <c r="Z76" s="11"/>
      <c r="AA76" s="11">
        <v>710422</v>
      </c>
      <c r="AB76" s="11" t="s">
        <v>60</v>
      </c>
      <c r="AC76" s="21"/>
      <c r="AD76" t="s">
        <v>593</v>
      </c>
      <c r="AE76" t="s">
        <v>594</v>
      </c>
      <c r="AF76" t="str">
        <f>VLOOKUP(AA76,'[1]CAP query'!A:K,11,FALSE)</f>
        <v>37.76110597, -122.2045535</v>
      </c>
    </row>
    <row r="77" spans="1:32" x14ac:dyDescent="0.2">
      <c r="A77" s="11" t="s">
        <v>62</v>
      </c>
      <c r="B77" s="11" t="s">
        <v>173</v>
      </c>
      <c r="C77" s="11" t="s">
        <v>174</v>
      </c>
      <c r="D77" s="11" t="s">
        <v>53</v>
      </c>
      <c r="E77" s="11" t="s">
        <v>157</v>
      </c>
      <c r="F77" s="11" t="s">
        <v>66</v>
      </c>
      <c r="G77" s="11" t="s">
        <v>197</v>
      </c>
      <c r="H77" s="11" t="s">
        <v>8</v>
      </c>
      <c r="I77" s="11" t="s">
        <v>68</v>
      </c>
      <c r="J77" s="11" t="s">
        <v>69</v>
      </c>
      <c r="K77" s="11">
        <v>1</v>
      </c>
      <c r="L77" s="11">
        <v>12</v>
      </c>
      <c r="M77" s="11" t="s">
        <v>55</v>
      </c>
      <c r="N77" s="22">
        <v>0.30459999999999998</v>
      </c>
      <c r="O77" s="22">
        <v>2.63E-2</v>
      </c>
      <c r="P77" s="22">
        <v>1.0500000000000001E-2</v>
      </c>
      <c r="Q77">
        <v>3.6551999999999998</v>
      </c>
      <c r="R77">
        <v>0.31559999999999999</v>
      </c>
      <c r="S77">
        <v>0.126</v>
      </c>
      <c r="T77" s="23">
        <v>44005</v>
      </c>
      <c r="U77" s="11"/>
      <c r="V77" s="24">
        <v>37600</v>
      </c>
      <c r="W77" s="11" t="s">
        <v>150</v>
      </c>
      <c r="X77" s="11" t="s">
        <v>151</v>
      </c>
      <c r="Y77" s="21">
        <v>37600</v>
      </c>
      <c r="Z77" s="11"/>
      <c r="AA77" s="11">
        <v>710440</v>
      </c>
      <c r="AB77" s="11" t="s">
        <v>60</v>
      </c>
      <c r="AC77" s="21"/>
      <c r="AD77" t="s">
        <v>593</v>
      </c>
      <c r="AE77" t="s">
        <v>594</v>
      </c>
      <c r="AF77" t="str">
        <f>VLOOKUP(AA77,'[1]CAP query'!A:K,11,FALSE)</f>
        <v>37.76110597, -122.2045535</v>
      </c>
    </row>
    <row r="78" spans="1:32" x14ac:dyDescent="0.2">
      <c r="A78" s="11" t="s">
        <v>62</v>
      </c>
      <c r="B78" s="11" t="s">
        <v>173</v>
      </c>
      <c r="C78" s="11" t="s">
        <v>174</v>
      </c>
      <c r="D78" s="11" t="s">
        <v>53</v>
      </c>
      <c r="E78" s="11" t="s">
        <v>157</v>
      </c>
      <c r="F78" s="11" t="s">
        <v>66</v>
      </c>
      <c r="G78" s="11" t="s">
        <v>198</v>
      </c>
      <c r="H78" s="11" t="s">
        <v>8</v>
      </c>
      <c r="I78" s="11" t="s">
        <v>68</v>
      </c>
      <c r="J78" s="11" t="s">
        <v>69</v>
      </c>
      <c r="K78" s="11">
        <v>1</v>
      </c>
      <c r="L78" s="11">
        <v>12</v>
      </c>
      <c r="M78" s="11" t="s">
        <v>55</v>
      </c>
      <c r="N78" s="22">
        <v>0.77839999999999998</v>
      </c>
      <c r="O78" s="22">
        <v>0.1104</v>
      </c>
      <c r="P78" s="22">
        <v>3.5900000000000001E-2</v>
      </c>
      <c r="Q78">
        <v>9.3407999999999998</v>
      </c>
      <c r="R78">
        <v>1.3248</v>
      </c>
      <c r="S78">
        <v>0.43080000000000002</v>
      </c>
      <c r="T78" s="23">
        <v>44005</v>
      </c>
      <c r="U78" s="11"/>
      <c r="V78" s="24">
        <v>86200</v>
      </c>
      <c r="W78" s="11" t="s">
        <v>150</v>
      </c>
      <c r="X78" s="11" t="s">
        <v>151</v>
      </c>
      <c r="Y78" s="21">
        <v>86200</v>
      </c>
      <c r="Z78" s="11"/>
      <c r="AA78" s="11">
        <v>780013</v>
      </c>
      <c r="AB78" s="11" t="s">
        <v>60</v>
      </c>
      <c r="AC78" s="21"/>
      <c r="AD78" t="s">
        <v>593</v>
      </c>
      <c r="AE78" t="s">
        <v>594</v>
      </c>
      <c r="AF78" t="str">
        <f>VLOOKUP(AA78,'[1]CAP query'!A:K,11,FALSE)</f>
        <v>37.76110597, -122.2045535</v>
      </c>
    </row>
    <row r="79" spans="1:32" x14ac:dyDescent="0.2">
      <c r="A79" s="11" t="s">
        <v>62</v>
      </c>
      <c r="B79" s="11" t="s">
        <v>173</v>
      </c>
      <c r="C79" s="11" t="s">
        <v>174</v>
      </c>
      <c r="D79" s="11" t="s">
        <v>53</v>
      </c>
      <c r="E79" s="11" t="s">
        <v>157</v>
      </c>
      <c r="F79" s="11" t="s">
        <v>66</v>
      </c>
      <c r="G79" s="11" t="s">
        <v>199</v>
      </c>
      <c r="H79" s="11" t="s">
        <v>8</v>
      </c>
      <c r="I79" s="11" t="s">
        <v>68</v>
      </c>
      <c r="J79" s="11" t="s">
        <v>69</v>
      </c>
      <c r="K79" s="11">
        <v>1</v>
      </c>
      <c r="L79" s="11">
        <v>12</v>
      </c>
      <c r="M79" s="11" t="s">
        <v>55</v>
      </c>
      <c r="N79" s="22">
        <v>0.874</v>
      </c>
      <c r="O79" s="22">
        <v>0.125</v>
      </c>
      <c r="P79" s="22">
        <v>4.0599999999999997E-2</v>
      </c>
      <c r="Q79">
        <v>10.488</v>
      </c>
      <c r="R79">
        <v>1.5</v>
      </c>
      <c r="S79">
        <v>0.48719999999999997</v>
      </c>
      <c r="T79" s="23">
        <v>44005</v>
      </c>
      <c r="U79" s="11"/>
      <c r="V79" s="24">
        <v>192169.09</v>
      </c>
      <c r="W79" s="11" t="s">
        <v>150</v>
      </c>
      <c r="X79" s="11" t="s">
        <v>151</v>
      </c>
      <c r="Y79" s="21">
        <v>96600</v>
      </c>
      <c r="Z79" s="11"/>
      <c r="AA79" s="11">
        <v>729985</v>
      </c>
      <c r="AB79" s="11" t="s">
        <v>60</v>
      </c>
      <c r="AC79" s="21"/>
      <c r="AD79" t="s">
        <v>593</v>
      </c>
      <c r="AE79" t="s">
        <v>594</v>
      </c>
      <c r="AF79" t="str">
        <f>VLOOKUP(AA79,'[1]CAP query'!A:K,11,FALSE)</f>
        <v>37.76110597, -122.2045535</v>
      </c>
    </row>
    <row r="80" spans="1:32" x14ac:dyDescent="0.2">
      <c r="A80" s="11" t="s">
        <v>62</v>
      </c>
      <c r="B80" s="11" t="s">
        <v>173</v>
      </c>
      <c r="C80" s="11" t="s">
        <v>174</v>
      </c>
      <c r="D80" s="11" t="s">
        <v>53</v>
      </c>
      <c r="E80" s="11" t="s">
        <v>157</v>
      </c>
      <c r="F80" s="11" t="s">
        <v>66</v>
      </c>
      <c r="G80" s="11" t="s">
        <v>200</v>
      </c>
      <c r="H80" s="11" t="s">
        <v>8</v>
      </c>
      <c r="I80" s="11" t="s">
        <v>68</v>
      </c>
      <c r="J80" s="11" t="s">
        <v>69</v>
      </c>
      <c r="K80" s="11">
        <v>1</v>
      </c>
      <c r="L80" s="11">
        <v>12</v>
      </c>
      <c r="M80" s="11" t="s">
        <v>55</v>
      </c>
      <c r="N80" s="22">
        <v>0.52080000000000004</v>
      </c>
      <c r="O80" s="22">
        <v>5.96E-2</v>
      </c>
      <c r="P80" s="22">
        <v>2.1000000000000001E-2</v>
      </c>
      <c r="Q80">
        <v>6.2496000000000009</v>
      </c>
      <c r="R80">
        <v>0.71520000000000006</v>
      </c>
      <c r="S80">
        <v>0.252</v>
      </c>
      <c r="T80" s="23">
        <v>44005</v>
      </c>
      <c r="U80" s="11"/>
      <c r="V80" s="24">
        <v>60900</v>
      </c>
      <c r="W80" s="11" t="s">
        <v>150</v>
      </c>
      <c r="X80" s="11" t="s">
        <v>151</v>
      </c>
      <c r="Y80" s="21">
        <v>60900</v>
      </c>
      <c r="Z80" s="11"/>
      <c r="AA80" s="11">
        <v>779977</v>
      </c>
      <c r="AB80" s="11" t="s">
        <v>60</v>
      </c>
      <c r="AC80" s="21"/>
      <c r="AD80" t="s">
        <v>593</v>
      </c>
      <c r="AE80" t="s">
        <v>594</v>
      </c>
      <c r="AF80" t="str">
        <f>VLOOKUP(AA80,'[1]CAP query'!A:K,11,FALSE)</f>
        <v>37.76110597, -122.2045535</v>
      </c>
    </row>
    <row r="81" spans="1:32" x14ac:dyDescent="0.2">
      <c r="A81" s="11" t="s">
        <v>62</v>
      </c>
      <c r="B81" s="11" t="s">
        <v>173</v>
      </c>
      <c r="C81" s="11" t="s">
        <v>174</v>
      </c>
      <c r="D81" s="11" t="s">
        <v>53</v>
      </c>
      <c r="E81" s="11" t="s">
        <v>157</v>
      </c>
      <c r="F81" s="11" t="s">
        <v>66</v>
      </c>
      <c r="G81" s="11" t="s">
        <v>201</v>
      </c>
      <c r="H81" s="11" t="s">
        <v>8</v>
      </c>
      <c r="I81" s="11" t="s">
        <v>68</v>
      </c>
      <c r="J81" s="11" t="s">
        <v>69</v>
      </c>
      <c r="K81" s="11">
        <v>1</v>
      </c>
      <c r="L81" s="11">
        <v>12</v>
      </c>
      <c r="M81" s="11" t="s">
        <v>55</v>
      </c>
      <c r="N81" s="22">
        <v>0.75890000000000002</v>
      </c>
      <c r="O81" s="22">
        <v>0.1062</v>
      </c>
      <c r="P81" s="22">
        <v>3.4700000000000002E-2</v>
      </c>
      <c r="Q81">
        <v>9.1067999999999998</v>
      </c>
      <c r="R81">
        <v>1.2744</v>
      </c>
      <c r="S81">
        <v>0.41639999999999999</v>
      </c>
      <c r="T81" s="23">
        <v>44005</v>
      </c>
      <c r="U81" s="11"/>
      <c r="V81" s="24">
        <v>170814.9</v>
      </c>
      <c r="W81" s="11" t="s">
        <v>150</v>
      </c>
      <c r="X81" s="11" t="s">
        <v>151</v>
      </c>
      <c r="Y81" s="21">
        <v>84400</v>
      </c>
      <c r="Z81" s="11"/>
      <c r="AA81" s="11">
        <v>729991</v>
      </c>
      <c r="AB81" s="11" t="s">
        <v>60</v>
      </c>
      <c r="AC81" s="21"/>
      <c r="AD81" t="s">
        <v>593</v>
      </c>
      <c r="AE81" t="s">
        <v>594</v>
      </c>
      <c r="AF81" t="str">
        <f>VLOOKUP(AA81,'[1]CAP query'!A:K,11,FALSE)</f>
        <v>37.76110597, -122.2045535</v>
      </c>
    </row>
    <row r="82" spans="1:32" x14ac:dyDescent="0.2">
      <c r="A82" s="11" t="s">
        <v>62</v>
      </c>
      <c r="B82" s="11" t="s">
        <v>173</v>
      </c>
      <c r="C82" s="11" t="s">
        <v>174</v>
      </c>
      <c r="D82" s="11" t="s">
        <v>53</v>
      </c>
      <c r="E82" s="11" t="s">
        <v>157</v>
      </c>
      <c r="F82" s="11" t="s">
        <v>66</v>
      </c>
      <c r="G82" s="11" t="s">
        <v>202</v>
      </c>
      <c r="H82" s="11" t="s">
        <v>8</v>
      </c>
      <c r="I82" s="11" t="s">
        <v>68</v>
      </c>
      <c r="J82" s="11" t="s">
        <v>69</v>
      </c>
      <c r="K82" s="11">
        <v>1</v>
      </c>
      <c r="L82" s="11">
        <v>12</v>
      </c>
      <c r="M82" s="11" t="s">
        <v>55</v>
      </c>
      <c r="N82" s="22">
        <v>0.79649999999999999</v>
      </c>
      <c r="O82" s="22">
        <v>0.1139</v>
      </c>
      <c r="P82" s="22">
        <v>3.6999999999999998E-2</v>
      </c>
      <c r="Q82">
        <v>9.5579999999999998</v>
      </c>
      <c r="R82">
        <v>1.3668</v>
      </c>
      <c r="S82">
        <v>0.44399999999999995</v>
      </c>
      <c r="T82" s="23">
        <v>44005</v>
      </c>
      <c r="U82" s="11"/>
      <c r="V82" s="24">
        <v>177037.02</v>
      </c>
      <c r="W82" s="11" t="s">
        <v>150</v>
      </c>
      <c r="X82" s="11" t="s">
        <v>151</v>
      </c>
      <c r="Y82" s="21">
        <v>88000</v>
      </c>
      <c r="Z82" s="11"/>
      <c r="AA82" s="11">
        <v>730005</v>
      </c>
      <c r="AB82" s="11" t="s">
        <v>60</v>
      </c>
      <c r="AC82" s="21"/>
      <c r="AD82" t="s">
        <v>593</v>
      </c>
      <c r="AE82" t="s">
        <v>594</v>
      </c>
      <c r="AF82" t="str">
        <f>VLOOKUP(AA82,'[1]CAP query'!A:K,11,FALSE)</f>
        <v>37.76110597, -122.2045535</v>
      </c>
    </row>
    <row r="83" spans="1:32" x14ac:dyDescent="0.2">
      <c r="A83" s="11" t="s">
        <v>62</v>
      </c>
      <c r="B83" s="11" t="s">
        <v>173</v>
      </c>
      <c r="C83" s="11" t="s">
        <v>174</v>
      </c>
      <c r="D83" s="11" t="s">
        <v>53</v>
      </c>
      <c r="E83" s="11" t="s">
        <v>157</v>
      </c>
      <c r="F83" s="11" t="s">
        <v>66</v>
      </c>
      <c r="G83" s="11" t="s">
        <v>203</v>
      </c>
      <c r="H83" s="11" t="s">
        <v>8</v>
      </c>
      <c r="I83" s="11" t="s">
        <v>68</v>
      </c>
      <c r="J83" s="11" t="s">
        <v>69</v>
      </c>
      <c r="K83" s="11">
        <v>1</v>
      </c>
      <c r="L83" s="11">
        <v>12</v>
      </c>
      <c r="M83" s="11" t="s">
        <v>55</v>
      </c>
      <c r="N83" s="22">
        <v>0.47599999999999998</v>
      </c>
      <c r="O83" s="22">
        <v>5.0900000000000001E-2</v>
      </c>
      <c r="P83" s="22">
        <v>1.67E-2</v>
      </c>
      <c r="Q83">
        <v>5.7119999999999997</v>
      </c>
      <c r="R83">
        <v>0.61080000000000001</v>
      </c>
      <c r="S83">
        <v>0.20039999999999999</v>
      </c>
      <c r="T83" s="23">
        <v>44005</v>
      </c>
      <c r="U83" s="11"/>
      <c r="V83" s="24">
        <v>159790.20000000001</v>
      </c>
      <c r="W83" s="11" t="s">
        <v>150</v>
      </c>
      <c r="X83" s="11" t="s">
        <v>151</v>
      </c>
      <c r="Y83" s="21">
        <v>77700</v>
      </c>
      <c r="Z83" s="11"/>
      <c r="AA83" s="11">
        <v>730011</v>
      </c>
      <c r="AB83" s="11" t="s">
        <v>60</v>
      </c>
      <c r="AC83" s="21"/>
      <c r="AD83" t="s">
        <v>593</v>
      </c>
      <c r="AE83" t="s">
        <v>594</v>
      </c>
      <c r="AF83" t="str">
        <f>VLOOKUP(AA83,'[1]CAP query'!A:K,11,FALSE)</f>
        <v>37.76110597, -122.2045535</v>
      </c>
    </row>
    <row r="84" spans="1:32" x14ac:dyDescent="0.2">
      <c r="A84" s="11" t="s">
        <v>62</v>
      </c>
      <c r="B84" s="11" t="s">
        <v>173</v>
      </c>
      <c r="C84" s="11" t="s">
        <v>174</v>
      </c>
      <c r="D84" s="11" t="s">
        <v>53</v>
      </c>
      <c r="E84" s="11" t="s">
        <v>157</v>
      </c>
      <c r="F84" s="11" t="s">
        <v>66</v>
      </c>
      <c r="G84" s="11" t="s">
        <v>204</v>
      </c>
      <c r="H84" s="11" t="s">
        <v>8</v>
      </c>
      <c r="I84" s="11" t="s">
        <v>68</v>
      </c>
      <c r="J84" s="11" t="s">
        <v>69</v>
      </c>
      <c r="K84" s="11">
        <v>1</v>
      </c>
      <c r="L84" s="11">
        <v>12</v>
      </c>
      <c r="M84" s="11" t="s">
        <v>55</v>
      </c>
      <c r="N84" s="22">
        <v>0.66969999999999996</v>
      </c>
      <c r="O84" s="22">
        <v>8.2100000000000006E-2</v>
      </c>
      <c r="P84" s="22">
        <v>2.5399999999999999E-2</v>
      </c>
      <c r="Q84">
        <v>8.0364000000000004</v>
      </c>
      <c r="R84">
        <v>0.98520000000000008</v>
      </c>
      <c r="S84">
        <v>0.30479999999999996</v>
      </c>
      <c r="T84" s="23">
        <v>44005</v>
      </c>
      <c r="U84" s="11"/>
      <c r="V84" s="24">
        <v>203615.63</v>
      </c>
      <c r="W84" s="11" t="s">
        <v>150</v>
      </c>
      <c r="X84" s="11" t="s">
        <v>151</v>
      </c>
      <c r="Y84" s="21">
        <v>102800</v>
      </c>
      <c r="Z84" s="11"/>
      <c r="AA84" s="11">
        <v>730017</v>
      </c>
      <c r="AB84" s="11" t="s">
        <v>60</v>
      </c>
      <c r="AC84" s="21"/>
      <c r="AD84" t="s">
        <v>593</v>
      </c>
      <c r="AE84" t="s">
        <v>594</v>
      </c>
      <c r="AF84" t="str">
        <f>VLOOKUP(AA84,'[1]CAP query'!A:K,11,FALSE)</f>
        <v>37.76110597, -122.2045535</v>
      </c>
    </row>
    <row r="85" spans="1:32" x14ac:dyDescent="0.2">
      <c r="A85" s="11" t="s">
        <v>62</v>
      </c>
      <c r="B85" s="11" t="s">
        <v>173</v>
      </c>
      <c r="C85" s="11" t="s">
        <v>174</v>
      </c>
      <c r="D85" s="11" t="s">
        <v>53</v>
      </c>
      <c r="E85" s="11" t="s">
        <v>157</v>
      </c>
      <c r="F85" s="11" t="s">
        <v>66</v>
      </c>
      <c r="G85" s="11" t="s">
        <v>205</v>
      </c>
      <c r="H85" s="11" t="s">
        <v>8</v>
      </c>
      <c r="I85" s="11" t="s">
        <v>68</v>
      </c>
      <c r="J85" s="11" t="s">
        <v>69</v>
      </c>
      <c r="K85" s="11">
        <v>1</v>
      </c>
      <c r="L85" s="11">
        <v>12</v>
      </c>
      <c r="M85" s="11" t="s">
        <v>55</v>
      </c>
      <c r="N85" s="22">
        <v>0.59119999999999995</v>
      </c>
      <c r="O85" s="22">
        <v>6.9000000000000006E-2</v>
      </c>
      <c r="P85" s="22">
        <v>2.18E-2</v>
      </c>
      <c r="Q85">
        <v>7.0943999999999994</v>
      </c>
      <c r="R85">
        <v>0.82800000000000007</v>
      </c>
      <c r="S85">
        <v>0.2616</v>
      </c>
      <c r="T85" s="23">
        <v>44005</v>
      </c>
      <c r="U85" s="11"/>
      <c r="V85" s="24">
        <v>185653.21</v>
      </c>
      <c r="W85" s="11" t="s">
        <v>150</v>
      </c>
      <c r="X85" s="11" t="s">
        <v>151</v>
      </c>
      <c r="Y85" s="21">
        <v>93000</v>
      </c>
      <c r="Z85" s="11"/>
      <c r="AA85" s="11">
        <v>730343</v>
      </c>
      <c r="AB85" s="11" t="s">
        <v>60</v>
      </c>
      <c r="AC85" s="21"/>
      <c r="AD85" t="s">
        <v>593</v>
      </c>
      <c r="AE85" t="s">
        <v>594</v>
      </c>
      <c r="AF85" t="str">
        <f>VLOOKUP(AA85,'[1]CAP query'!A:K,11,FALSE)</f>
        <v>37.76110597, -122.2045535</v>
      </c>
    </row>
    <row r="86" spans="1:32" x14ac:dyDescent="0.2">
      <c r="A86" s="11" t="s">
        <v>62</v>
      </c>
      <c r="B86" s="11" t="s">
        <v>173</v>
      </c>
      <c r="C86" s="11" t="s">
        <v>174</v>
      </c>
      <c r="D86" s="11" t="s">
        <v>53</v>
      </c>
      <c r="E86" s="11" t="s">
        <v>157</v>
      </c>
      <c r="F86" s="11" t="s">
        <v>66</v>
      </c>
      <c r="G86" s="11" t="s">
        <v>206</v>
      </c>
      <c r="H86" s="11" t="s">
        <v>8</v>
      </c>
      <c r="I86" s="11" t="s">
        <v>68</v>
      </c>
      <c r="J86" s="11" t="s">
        <v>69</v>
      </c>
      <c r="K86" s="11">
        <v>1</v>
      </c>
      <c r="L86" s="11">
        <v>12</v>
      </c>
      <c r="M86" s="11" t="s">
        <v>55</v>
      </c>
      <c r="N86" s="22">
        <v>0.57969999999999999</v>
      </c>
      <c r="O86" s="22">
        <v>6.7100000000000007E-2</v>
      </c>
      <c r="P86" s="22">
        <v>2.1299999999999999E-2</v>
      </c>
      <c r="Q86">
        <v>6.9564000000000004</v>
      </c>
      <c r="R86">
        <v>0.80520000000000014</v>
      </c>
      <c r="S86">
        <v>0.25559999999999999</v>
      </c>
      <c r="T86" s="23">
        <v>44005</v>
      </c>
      <c r="U86" s="11"/>
      <c r="V86" s="24">
        <v>183084.56</v>
      </c>
      <c r="W86" s="11" t="s">
        <v>150</v>
      </c>
      <c r="X86" s="11" t="s">
        <v>151</v>
      </c>
      <c r="Y86" s="21">
        <v>91500</v>
      </c>
      <c r="Z86" s="11"/>
      <c r="AA86" s="11">
        <v>730357</v>
      </c>
      <c r="AB86" s="11" t="s">
        <v>60</v>
      </c>
      <c r="AC86" s="21"/>
      <c r="AD86" t="s">
        <v>593</v>
      </c>
      <c r="AE86" t="s">
        <v>594</v>
      </c>
      <c r="AF86" t="str">
        <f>VLOOKUP(AA86,'[1]CAP query'!A:K,11,FALSE)</f>
        <v>37.76110597, -122.2045535</v>
      </c>
    </row>
    <row r="87" spans="1:32" x14ac:dyDescent="0.2">
      <c r="A87" s="11" t="s">
        <v>62</v>
      </c>
      <c r="B87" s="11" t="s">
        <v>173</v>
      </c>
      <c r="C87" s="11" t="s">
        <v>174</v>
      </c>
      <c r="D87" s="11" t="s">
        <v>53</v>
      </c>
      <c r="E87" s="11" t="s">
        <v>157</v>
      </c>
      <c r="F87" s="11" t="s">
        <v>66</v>
      </c>
      <c r="G87" s="11" t="s">
        <v>207</v>
      </c>
      <c r="H87" s="11" t="s">
        <v>8</v>
      </c>
      <c r="I87" s="11" t="s">
        <v>68</v>
      </c>
      <c r="J87" s="11" t="s">
        <v>69</v>
      </c>
      <c r="K87" s="11">
        <v>1</v>
      </c>
      <c r="L87" s="11">
        <v>12</v>
      </c>
      <c r="M87" s="11" t="s">
        <v>55</v>
      </c>
      <c r="N87" s="22">
        <v>0.66059999999999997</v>
      </c>
      <c r="O87" s="22">
        <v>8.1799999999999998E-2</v>
      </c>
      <c r="P87" s="22">
        <v>2.52E-2</v>
      </c>
      <c r="Q87">
        <v>7.9271999999999991</v>
      </c>
      <c r="R87">
        <v>0.98160000000000003</v>
      </c>
      <c r="S87">
        <v>0.3024</v>
      </c>
      <c r="T87" s="23">
        <v>44005</v>
      </c>
      <c r="U87" s="11"/>
      <c r="V87" s="24">
        <v>518315</v>
      </c>
      <c r="W87" s="11" t="s">
        <v>150</v>
      </c>
      <c r="X87" s="11" t="s">
        <v>151</v>
      </c>
      <c r="Y87" s="21">
        <v>100800</v>
      </c>
      <c r="Z87" s="11"/>
      <c r="AA87" s="11">
        <v>730389</v>
      </c>
      <c r="AB87" s="11" t="s">
        <v>60</v>
      </c>
      <c r="AC87" s="21"/>
      <c r="AD87" t="s">
        <v>593</v>
      </c>
      <c r="AE87" t="s">
        <v>594</v>
      </c>
      <c r="AF87" t="str">
        <f>VLOOKUP(AA87,'[1]CAP query'!A:K,11,FALSE)</f>
        <v>37.76110597, -122.2045535</v>
      </c>
    </row>
    <row r="88" spans="1:32" x14ac:dyDescent="0.2">
      <c r="A88" s="11" t="s">
        <v>62</v>
      </c>
      <c r="B88" s="11" t="s">
        <v>173</v>
      </c>
      <c r="C88" s="11" t="s">
        <v>174</v>
      </c>
      <c r="D88" s="11" t="s">
        <v>53</v>
      </c>
      <c r="E88" s="11" t="s">
        <v>157</v>
      </c>
      <c r="F88" s="11" t="s">
        <v>66</v>
      </c>
      <c r="G88" s="11" t="s">
        <v>208</v>
      </c>
      <c r="H88" s="11" t="s">
        <v>8</v>
      </c>
      <c r="I88" s="11" t="s">
        <v>68</v>
      </c>
      <c r="J88" s="11" t="s">
        <v>69</v>
      </c>
      <c r="K88" s="11">
        <v>1</v>
      </c>
      <c r="L88" s="11">
        <v>12</v>
      </c>
      <c r="M88" s="11" t="s">
        <v>55</v>
      </c>
      <c r="N88" s="22">
        <v>0.68540000000000001</v>
      </c>
      <c r="O88" s="22">
        <v>8.48E-2</v>
      </c>
      <c r="P88" s="22">
        <v>2.6200000000000001E-2</v>
      </c>
      <c r="Q88">
        <v>8.2248000000000001</v>
      </c>
      <c r="R88">
        <v>1.0176000000000001</v>
      </c>
      <c r="S88">
        <v>0.31440000000000001</v>
      </c>
      <c r="T88" s="23">
        <v>44005</v>
      </c>
      <c r="U88" s="11"/>
      <c r="V88" s="24">
        <v>539022.66</v>
      </c>
      <c r="W88" s="11" t="s">
        <v>150</v>
      </c>
      <c r="X88" s="11" t="s">
        <v>151</v>
      </c>
      <c r="Y88" s="21">
        <v>104700</v>
      </c>
      <c r="Z88" s="11"/>
      <c r="AA88" s="11">
        <v>730397</v>
      </c>
      <c r="AB88" s="11" t="s">
        <v>60</v>
      </c>
      <c r="AC88" s="21"/>
      <c r="AD88" t="s">
        <v>593</v>
      </c>
      <c r="AE88" t="s">
        <v>594</v>
      </c>
      <c r="AF88" t="str">
        <f>VLOOKUP(AA88,'[1]CAP query'!A:K,11,FALSE)</f>
        <v>37.76110597, -122.2045535</v>
      </c>
    </row>
    <row r="89" spans="1:32" x14ac:dyDescent="0.2">
      <c r="A89" s="11" t="s">
        <v>62</v>
      </c>
      <c r="B89" s="11" t="s">
        <v>173</v>
      </c>
      <c r="C89" s="11" t="s">
        <v>174</v>
      </c>
      <c r="D89" s="11" t="s">
        <v>53</v>
      </c>
      <c r="E89" s="11" t="s">
        <v>157</v>
      </c>
      <c r="F89" s="11" t="s">
        <v>66</v>
      </c>
      <c r="G89" s="11" t="s">
        <v>209</v>
      </c>
      <c r="H89" s="11" t="s">
        <v>8</v>
      </c>
      <c r="I89" s="11" t="s">
        <v>68</v>
      </c>
      <c r="J89" s="11" t="s">
        <v>69</v>
      </c>
      <c r="K89" s="11">
        <v>1</v>
      </c>
      <c r="L89" s="11">
        <v>12</v>
      </c>
      <c r="M89" s="11" t="s">
        <v>55</v>
      </c>
      <c r="N89" s="22">
        <v>0.4501</v>
      </c>
      <c r="O89" s="22">
        <v>4.7E-2</v>
      </c>
      <c r="P89" s="22">
        <v>1.5599999999999999E-2</v>
      </c>
      <c r="Q89">
        <v>5.4012000000000002</v>
      </c>
      <c r="R89">
        <v>0.56400000000000006</v>
      </c>
      <c r="S89">
        <v>0.18719999999999998</v>
      </c>
      <c r="T89" s="23">
        <v>44005</v>
      </c>
      <c r="U89" s="11"/>
      <c r="V89" s="24">
        <v>338311.76</v>
      </c>
      <c r="W89" s="11" t="s">
        <v>150</v>
      </c>
      <c r="X89" s="11" t="s">
        <v>151</v>
      </c>
      <c r="Y89" s="21">
        <v>74200</v>
      </c>
      <c r="Z89" s="11"/>
      <c r="AA89" s="11">
        <v>730403</v>
      </c>
      <c r="AB89" s="11" t="s">
        <v>60</v>
      </c>
      <c r="AC89" s="21"/>
      <c r="AD89" t="s">
        <v>593</v>
      </c>
      <c r="AE89" t="s">
        <v>594</v>
      </c>
      <c r="AF89" t="str">
        <f>VLOOKUP(AA89,'[1]CAP query'!A:K,11,FALSE)</f>
        <v>37.76110597, -122.2045535</v>
      </c>
    </row>
    <row r="90" spans="1:32" x14ac:dyDescent="0.2">
      <c r="A90" s="11" t="s">
        <v>62</v>
      </c>
      <c r="B90" s="11" t="s">
        <v>173</v>
      </c>
      <c r="C90" s="11" t="s">
        <v>174</v>
      </c>
      <c r="D90" s="11" t="s">
        <v>53</v>
      </c>
      <c r="E90" s="11" t="s">
        <v>157</v>
      </c>
      <c r="F90" s="11" t="s">
        <v>66</v>
      </c>
      <c r="G90" s="11" t="s">
        <v>210</v>
      </c>
      <c r="H90" s="11" t="s">
        <v>8</v>
      </c>
      <c r="I90" s="11" t="s">
        <v>68</v>
      </c>
      <c r="J90" s="11" t="s">
        <v>69</v>
      </c>
      <c r="K90" s="11">
        <v>1</v>
      </c>
      <c r="L90" s="11">
        <v>12</v>
      </c>
      <c r="M90" s="11" t="s">
        <v>55</v>
      </c>
      <c r="N90" s="22">
        <v>0.52839999999999998</v>
      </c>
      <c r="O90" s="22">
        <v>5.8900000000000001E-2</v>
      </c>
      <c r="P90" s="22">
        <v>1.9E-2</v>
      </c>
      <c r="Q90">
        <v>6.3407999999999998</v>
      </c>
      <c r="R90">
        <v>0.70679999999999998</v>
      </c>
      <c r="S90">
        <v>0.22799999999999998</v>
      </c>
      <c r="T90" s="23">
        <v>44005</v>
      </c>
      <c r="U90" s="11"/>
      <c r="V90" s="24">
        <v>84800</v>
      </c>
      <c r="W90" s="11" t="s">
        <v>150</v>
      </c>
      <c r="X90" s="11" t="s">
        <v>151</v>
      </c>
      <c r="Y90" s="21">
        <v>84800</v>
      </c>
      <c r="Z90" s="11"/>
      <c r="AA90" s="11">
        <v>780078</v>
      </c>
      <c r="AB90" s="11" t="s">
        <v>60</v>
      </c>
      <c r="AC90" s="21"/>
      <c r="AD90" t="s">
        <v>593</v>
      </c>
      <c r="AE90" t="s">
        <v>594</v>
      </c>
      <c r="AF90" t="str">
        <f>VLOOKUP(AA90,'[1]CAP query'!A:K,11,FALSE)</f>
        <v>37.76110597, -122.2045535</v>
      </c>
    </row>
    <row r="91" spans="1:32" x14ac:dyDescent="0.2">
      <c r="A91" s="11" t="s">
        <v>62</v>
      </c>
      <c r="B91" s="11" t="s">
        <v>173</v>
      </c>
      <c r="C91" s="11" t="s">
        <v>174</v>
      </c>
      <c r="D91" s="11" t="s">
        <v>53</v>
      </c>
      <c r="E91" s="11" t="s">
        <v>157</v>
      </c>
      <c r="F91" s="11" t="s">
        <v>66</v>
      </c>
      <c r="G91" s="11" t="s">
        <v>211</v>
      </c>
      <c r="H91" s="11" t="s">
        <v>8</v>
      </c>
      <c r="I91" s="11" t="s">
        <v>68</v>
      </c>
      <c r="J91" s="11" t="s">
        <v>69</v>
      </c>
      <c r="K91" s="11">
        <v>1</v>
      </c>
      <c r="L91" s="11">
        <v>12</v>
      </c>
      <c r="M91" s="11" t="s">
        <v>55</v>
      </c>
      <c r="N91" s="22">
        <v>0.70120000000000005</v>
      </c>
      <c r="O91" s="22">
        <v>8.6900000000000005E-2</v>
      </c>
      <c r="P91" s="22">
        <v>2.6800000000000001E-2</v>
      </c>
      <c r="Q91">
        <v>8.4144000000000005</v>
      </c>
      <c r="R91">
        <v>1.0428000000000002</v>
      </c>
      <c r="S91">
        <v>0.3216</v>
      </c>
      <c r="T91" s="23">
        <v>44005</v>
      </c>
      <c r="U91" s="11"/>
      <c r="V91" s="24">
        <v>107000</v>
      </c>
      <c r="W91" s="11" t="s">
        <v>150</v>
      </c>
      <c r="X91" s="11" t="s">
        <v>151</v>
      </c>
      <c r="Y91" s="21">
        <v>107000</v>
      </c>
      <c r="Z91" s="11"/>
      <c r="AA91" s="11">
        <v>780029</v>
      </c>
      <c r="AB91" s="11" t="s">
        <v>60</v>
      </c>
      <c r="AC91" s="21"/>
      <c r="AD91" t="s">
        <v>593</v>
      </c>
      <c r="AE91" t="s">
        <v>594</v>
      </c>
      <c r="AF91" t="str">
        <f>VLOOKUP(AA91,'[1]CAP query'!A:K,11,FALSE)</f>
        <v>37.76110597, -122.2045535</v>
      </c>
    </row>
    <row r="92" spans="1:32" x14ac:dyDescent="0.2">
      <c r="A92" s="11" t="s">
        <v>62</v>
      </c>
      <c r="B92" s="11" t="s">
        <v>173</v>
      </c>
      <c r="C92" s="11" t="s">
        <v>174</v>
      </c>
      <c r="D92" s="11" t="s">
        <v>53</v>
      </c>
      <c r="E92" s="11" t="s">
        <v>157</v>
      </c>
      <c r="F92" s="11" t="s">
        <v>66</v>
      </c>
      <c r="G92" s="11" t="s">
        <v>212</v>
      </c>
      <c r="H92" s="11" t="s">
        <v>8</v>
      </c>
      <c r="I92" s="11" t="s">
        <v>68</v>
      </c>
      <c r="J92" s="11" t="s">
        <v>69</v>
      </c>
      <c r="K92" s="11">
        <v>1</v>
      </c>
      <c r="L92" s="11">
        <v>12</v>
      </c>
      <c r="M92" s="11" t="s">
        <v>55</v>
      </c>
      <c r="N92" s="22">
        <v>0.58520000000000005</v>
      </c>
      <c r="O92" s="22">
        <v>6.8000000000000005E-2</v>
      </c>
      <c r="P92" s="22">
        <v>2.1499999999999998E-2</v>
      </c>
      <c r="Q92">
        <v>7.0224000000000011</v>
      </c>
      <c r="R92">
        <v>0.81600000000000006</v>
      </c>
      <c r="S92">
        <v>0.25800000000000001</v>
      </c>
      <c r="T92" s="23">
        <v>44005</v>
      </c>
      <c r="U92" s="11"/>
      <c r="V92" s="24">
        <v>92100</v>
      </c>
      <c r="W92" s="11" t="s">
        <v>150</v>
      </c>
      <c r="X92" s="11" t="s">
        <v>151</v>
      </c>
      <c r="Y92" s="21">
        <v>92100</v>
      </c>
      <c r="Z92" s="11"/>
      <c r="AA92" s="11">
        <v>780090</v>
      </c>
      <c r="AB92" s="11" t="s">
        <v>60</v>
      </c>
      <c r="AC92" s="21"/>
      <c r="AD92" t="s">
        <v>593</v>
      </c>
      <c r="AE92" t="s">
        <v>594</v>
      </c>
      <c r="AF92" t="str">
        <f>VLOOKUP(AA92,'[1]CAP query'!A:K,11,FALSE)</f>
        <v>37.76110597, -122.2045535</v>
      </c>
    </row>
    <row r="93" spans="1:32" x14ac:dyDescent="0.2">
      <c r="A93" s="11" t="s">
        <v>62</v>
      </c>
      <c r="B93" s="11" t="s">
        <v>173</v>
      </c>
      <c r="C93" s="11" t="s">
        <v>174</v>
      </c>
      <c r="D93" s="11" t="s">
        <v>53</v>
      </c>
      <c r="E93" s="11" t="s">
        <v>157</v>
      </c>
      <c r="F93" s="11" t="s">
        <v>66</v>
      </c>
      <c r="G93" s="11" t="s">
        <v>213</v>
      </c>
      <c r="H93" s="11" t="s">
        <v>8</v>
      </c>
      <c r="I93" s="11" t="s">
        <v>68</v>
      </c>
      <c r="J93" s="11" t="s">
        <v>69</v>
      </c>
      <c r="K93" s="11">
        <v>1</v>
      </c>
      <c r="L93" s="11">
        <v>12</v>
      </c>
      <c r="M93" s="11" t="s">
        <v>55</v>
      </c>
      <c r="N93" s="22">
        <v>0.62180000000000002</v>
      </c>
      <c r="O93" s="22">
        <v>7.3999999999999996E-2</v>
      </c>
      <c r="P93" s="22">
        <v>2.3199999999999998E-2</v>
      </c>
      <c r="Q93">
        <v>7.4616000000000007</v>
      </c>
      <c r="R93">
        <v>0.8879999999999999</v>
      </c>
      <c r="S93">
        <v>0.27839999999999998</v>
      </c>
      <c r="T93" s="23">
        <v>44005</v>
      </c>
      <c r="U93" s="11"/>
      <c r="V93" s="24">
        <v>96800</v>
      </c>
      <c r="W93" s="11" t="s">
        <v>150</v>
      </c>
      <c r="X93" s="11" t="s">
        <v>151</v>
      </c>
      <c r="Y93" s="21">
        <v>96800</v>
      </c>
      <c r="Z93" s="11"/>
      <c r="AA93" s="11">
        <v>780042</v>
      </c>
      <c r="AB93" s="11" t="s">
        <v>60</v>
      </c>
      <c r="AC93" s="21"/>
      <c r="AD93" t="s">
        <v>593</v>
      </c>
      <c r="AE93" t="s">
        <v>594</v>
      </c>
      <c r="AF93" t="str">
        <f>VLOOKUP(AA93,'[1]CAP query'!A:K,11,FALSE)</f>
        <v>37.76110597, -122.2045535</v>
      </c>
    </row>
    <row r="94" spans="1:32" x14ac:dyDescent="0.2">
      <c r="A94" s="11" t="s">
        <v>62</v>
      </c>
      <c r="B94" s="11" t="s">
        <v>214</v>
      </c>
      <c r="C94" s="11" t="s">
        <v>215</v>
      </c>
      <c r="D94" s="11" t="s">
        <v>53</v>
      </c>
      <c r="E94" s="11" t="s">
        <v>216</v>
      </c>
      <c r="F94" s="11" t="s">
        <v>66</v>
      </c>
      <c r="G94" s="11" t="s">
        <v>217</v>
      </c>
      <c r="H94" s="11" t="s">
        <v>10</v>
      </c>
      <c r="I94" s="11" t="s">
        <v>68</v>
      </c>
      <c r="J94" s="11" t="s">
        <v>69</v>
      </c>
      <c r="K94" s="11">
        <v>1</v>
      </c>
      <c r="L94" s="11">
        <v>10</v>
      </c>
      <c r="M94" s="11" t="s">
        <v>55</v>
      </c>
      <c r="N94" s="22">
        <v>5.7099999999999998E-2</v>
      </c>
      <c r="O94" s="22">
        <v>3.5000000000000001E-3</v>
      </c>
      <c r="P94" s="22">
        <v>2.0000000000000001E-4</v>
      </c>
      <c r="Q94">
        <v>0.57099999999999995</v>
      </c>
      <c r="R94">
        <v>3.5000000000000003E-2</v>
      </c>
      <c r="S94">
        <v>2E-3</v>
      </c>
      <c r="T94" s="23">
        <v>44358</v>
      </c>
      <c r="U94" s="11"/>
      <c r="V94" s="24">
        <v>111500</v>
      </c>
      <c r="W94" s="11" t="s">
        <v>150</v>
      </c>
      <c r="X94" s="11" t="s">
        <v>218</v>
      </c>
      <c r="Y94" s="21">
        <v>111500</v>
      </c>
      <c r="Z94" s="11"/>
      <c r="AA94" s="11">
        <v>784143</v>
      </c>
      <c r="AB94" s="11" t="s">
        <v>60</v>
      </c>
      <c r="AC94" s="21"/>
      <c r="AD94" t="s">
        <v>574</v>
      </c>
      <c r="AE94" t="s">
        <v>583</v>
      </c>
      <c r="AF94" t="str">
        <f>VLOOKUP(AA94,'[1]CAP query'!A:K,11,FALSE)</f>
        <v>37.461348, -122.130749</v>
      </c>
    </row>
    <row r="95" spans="1:32" x14ac:dyDescent="0.2">
      <c r="A95" s="11" t="s">
        <v>62</v>
      </c>
      <c r="B95" s="11" t="s">
        <v>214</v>
      </c>
      <c r="C95" s="11" t="s">
        <v>215</v>
      </c>
      <c r="D95" s="11" t="s">
        <v>53</v>
      </c>
      <c r="E95" s="11" t="s">
        <v>216</v>
      </c>
      <c r="F95" s="11" t="s">
        <v>66</v>
      </c>
      <c r="G95" s="11" t="s">
        <v>219</v>
      </c>
      <c r="H95" s="11" t="s">
        <v>10</v>
      </c>
      <c r="I95" s="11" t="s">
        <v>68</v>
      </c>
      <c r="J95" s="11" t="s">
        <v>69</v>
      </c>
      <c r="K95" s="11">
        <v>1</v>
      </c>
      <c r="L95" s="11">
        <v>10</v>
      </c>
      <c r="M95" s="11" t="s">
        <v>55</v>
      </c>
      <c r="N95" s="22">
        <v>3.78E-2</v>
      </c>
      <c r="O95" s="22">
        <v>2E-3</v>
      </c>
      <c r="P95" s="22">
        <v>2.0000000000000001E-4</v>
      </c>
      <c r="Q95">
        <v>0.378</v>
      </c>
      <c r="R95">
        <v>0.02</v>
      </c>
      <c r="S95">
        <v>2E-3</v>
      </c>
      <c r="T95" s="23">
        <v>44358</v>
      </c>
      <c r="U95" s="11"/>
      <c r="V95" s="24">
        <v>111500</v>
      </c>
      <c r="W95" s="11" t="s">
        <v>150</v>
      </c>
      <c r="X95" s="11" t="s">
        <v>218</v>
      </c>
      <c r="Y95" s="21">
        <v>111500</v>
      </c>
      <c r="Z95" s="11"/>
      <c r="AA95" s="11">
        <v>784151</v>
      </c>
      <c r="AB95" s="11" t="s">
        <v>60</v>
      </c>
      <c r="AC95" s="21"/>
      <c r="AD95" t="s">
        <v>574</v>
      </c>
      <c r="AE95" t="s">
        <v>605</v>
      </c>
      <c r="AF95" t="str">
        <f>VLOOKUP(AA95,'[1]CAP query'!A:K,11,FALSE)</f>
        <v>37.461348, -122.130749</v>
      </c>
    </row>
    <row r="96" spans="1:32" x14ac:dyDescent="0.2">
      <c r="A96" s="11" t="s">
        <v>62</v>
      </c>
      <c r="B96" s="11" t="s">
        <v>214</v>
      </c>
      <c r="C96" s="11" t="s">
        <v>215</v>
      </c>
      <c r="D96" s="11" t="s">
        <v>53</v>
      </c>
      <c r="E96" s="11" t="s">
        <v>216</v>
      </c>
      <c r="F96" s="11" t="s">
        <v>66</v>
      </c>
      <c r="G96" s="11" t="s">
        <v>220</v>
      </c>
      <c r="H96" s="11" t="s">
        <v>10</v>
      </c>
      <c r="I96" s="11" t="s">
        <v>68</v>
      </c>
      <c r="J96" s="11" t="s">
        <v>69</v>
      </c>
      <c r="K96" s="11">
        <v>1</v>
      </c>
      <c r="L96" s="11">
        <v>10</v>
      </c>
      <c r="M96" s="11" t="s">
        <v>55</v>
      </c>
      <c r="N96" s="22">
        <v>0.13539999999999999</v>
      </c>
      <c r="O96" s="22">
        <v>8.6999999999999994E-3</v>
      </c>
      <c r="P96" s="22">
        <v>5.9999999999999995E-4</v>
      </c>
      <c r="Q96">
        <v>1.3539999999999999</v>
      </c>
      <c r="R96">
        <v>8.6999999999999994E-2</v>
      </c>
      <c r="S96">
        <v>5.9999999999999993E-3</v>
      </c>
      <c r="T96" s="23">
        <v>44358</v>
      </c>
      <c r="U96" s="11"/>
      <c r="V96" s="24">
        <v>267000</v>
      </c>
      <c r="W96" s="11" t="s">
        <v>150</v>
      </c>
      <c r="X96" s="11" t="s">
        <v>218</v>
      </c>
      <c r="Y96" s="21">
        <v>267000</v>
      </c>
      <c r="Z96" s="11"/>
      <c r="AA96" s="11">
        <v>784155</v>
      </c>
      <c r="AB96" s="11" t="s">
        <v>60</v>
      </c>
      <c r="AC96" s="21"/>
      <c r="AD96" t="s">
        <v>574</v>
      </c>
      <c r="AE96" t="s">
        <v>600</v>
      </c>
      <c r="AF96" t="str">
        <f>VLOOKUP(AA96,'[1]CAP query'!A:K,11,FALSE)</f>
        <v>37.461348, -122.130749</v>
      </c>
    </row>
    <row r="97" spans="1:32" x14ac:dyDescent="0.2">
      <c r="A97" s="11" t="s">
        <v>62</v>
      </c>
      <c r="B97" s="11" t="s">
        <v>221</v>
      </c>
      <c r="C97" s="11" t="s">
        <v>222</v>
      </c>
      <c r="D97" s="11" t="s">
        <v>53</v>
      </c>
      <c r="E97" s="11" t="s">
        <v>223</v>
      </c>
      <c r="F97" s="11" t="s">
        <v>55</v>
      </c>
      <c r="G97" s="11" t="s">
        <v>224</v>
      </c>
      <c r="H97" s="11" t="s">
        <v>10</v>
      </c>
      <c r="I97" s="11" t="s">
        <v>68</v>
      </c>
      <c r="J97" s="11" t="s">
        <v>69</v>
      </c>
      <c r="K97" s="11">
        <v>1</v>
      </c>
      <c r="L97" s="11">
        <v>10</v>
      </c>
      <c r="M97" s="11" t="s">
        <v>55</v>
      </c>
      <c r="N97" s="22">
        <v>8.1500000000000003E-2</v>
      </c>
      <c r="O97" s="22">
        <v>5.7999999999999996E-3</v>
      </c>
      <c r="P97" s="22">
        <v>3.0999999999999999E-3</v>
      </c>
      <c r="Q97">
        <v>0.81500000000000006</v>
      </c>
      <c r="R97">
        <v>5.7999999999999996E-2</v>
      </c>
      <c r="S97">
        <v>3.1E-2</v>
      </c>
      <c r="T97" s="23">
        <v>44012</v>
      </c>
      <c r="U97" s="11"/>
      <c r="V97" s="24">
        <v>251500</v>
      </c>
      <c r="W97" s="11" t="s">
        <v>150</v>
      </c>
      <c r="X97" s="11" t="s">
        <v>218</v>
      </c>
      <c r="Y97" s="21">
        <v>251500</v>
      </c>
      <c r="Z97" s="11"/>
      <c r="AA97" s="11">
        <v>800121</v>
      </c>
      <c r="AB97" s="11" t="s">
        <v>101</v>
      </c>
      <c r="AC97" s="21"/>
      <c r="AD97" t="s">
        <v>606</v>
      </c>
      <c r="AE97" t="s">
        <v>607</v>
      </c>
      <c r="AF97" t="str">
        <f>VLOOKUP(AA97,'[1]CAP query'!A:K,11,FALSE)</f>
        <v>37.4656889999999, -122.143467</v>
      </c>
    </row>
    <row r="98" spans="1:32" x14ac:dyDescent="0.2">
      <c r="A98" s="11" t="s">
        <v>62</v>
      </c>
      <c r="B98" s="11" t="s">
        <v>221</v>
      </c>
      <c r="C98" s="11" t="s">
        <v>222</v>
      </c>
      <c r="D98" s="11" t="s">
        <v>53</v>
      </c>
      <c r="E98" s="11" t="s">
        <v>223</v>
      </c>
      <c r="F98" s="11" t="s">
        <v>55</v>
      </c>
      <c r="G98" s="11" t="s">
        <v>225</v>
      </c>
      <c r="H98" s="11" t="s">
        <v>10</v>
      </c>
      <c r="I98" s="11" t="s">
        <v>68</v>
      </c>
      <c r="J98" s="11" t="s">
        <v>69</v>
      </c>
      <c r="K98" s="11">
        <v>1</v>
      </c>
      <c r="L98" s="11">
        <v>10</v>
      </c>
      <c r="M98" s="11" t="s">
        <v>55</v>
      </c>
      <c r="N98" s="22">
        <v>1.7000000000000001E-2</v>
      </c>
      <c r="O98" s="22">
        <v>1.1000000000000001E-3</v>
      </c>
      <c r="P98" s="22">
        <v>0</v>
      </c>
      <c r="Q98">
        <v>0.17</v>
      </c>
      <c r="R98">
        <v>1.1000000000000001E-2</v>
      </c>
      <c r="S98">
        <v>0</v>
      </c>
      <c r="T98" s="23">
        <v>44012</v>
      </c>
      <c r="U98" s="11"/>
      <c r="V98" s="24">
        <v>35000</v>
      </c>
      <c r="W98" s="11" t="s">
        <v>150</v>
      </c>
      <c r="X98" s="11" t="s">
        <v>218</v>
      </c>
      <c r="Y98" s="21">
        <v>35000</v>
      </c>
      <c r="Z98" s="11"/>
      <c r="AA98" s="11">
        <v>800123</v>
      </c>
      <c r="AB98" s="11" t="s">
        <v>60</v>
      </c>
      <c r="AC98" s="21"/>
      <c r="AD98" t="s">
        <v>606</v>
      </c>
      <c r="AE98" t="s">
        <v>607</v>
      </c>
      <c r="AF98" t="str">
        <f>VLOOKUP(AA98,'[1]CAP query'!A:K,11,FALSE)</f>
        <v>37.4656889999999, -122.143467</v>
      </c>
    </row>
    <row r="99" spans="1:32" x14ac:dyDescent="0.2">
      <c r="A99" s="11" t="s">
        <v>62</v>
      </c>
      <c r="B99" s="11" t="s">
        <v>226</v>
      </c>
      <c r="C99" s="11" t="s">
        <v>227</v>
      </c>
      <c r="D99" s="11" t="s">
        <v>53</v>
      </c>
      <c r="E99" s="11" t="s">
        <v>228</v>
      </c>
      <c r="F99" s="11" t="s">
        <v>55</v>
      </c>
      <c r="G99" s="11" t="s">
        <v>229</v>
      </c>
      <c r="H99" s="11" t="s">
        <v>10</v>
      </c>
      <c r="I99" s="11" t="s">
        <v>68</v>
      </c>
      <c r="J99" s="11" t="s">
        <v>69</v>
      </c>
      <c r="K99" s="11">
        <v>1</v>
      </c>
      <c r="L99" s="11">
        <v>8</v>
      </c>
      <c r="M99" s="11" t="s">
        <v>55</v>
      </c>
      <c r="N99" s="22">
        <v>0.1036</v>
      </c>
      <c r="O99" s="22">
        <v>8.9999999999999993E-3</v>
      </c>
      <c r="P99" s="22">
        <v>4.4000000000000003E-3</v>
      </c>
      <c r="Q99">
        <v>0.82879999999999998</v>
      </c>
      <c r="R99">
        <v>7.1999999999999995E-2</v>
      </c>
      <c r="S99">
        <v>3.5200000000000002E-2</v>
      </c>
      <c r="T99" s="23">
        <v>44473</v>
      </c>
      <c r="U99" s="11"/>
      <c r="V99" s="24">
        <v>393132</v>
      </c>
      <c r="W99" s="11" t="s">
        <v>150</v>
      </c>
      <c r="X99" s="11" t="s">
        <v>218</v>
      </c>
      <c r="Y99" s="21">
        <v>393132</v>
      </c>
      <c r="Z99" s="11"/>
      <c r="AA99" s="11">
        <v>762870</v>
      </c>
      <c r="AB99" s="11" t="s">
        <v>60</v>
      </c>
      <c r="AC99" s="21"/>
      <c r="AD99" t="s">
        <v>578</v>
      </c>
      <c r="AE99" t="s">
        <v>608</v>
      </c>
      <c r="AF99" t="str">
        <f>VLOOKUP(AA99,'[1]CAP query'!A:K,11,FALSE)</f>
        <v>37.551984, -121.989643</v>
      </c>
    </row>
    <row r="100" spans="1:32" x14ac:dyDescent="0.2">
      <c r="A100" s="11" t="s">
        <v>62</v>
      </c>
      <c r="B100" s="11" t="s">
        <v>226</v>
      </c>
      <c r="C100" s="11" t="s">
        <v>227</v>
      </c>
      <c r="D100" s="11" t="s">
        <v>53</v>
      </c>
      <c r="E100" s="11" t="s">
        <v>228</v>
      </c>
      <c r="F100" s="11" t="s">
        <v>55</v>
      </c>
      <c r="G100" s="11" t="s">
        <v>230</v>
      </c>
      <c r="H100" s="11" t="s">
        <v>10</v>
      </c>
      <c r="I100" s="11" t="s">
        <v>68</v>
      </c>
      <c r="J100" s="11" t="s">
        <v>69</v>
      </c>
      <c r="K100" s="11">
        <v>1</v>
      </c>
      <c r="L100" s="11">
        <v>8</v>
      </c>
      <c r="M100" s="11" t="s">
        <v>55</v>
      </c>
      <c r="N100" s="22">
        <v>0.1036</v>
      </c>
      <c r="O100" s="22">
        <v>8.9999999999999993E-3</v>
      </c>
      <c r="P100" s="22">
        <v>4.4000000000000003E-3</v>
      </c>
      <c r="Q100">
        <v>0.82879999999999998</v>
      </c>
      <c r="R100">
        <v>7.1999999999999995E-2</v>
      </c>
      <c r="S100">
        <v>3.5200000000000002E-2</v>
      </c>
      <c r="T100" s="23">
        <v>44473</v>
      </c>
      <c r="U100" s="11"/>
      <c r="V100" s="24">
        <v>393132</v>
      </c>
      <c r="W100" s="11" t="s">
        <v>150</v>
      </c>
      <c r="X100" s="11" t="s">
        <v>218</v>
      </c>
      <c r="Y100" s="21">
        <v>393132</v>
      </c>
      <c r="Z100" s="11"/>
      <c r="AA100" s="11">
        <v>761298</v>
      </c>
      <c r="AB100" s="11" t="s">
        <v>60</v>
      </c>
      <c r="AC100" s="21"/>
      <c r="AD100" t="s">
        <v>578</v>
      </c>
      <c r="AE100" t="s">
        <v>608</v>
      </c>
      <c r="AF100" t="str">
        <f>VLOOKUP(AA100,'[1]CAP query'!A:K,11,FALSE)</f>
        <v>37.551984, -121.989643</v>
      </c>
    </row>
    <row r="101" spans="1:32" x14ac:dyDescent="0.2">
      <c r="A101" s="11" t="s">
        <v>62</v>
      </c>
      <c r="B101" s="11" t="s">
        <v>226</v>
      </c>
      <c r="C101" s="11" t="s">
        <v>227</v>
      </c>
      <c r="D101" s="11" t="s">
        <v>53</v>
      </c>
      <c r="E101" s="11" t="s">
        <v>228</v>
      </c>
      <c r="F101" s="11" t="s">
        <v>55</v>
      </c>
      <c r="G101" s="11" t="s">
        <v>231</v>
      </c>
      <c r="H101" s="11" t="s">
        <v>10</v>
      </c>
      <c r="I101" s="11" t="s">
        <v>68</v>
      </c>
      <c r="J101" s="11" t="s">
        <v>69</v>
      </c>
      <c r="K101" s="11">
        <v>1</v>
      </c>
      <c r="L101" s="11">
        <v>8</v>
      </c>
      <c r="M101" s="11" t="s">
        <v>55</v>
      </c>
      <c r="N101" s="22">
        <v>0.1036</v>
      </c>
      <c r="O101" s="22">
        <v>8.9999999999999993E-3</v>
      </c>
      <c r="P101" s="22">
        <v>4.4000000000000003E-3</v>
      </c>
      <c r="Q101">
        <v>0.82879999999999998</v>
      </c>
      <c r="R101">
        <v>7.1999999999999995E-2</v>
      </c>
      <c r="S101">
        <v>3.5200000000000002E-2</v>
      </c>
      <c r="T101" s="23">
        <v>44473</v>
      </c>
      <c r="U101" s="11"/>
      <c r="V101" s="24">
        <v>393132</v>
      </c>
      <c r="W101" s="11" t="s">
        <v>150</v>
      </c>
      <c r="X101" s="11" t="s">
        <v>218</v>
      </c>
      <c r="Y101" s="21">
        <v>393132</v>
      </c>
      <c r="Z101" s="11"/>
      <c r="AA101" s="11">
        <v>761300</v>
      </c>
      <c r="AB101" s="11" t="s">
        <v>60</v>
      </c>
      <c r="AC101" s="21"/>
      <c r="AD101" t="s">
        <v>578</v>
      </c>
      <c r="AE101" t="s">
        <v>608</v>
      </c>
      <c r="AF101" t="str">
        <f>VLOOKUP(AA101,'[1]CAP query'!A:K,11,FALSE)</f>
        <v>37.551984, -121.989643</v>
      </c>
    </row>
    <row r="102" spans="1:32" x14ac:dyDescent="0.2">
      <c r="A102" s="11" t="s">
        <v>62</v>
      </c>
      <c r="B102" s="11" t="s">
        <v>226</v>
      </c>
      <c r="C102" s="11" t="s">
        <v>227</v>
      </c>
      <c r="D102" s="11" t="s">
        <v>53</v>
      </c>
      <c r="E102" s="11" t="s">
        <v>228</v>
      </c>
      <c r="F102" s="11" t="s">
        <v>55</v>
      </c>
      <c r="G102" s="11" t="s">
        <v>232</v>
      </c>
      <c r="H102" s="11" t="s">
        <v>10</v>
      </c>
      <c r="I102" s="11" t="s">
        <v>68</v>
      </c>
      <c r="J102" s="11" t="s">
        <v>69</v>
      </c>
      <c r="K102" s="11">
        <v>1</v>
      </c>
      <c r="L102" s="11">
        <v>8</v>
      </c>
      <c r="M102" s="11" t="s">
        <v>55</v>
      </c>
      <c r="N102" s="22">
        <v>0.1036</v>
      </c>
      <c r="O102" s="22">
        <v>8.9999999999999993E-3</v>
      </c>
      <c r="P102" s="22">
        <v>4.4000000000000003E-3</v>
      </c>
      <c r="Q102">
        <v>0.82879999999999998</v>
      </c>
      <c r="R102">
        <v>7.1999999999999995E-2</v>
      </c>
      <c r="S102">
        <v>3.5200000000000002E-2</v>
      </c>
      <c r="T102" s="23">
        <v>44473</v>
      </c>
      <c r="U102" s="11"/>
      <c r="V102" s="24">
        <v>393132</v>
      </c>
      <c r="W102" s="11" t="s">
        <v>150</v>
      </c>
      <c r="X102" s="11" t="s">
        <v>218</v>
      </c>
      <c r="Y102" s="21">
        <v>393132</v>
      </c>
      <c r="Z102" s="11"/>
      <c r="AA102" s="11">
        <v>761302</v>
      </c>
      <c r="AB102" s="11" t="s">
        <v>60</v>
      </c>
      <c r="AC102" s="21"/>
      <c r="AD102" t="s">
        <v>578</v>
      </c>
      <c r="AE102" t="s">
        <v>608</v>
      </c>
      <c r="AF102" t="str">
        <f>VLOOKUP(AA102,'[1]CAP query'!A:K,11,FALSE)</f>
        <v>37.551984, -121.989643</v>
      </c>
    </row>
    <row r="103" spans="1:32" x14ac:dyDescent="0.2">
      <c r="A103" s="11" t="s">
        <v>62</v>
      </c>
      <c r="B103" s="11" t="s">
        <v>233</v>
      </c>
      <c r="C103" s="11" t="s">
        <v>234</v>
      </c>
      <c r="D103" s="11" t="s">
        <v>53</v>
      </c>
      <c r="E103" s="11" t="s">
        <v>235</v>
      </c>
      <c r="F103" s="11" t="s">
        <v>55</v>
      </c>
      <c r="G103" s="11" t="s">
        <v>236</v>
      </c>
      <c r="H103" s="11" t="s">
        <v>10</v>
      </c>
      <c r="I103" s="11" t="s">
        <v>68</v>
      </c>
      <c r="J103" s="11" t="s">
        <v>69</v>
      </c>
      <c r="K103" s="11">
        <v>1</v>
      </c>
      <c r="L103" s="11">
        <v>10</v>
      </c>
      <c r="M103" s="11" t="s">
        <v>55</v>
      </c>
      <c r="N103" s="22">
        <v>0.1018</v>
      </c>
      <c r="O103" s="22">
        <v>5.7000000000000002E-3</v>
      </c>
      <c r="P103" s="22">
        <v>2.8999999999999998E-3</v>
      </c>
      <c r="Q103">
        <v>1.018</v>
      </c>
      <c r="R103">
        <v>5.7000000000000002E-2</v>
      </c>
      <c r="S103">
        <v>2.8999999999999998E-2</v>
      </c>
      <c r="T103" s="23">
        <v>44354</v>
      </c>
      <c r="U103" s="11"/>
      <c r="V103" s="24">
        <v>193000</v>
      </c>
      <c r="W103" s="11" t="s">
        <v>150</v>
      </c>
      <c r="X103" s="11" t="s">
        <v>151</v>
      </c>
      <c r="Y103" s="21">
        <v>193000</v>
      </c>
      <c r="Z103" s="11"/>
      <c r="AA103" s="11">
        <v>761373</v>
      </c>
      <c r="AB103" s="11" t="s">
        <v>60</v>
      </c>
      <c r="AC103" s="21"/>
      <c r="AD103" t="s">
        <v>574</v>
      </c>
      <c r="AE103" t="s">
        <v>583</v>
      </c>
      <c r="AF103" t="str">
        <f>VLOOKUP(AA103,'[1]CAP query'!A:K,11,FALSE)</f>
        <v>37.454515, -121.918134</v>
      </c>
    </row>
    <row r="104" spans="1:32" x14ac:dyDescent="0.2">
      <c r="A104" s="11" t="s">
        <v>62</v>
      </c>
      <c r="B104" s="11" t="s">
        <v>233</v>
      </c>
      <c r="C104" s="11" t="s">
        <v>234</v>
      </c>
      <c r="D104" s="11" t="s">
        <v>53</v>
      </c>
      <c r="E104" s="11" t="s">
        <v>235</v>
      </c>
      <c r="F104" s="11" t="s">
        <v>55</v>
      </c>
      <c r="G104" s="11" t="s">
        <v>237</v>
      </c>
      <c r="H104" s="11" t="s">
        <v>10</v>
      </c>
      <c r="I104" s="11" t="s">
        <v>68</v>
      </c>
      <c r="J104" s="11" t="s">
        <v>69</v>
      </c>
      <c r="K104" s="11">
        <v>1</v>
      </c>
      <c r="L104" s="11">
        <v>10</v>
      </c>
      <c r="M104" s="11" t="s">
        <v>55</v>
      </c>
      <c r="N104" s="22">
        <v>0.2001</v>
      </c>
      <c r="O104" s="22">
        <v>1.4999999999999999E-2</v>
      </c>
      <c r="P104" s="22">
        <v>6.3E-3</v>
      </c>
      <c r="Q104">
        <v>2.0009999999999999</v>
      </c>
      <c r="R104">
        <v>0.15</v>
      </c>
      <c r="S104">
        <v>6.3E-2</v>
      </c>
      <c r="T104" s="23">
        <v>44354</v>
      </c>
      <c r="U104" s="11"/>
      <c r="V104" s="24">
        <v>397598</v>
      </c>
      <c r="W104" s="11" t="s">
        <v>150</v>
      </c>
      <c r="X104" s="11" t="s">
        <v>151</v>
      </c>
      <c r="Y104" s="21">
        <v>397598</v>
      </c>
      <c r="Z104" s="11"/>
      <c r="AA104" s="11">
        <v>761314</v>
      </c>
      <c r="AB104" s="11" t="s">
        <v>60</v>
      </c>
      <c r="AC104" s="21"/>
      <c r="AD104" t="s">
        <v>574</v>
      </c>
      <c r="AE104" t="s">
        <v>583</v>
      </c>
      <c r="AF104" t="str">
        <f>VLOOKUP(AA104,'[1]CAP query'!A:K,11,FALSE)</f>
        <v>37.454515, -121.918134</v>
      </c>
    </row>
    <row r="105" spans="1:32" x14ac:dyDescent="0.2">
      <c r="A105" s="11" t="s">
        <v>62</v>
      </c>
      <c r="B105" s="11" t="s">
        <v>238</v>
      </c>
      <c r="C105" s="11" t="s">
        <v>239</v>
      </c>
      <c r="D105" s="11" t="s">
        <v>53</v>
      </c>
      <c r="E105" s="11" t="s">
        <v>240</v>
      </c>
      <c r="F105" s="11" t="s">
        <v>66</v>
      </c>
      <c r="G105" s="11" t="s">
        <v>241</v>
      </c>
      <c r="H105" s="11" t="s">
        <v>10</v>
      </c>
      <c r="I105" s="11" t="s">
        <v>68</v>
      </c>
      <c r="J105" s="11" t="s">
        <v>69</v>
      </c>
      <c r="K105" s="11">
        <v>1</v>
      </c>
      <c r="L105" s="11">
        <v>10</v>
      </c>
      <c r="M105" s="11" t="s">
        <v>55</v>
      </c>
      <c r="N105" s="22">
        <v>5.8999999999999997E-2</v>
      </c>
      <c r="O105" s="22">
        <v>3.8999999999999998E-3</v>
      </c>
      <c r="P105" s="22">
        <v>2E-3</v>
      </c>
      <c r="Q105">
        <v>0.59</v>
      </c>
      <c r="R105">
        <v>3.9E-2</v>
      </c>
      <c r="S105">
        <v>0.02</v>
      </c>
      <c r="T105" s="23">
        <v>44473</v>
      </c>
      <c r="U105" s="11"/>
      <c r="V105" s="24">
        <v>268000</v>
      </c>
      <c r="W105" s="11" t="s">
        <v>150</v>
      </c>
      <c r="X105" s="11" t="s">
        <v>151</v>
      </c>
      <c r="Y105" s="21">
        <v>268000</v>
      </c>
      <c r="Z105" s="11"/>
      <c r="AA105" s="11">
        <v>798145</v>
      </c>
      <c r="AB105" s="11" t="s">
        <v>60</v>
      </c>
      <c r="AC105" s="21"/>
      <c r="AD105" t="s">
        <v>580</v>
      </c>
      <c r="AE105" t="s">
        <v>581</v>
      </c>
      <c r="AF105" t="str">
        <f>VLOOKUP(AA105,'[1]CAP query'!A:K,11,FALSE)</f>
        <v>37.304436, -121.851946</v>
      </c>
    </row>
    <row r="106" spans="1:32" x14ac:dyDescent="0.2">
      <c r="A106" s="11" t="s">
        <v>62</v>
      </c>
      <c r="B106" s="11" t="s">
        <v>238</v>
      </c>
      <c r="C106" s="11" t="s">
        <v>239</v>
      </c>
      <c r="D106" s="11" t="s">
        <v>53</v>
      </c>
      <c r="E106" s="11" t="s">
        <v>240</v>
      </c>
      <c r="F106" s="11" t="s">
        <v>66</v>
      </c>
      <c r="G106" s="11" t="s">
        <v>242</v>
      </c>
      <c r="H106" s="11" t="s">
        <v>10</v>
      </c>
      <c r="I106" s="11" t="s">
        <v>68</v>
      </c>
      <c r="J106" s="11" t="s">
        <v>69</v>
      </c>
      <c r="K106" s="11">
        <v>1</v>
      </c>
      <c r="L106" s="11">
        <v>10</v>
      </c>
      <c r="M106" s="11" t="s">
        <v>55</v>
      </c>
      <c r="N106" s="22">
        <v>3.7100000000000001E-2</v>
      </c>
      <c r="O106" s="22">
        <v>1.9E-3</v>
      </c>
      <c r="P106" s="22">
        <v>2.0000000000000001E-4</v>
      </c>
      <c r="Q106">
        <v>0.371</v>
      </c>
      <c r="R106">
        <v>1.9E-2</v>
      </c>
      <c r="S106">
        <v>2E-3</v>
      </c>
      <c r="T106" s="23">
        <v>44473</v>
      </c>
      <c r="U106" s="11"/>
      <c r="V106" s="24">
        <v>110000</v>
      </c>
      <c r="W106" s="11" t="s">
        <v>150</v>
      </c>
      <c r="X106" s="11" t="s">
        <v>151</v>
      </c>
      <c r="Y106" s="21">
        <v>110000</v>
      </c>
      <c r="Z106" s="11"/>
      <c r="AA106" s="11">
        <v>798129</v>
      </c>
      <c r="AB106" s="11" t="s">
        <v>101</v>
      </c>
      <c r="AC106" s="21"/>
      <c r="AD106" t="s">
        <v>580</v>
      </c>
      <c r="AE106" t="s">
        <v>581</v>
      </c>
      <c r="AF106" t="str">
        <f>VLOOKUP(AA106,'[1]CAP query'!A:K,11,FALSE)</f>
        <v>37.304436, -121.851946</v>
      </c>
    </row>
    <row r="107" spans="1:32" x14ac:dyDescent="0.2">
      <c r="A107" s="11" t="s">
        <v>62</v>
      </c>
      <c r="B107" s="11" t="s">
        <v>238</v>
      </c>
      <c r="C107" s="11" t="s">
        <v>239</v>
      </c>
      <c r="D107" s="11" t="s">
        <v>53</v>
      </c>
      <c r="E107" s="11" t="s">
        <v>240</v>
      </c>
      <c r="F107" s="11" t="s">
        <v>66</v>
      </c>
      <c r="G107" s="11" t="s">
        <v>243</v>
      </c>
      <c r="H107" s="11" t="s">
        <v>10</v>
      </c>
      <c r="I107" s="11" t="s">
        <v>68</v>
      </c>
      <c r="J107" s="11" t="s">
        <v>69</v>
      </c>
      <c r="K107" s="11">
        <v>1</v>
      </c>
      <c r="L107" s="11">
        <v>10</v>
      </c>
      <c r="M107" s="11" t="s">
        <v>55</v>
      </c>
      <c r="N107" s="22">
        <v>7.8399999999999997E-2</v>
      </c>
      <c r="O107" s="22">
        <v>5.5999999999999999E-3</v>
      </c>
      <c r="P107" s="22">
        <v>3.0000000000000001E-3</v>
      </c>
      <c r="Q107">
        <v>0.78400000000000003</v>
      </c>
      <c r="R107">
        <v>5.6000000000000001E-2</v>
      </c>
      <c r="S107">
        <v>0.03</v>
      </c>
      <c r="T107" s="23">
        <v>44473</v>
      </c>
      <c r="U107" s="11"/>
      <c r="V107" s="24">
        <v>218000</v>
      </c>
      <c r="W107" s="11" t="s">
        <v>150</v>
      </c>
      <c r="X107" s="11" t="s">
        <v>151</v>
      </c>
      <c r="Y107" s="21">
        <v>218000</v>
      </c>
      <c r="Z107" s="11"/>
      <c r="AA107" s="11">
        <v>798141</v>
      </c>
      <c r="AB107" s="11" t="s">
        <v>60</v>
      </c>
      <c r="AC107" s="21"/>
      <c r="AD107" t="s">
        <v>580</v>
      </c>
      <c r="AE107" t="s">
        <v>581</v>
      </c>
      <c r="AF107" t="str">
        <f>VLOOKUP(AA107,'[1]CAP query'!A:K,11,FALSE)</f>
        <v>37.304436, -121.851946</v>
      </c>
    </row>
    <row r="108" spans="1:32" x14ac:dyDescent="0.2">
      <c r="A108" s="11" t="s">
        <v>62</v>
      </c>
      <c r="B108" s="11" t="s">
        <v>238</v>
      </c>
      <c r="C108" s="11" t="s">
        <v>239</v>
      </c>
      <c r="D108" s="11" t="s">
        <v>53</v>
      </c>
      <c r="E108" s="11" t="s">
        <v>240</v>
      </c>
      <c r="F108" s="11" t="s">
        <v>66</v>
      </c>
      <c r="G108" s="11" t="s">
        <v>244</v>
      </c>
      <c r="H108" s="11" t="s">
        <v>10</v>
      </c>
      <c r="I108" s="11" t="s">
        <v>68</v>
      </c>
      <c r="J108" s="11" t="s">
        <v>69</v>
      </c>
      <c r="K108" s="11">
        <v>1</v>
      </c>
      <c r="L108" s="11">
        <v>10</v>
      </c>
      <c r="M108" s="11" t="s">
        <v>55</v>
      </c>
      <c r="N108" s="22">
        <v>3.44E-2</v>
      </c>
      <c r="O108" s="22">
        <v>1.8E-3</v>
      </c>
      <c r="P108" s="22">
        <v>2.0000000000000001E-4</v>
      </c>
      <c r="Q108">
        <v>0.34399999999999997</v>
      </c>
      <c r="R108">
        <v>1.7999999999999999E-2</v>
      </c>
      <c r="S108">
        <v>2E-3</v>
      </c>
      <c r="T108" s="23">
        <v>44473</v>
      </c>
      <c r="U108" s="11"/>
      <c r="V108" s="24">
        <v>102000</v>
      </c>
      <c r="W108" s="11" t="s">
        <v>150</v>
      </c>
      <c r="X108" s="11" t="s">
        <v>151</v>
      </c>
      <c r="Y108" s="21">
        <v>102000</v>
      </c>
      <c r="Z108" s="11"/>
      <c r="AA108" s="11">
        <v>798137</v>
      </c>
      <c r="AB108" s="11" t="s">
        <v>60</v>
      </c>
      <c r="AC108" s="21"/>
      <c r="AD108" t="s">
        <v>580</v>
      </c>
      <c r="AE108" t="s">
        <v>581</v>
      </c>
      <c r="AF108" t="str">
        <f>VLOOKUP(AA108,'[1]CAP query'!A:K,11,FALSE)</f>
        <v>37.304436, -121.851946</v>
      </c>
    </row>
    <row r="109" spans="1:32" x14ac:dyDescent="0.2">
      <c r="A109" s="11" t="s">
        <v>62</v>
      </c>
      <c r="B109" s="11" t="s">
        <v>238</v>
      </c>
      <c r="C109" s="11" t="s">
        <v>239</v>
      </c>
      <c r="D109" s="11" t="s">
        <v>53</v>
      </c>
      <c r="E109" s="11" t="s">
        <v>240</v>
      </c>
      <c r="F109" s="11" t="s">
        <v>66</v>
      </c>
      <c r="G109" s="11" t="s">
        <v>245</v>
      </c>
      <c r="H109" s="11" t="s">
        <v>10</v>
      </c>
      <c r="I109" s="11" t="s">
        <v>68</v>
      </c>
      <c r="J109" s="11" t="s">
        <v>69</v>
      </c>
      <c r="K109" s="11">
        <v>1</v>
      </c>
      <c r="L109" s="11">
        <v>10</v>
      </c>
      <c r="M109" s="11" t="s">
        <v>55</v>
      </c>
      <c r="N109" s="22">
        <v>4.1099999999999998E-2</v>
      </c>
      <c r="O109" s="22">
        <v>2.2000000000000001E-3</v>
      </c>
      <c r="P109" s="22">
        <v>2.0000000000000001E-4</v>
      </c>
      <c r="Q109">
        <v>0.41099999999999998</v>
      </c>
      <c r="R109">
        <v>2.2000000000000002E-2</v>
      </c>
      <c r="S109">
        <v>2E-3</v>
      </c>
      <c r="T109" s="23">
        <v>44473</v>
      </c>
      <c r="U109" s="11"/>
      <c r="V109" s="24">
        <v>122000</v>
      </c>
      <c r="W109" s="11" t="s">
        <v>150</v>
      </c>
      <c r="X109" s="11" t="s">
        <v>151</v>
      </c>
      <c r="Y109" s="21">
        <v>122000</v>
      </c>
      <c r="Z109" s="11"/>
      <c r="AA109" s="11">
        <v>798133</v>
      </c>
      <c r="AB109" s="11" t="s">
        <v>60</v>
      </c>
      <c r="AC109" s="21"/>
      <c r="AD109" t="s">
        <v>580</v>
      </c>
      <c r="AE109" t="s">
        <v>581</v>
      </c>
      <c r="AF109" t="str">
        <f>VLOOKUP(AA109,'[1]CAP query'!A:K,11,FALSE)</f>
        <v>37.304436, -121.851946</v>
      </c>
    </row>
    <row r="110" spans="1:32" x14ac:dyDescent="0.2">
      <c r="A110" s="11" t="s">
        <v>62</v>
      </c>
      <c r="B110" s="11" t="s">
        <v>246</v>
      </c>
      <c r="C110" s="11" t="s">
        <v>247</v>
      </c>
      <c r="D110" s="11" t="s">
        <v>53</v>
      </c>
      <c r="E110" s="11" t="s">
        <v>248</v>
      </c>
      <c r="F110" s="11" t="s">
        <v>66</v>
      </c>
      <c r="G110" s="11" t="s">
        <v>249</v>
      </c>
      <c r="H110" s="11" t="s">
        <v>10</v>
      </c>
      <c r="I110" s="11" t="s">
        <v>68</v>
      </c>
      <c r="J110" s="11" t="s">
        <v>69</v>
      </c>
      <c r="K110" s="11">
        <v>1</v>
      </c>
      <c r="L110" s="11">
        <v>10</v>
      </c>
      <c r="M110" s="11" t="s">
        <v>55</v>
      </c>
      <c r="N110" s="22">
        <v>0.17749999999999999</v>
      </c>
      <c r="O110" s="22">
        <v>1.2699999999999999E-2</v>
      </c>
      <c r="P110" s="22">
        <v>0</v>
      </c>
      <c r="Q110">
        <v>1.7749999999999999</v>
      </c>
      <c r="R110">
        <v>0.127</v>
      </c>
      <c r="S110">
        <v>0</v>
      </c>
      <c r="T110" s="23">
        <v>44545</v>
      </c>
      <c r="U110" s="11"/>
      <c r="V110" s="24">
        <v>361000</v>
      </c>
      <c r="W110" s="11" t="s">
        <v>150</v>
      </c>
      <c r="X110" s="11" t="s">
        <v>218</v>
      </c>
      <c r="Y110" s="21">
        <v>361000</v>
      </c>
      <c r="Z110" s="11"/>
      <c r="AA110" s="11">
        <v>784337</v>
      </c>
      <c r="AB110" s="11" t="s">
        <v>60</v>
      </c>
      <c r="AC110" s="21"/>
      <c r="AD110" t="s">
        <v>574</v>
      </c>
      <c r="AE110" t="s">
        <v>583</v>
      </c>
      <c r="AF110" t="str">
        <f>VLOOKUP(AA110,'[1]CAP query'!A:K,11,FALSE)</f>
        <v>38.299145, -122.678869</v>
      </c>
    </row>
    <row r="111" spans="1:32" x14ac:dyDescent="0.2">
      <c r="A111" s="11" t="s">
        <v>62</v>
      </c>
      <c r="B111" s="11" t="s">
        <v>246</v>
      </c>
      <c r="C111" s="11" t="s">
        <v>247</v>
      </c>
      <c r="D111" s="11" t="s">
        <v>53</v>
      </c>
      <c r="E111" s="11" t="s">
        <v>248</v>
      </c>
      <c r="F111" s="11" t="s">
        <v>66</v>
      </c>
      <c r="G111" s="11" t="s">
        <v>250</v>
      </c>
      <c r="H111" s="11" t="s">
        <v>10</v>
      </c>
      <c r="I111" s="11" t="s">
        <v>68</v>
      </c>
      <c r="J111" s="11" t="s">
        <v>69</v>
      </c>
      <c r="K111" s="11">
        <v>1</v>
      </c>
      <c r="L111" s="11">
        <v>10</v>
      </c>
      <c r="M111" s="11" t="s">
        <v>55</v>
      </c>
      <c r="N111" s="22">
        <v>0.11890000000000001</v>
      </c>
      <c r="O111" s="22">
        <v>7.7999999999999996E-3</v>
      </c>
      <c r="P111" s="22">
        <v>5.0000000000000001E-4</v>
      </c>
      <c r="Q111">
        <v>1.1890000000000001</v>
      </c>
      <c r="R111">
        <v>7.8E-2</v>
      </c>
      <c r="S111">
        <v>5.0000000000000001E-3</v>
      </c>
      <c r="T111" s="23">
        <v>44545</v>
      </c>
      <c r="U111" s="11"/>
      <c r="V111" s="24">
        <v>236000</v>
      </c>
      <c r="W111" s="11" t="s">
        <v>150</v>
      </c>
      <c r="X111" s="11" t="s">
        <v>218</v>
      </c>
      <c r="Y111" s="21">
        <v>236000</v>
      </c>
      <c r="Z111" s="11"/>
      <c r="AA111" s="11">
        <v>784343</v>
      </c>
      <c r="AB111" s="11" t="s">
        <v>60</v>
      </c>
      <c r="AC111" s="21"/>
      <c r="AD111" t="s">
        <v>574</v>
      </c>
      <c r="AE111" t="s">
        <v>583</v>
      </c>
      <c r="AF111" t="str">
        <f>VLOOKUP(AA111,'[1]CAP query'!A:K,11,FALSE)</f>
        <v>38.299145, -122.678869</v>
      </c>
    </row>
    <row r="112" spans="1:32" x14ac:dyDescent="0.2">
      <c r="A112" s="11" t="s">
        <v>62</v>
      </c>
      <c r="B112" s="11" t="s">
        <v>246</v>
      </c>
      <c r="C112" s="11" t="s">
        <v>247</v>
      </c>
      <c r="D112" s="11" t="s">
        <v>53</v>
      </c>
      <c r="E112" s="11" t="s">
        <v>248</v>
      </c>
      <c r="F112" s="11" t="s">
        <v>66</v>
      </c>
      <c r="G112" s="11" t="s">
        <v>251</v>
      </c>
      <c r="H112" s="11" t="s">
        <v>10</v>
      </c>
      <c r="I112" s="11" t="s">
        <v>68</v>
      </c>
      <c r="J112" s="11" t="s">
        <v>69</v>
      </c>
      <c r="K112" s="11">
        <v>1</v>
      </c>
      <c r="L112" s="11">
        <v>10</v>
      </c>
      <c r="M112" s="11" t="s">
        <v>55</v>
      </c>
      <c r="N112" s="22">
        <v>0.11890000000000001</v>
      </c>
      <c r="O112" s="22">
        <v>7.7999999999999996E-3</v>
      </c>
      <c r="P112" s="22">
        <v>5.0000000000000001E-4</v>
      </c>
      <c r="Q112">
        <v>1.1890000000000001</v>
      </c>
      <c r="R112">
        <v>7.8E-2</v>
      </c>
      <c r="S112">
        <v>5.0000000000000001E-3</v>
      </c>
      <c r="T112" s="23">
        <v>44545</v>
      </c>
      <c r="U112" s="11"/>
      <c r="V112" s="24">
        <v>236000</v>
      </c>
      <c r="W112" s="11" t="s">
        <v>150</v>
      </c>
      <c r="X112" s="11" t="s">
        <v>218</v>
      </c>
      <c r="Y112" s="21">
        <v>236000</v>
      </c>
      <c r="Z112" s="11"/>
      <c r="AA112" s="11">
        <v>784345</v>
      </c>
      <c r="AB112" s="11" t="s">
        <v>60</v>
      </c>
      <c r="AC112" s="21"/>
      <c r="AD112" t="s">
        <v>574</v>
      </c>
      <c r="AE112" t="s">
        <v>583</v>
      </c>
      <c r="AF112" t="str">
        <f>VLOOKUP(AA112,'[1]CAP query'!A:K,11,FALSE)</f>
        <v>38.299145, -122.678869</v>
      </c>
    </row>
    <row r="113" spans="1:32" x14ac:dyDescent="0.2">
      <c r="A113" s="11" t="s">
        <v>62</v>
      </c>
      <c r="B113" s="11" t="s">
        <v>246</v>
      </c>
      <c r="C113" s="11" t="s">
        <v>247</v>
      </c>
      <c r="D113" s="11" t="s">
        <v>53</v>
      </c>
      <c r="E113" s="11" t="s">
        <v>248</v>
      </c>
      <c r="F113" s="11" t="s">
        <v>66</v>
      </c>
      <c r="G113" s="11" t="s">
        <v>252</v>
      </c>
      <c r="H113" s="11" t="s">
        <v>10</v>
      </c>
      <c r="I113" s="11" t="s">
        <v>68</v>
      </c>
      <c r="J113" s="11" t="s">
        <v>69</v>
      </c>
      <c r="K113" s="11">
        <v>1</v>
      </c>
      <c r="L113" s="11">
        <v>10</v>
      </c>
      <c r="M113" s="11" t="s">
        <v>55</v>
      </c>
      <c r="N113" s="22">
        <v>0.11890000000000001</v>
      </c>
      <c r="O113" s="22">
        <v>7.7999999999999996E-3</v>
      </c>
      <c r="P113" s="22">
        <v>5.0000000000000001E-4</v>
      </c>
      <c r="Q113">
        <v>1.1890000000000001</v>
      </c>
      <c r="R113">
        <v>7.8E-2</v>
      </c>
      <c r="S113">
        <v>5.0000000000000001E-3</v>
      </c>
      <c r="T113" s="23">
        <v>44545</v>
      </c>
      <c r="U113" s="11"/>
      <c r="V113" s="24">
        <v>236000</v>
      </c>
      <c r="W113" s="11" t="s">
        <v>150</v>
      </c>
      <c r="X113" s="11" t="s">
        <v>218</v>
      </c>
      <c r="Y113" s="21">
        <v>236000</v>
      </c>
      <c r="Z113" s="11"/>
      <c r="AA113" s="11">
        <v>784347</v>
      </c>
      <c r="AB113" s="11" t="s">
        <v>60</v>
      </c>
      <c r="AC113" s="21"/>
      <c r="AD113" t="s">
        <v>574</v>
      </c>
      <c r="AE113" t="s">
        <v>583</v>
      </c>
      <c r="AF113" t="str">
        <f>VLOOKUP(AA113,'[1]CAP query'!A:K,11,FALSE)</f>
        <v>38.299145, -122.678869</v>
      </c>
    </row>
    <row r="114" spans="1:32" x14ac:dyDescent="0.2">
      <c r="A114" s="11" t="s">
        <v>62</v>
      </c>
      <c r="B114" s="11" t="s">
        <v>246</v>
      </c>
      <c r="C114" s="11" t="s">
        <v>247</v>
      </c>
      <c r="D114" s="11" t="s">
        <v>53</v>
      </c>
      <c r="E114" s="11" t="s">
        <v>248</v>
      </c>
      <c r="F114" s="11" t="s">
        <v>66</v>
      </c>
      <c r="G114" s="11" t="s">
        <v>253</v>
      </c>
      <c r="H114" s="11" t="s">
        <v>10</v>
      </c>
      <c r="I114" s="11" t="s">
        <v>68</v>
      </c>
      <c r="J114" s="11" t="s">
        <v>69</v>
      </c>
      <c r="K114" s="11">
        <v>1</v>
      </c>
      <c r="L114" s="11">
        <v>10</v>
      </c>
      <c r="M114" s="11" t="s">
        <v>55</v>
      </c>
      <c r="N114" s="22">
        <v>7.7899999999999997E-2</v>
      </c>
      <c r="O114" s="22">
        <v>6.1000000000000004E-3</v>
      </c>
      <c r="P114" s="22">
        <v>4.0000000000000002E-4</v>
      </c>
      <c r="Q114">
        <v>0.77899999999999991</v>
      </c>
      <c r="R114">
        <v>6.1000000000000006E-2</v>
      </c>
      <c r="S114">
        <v>4.0000000000000001E-3</v>
      </c>
      <c r="T114" s="23">
        <v>44545</v>
      </c>
      <c r="U114" s="11"/>
      <c r="V114" s="24">
        <v>238000</v>
      </c>
      <c r="W114" s="11" t="s">
        <v>150</v>
      </c>
      <c r="X114" s="11" t="s">
        <v>218</v>
      </c>
      <c r="Y114" s="21">
        <v>238000</v>
      </c>
      <c r="Z114" s="11"/>
      <c r="AA114" s="11">
        <v>784349</v>
      </c>
      <c r="AB114" s="11" t="s">
        <v>60</v>
      </c>
      <c r="AC114" s="21"/>
      <c r="AD114" t="s">
        <v>609</v>
      </c>
      <c r="AE114" t="s">
        <v>610</v>
      </c>
      <c r="AF114" t="str">
        <f>VLOOKUP(AA114,'[1]CAP query'!A:K,11,FALSE)</f>
        <v>38.299145, -122.678869</v>
      </c>
    </row>
    <row r="115" spans="1:32" x14ac:dyDescent="0.2">
      <c r="A115" s="11" t="s">
        <v>62</v>
      </c>
      <c r="B115" s="11" t="s">
        <v>246</v>
      </c>
      <c r="C115" s="11" t="s">
        <v>247</v>
      </c>
      <c r="D115" s="11" t="s">
        <v>53</v>
      </c>
      <c r="E115" s="11" t="s">
        <v>248</v>
      </c>
      <c r="F115" s="11" t="s">
        <v>66</v>
      </c>
      <c r="G115" s="11" t="s">
        <v>254</v>
      </c>
      <c r="H115" s="11" t="s">
        <v>10</v>
      </c>
      <c r="I115" s="11" t="s">
        <v>68</v>
      </c>
      <c r="J115" s="11" t="s">
        <v>69</v>
      </c>
      <c r="K115" s="11">
        <v>1</v>
      </c>
      <c r="L115" s="11">
        <v>10</v>
      </c>
      <c r="M115" s="11" t="s">
        <v>55</v>
      </c>
      <c r="N115" s="22">
        <v>7.7299999999999994E-2</v>
      </c>
      <c r="O115" s="22">
        <v>5.8999999999999999E-3</v>
      </c>
      <c r="P115" s="22">
        <v>4.0000000000000002E-4</v>
      </c>
      <c r="Q115">
        <v>0.77299999999999991</v>
      </c>
      <c r="R115">
        <v>5.8999999999999997E-2</v>
      </c>
      <c r="S115">
        <v>4.0000000000000001E-3</v>
      </c>
      <c r="T115" s="23">
        <v>44545</v>
      </c>
      <c r="U115" s="11"/>
      <c r="V115" s="24">
        <v>236000</v>
      </c>
      <c r="W115" s="11" t="s">
        <v>150</v>
      </c>
      <c r="X115" s="11" t="s">
        <v>218</v>
      </c>
      <c r="Y115" s="21">
        <v>236000</v>
      </c>
      <c r="Z115" s="11"/>
      <c r="AA115" s="11">
        <v>784351</v>
      </c>
      <c r="AB115" s="11" t="s">
        <v>60</v>
      </c>
      <c r="AC115" s="21"/>
      <c r="AD115" t="s">
        <v>609</v>
      </c>
      <c r="AE115" t="s">
        <v>610</v>
      </c>
      <c r="AF115" t="str">
        <f>VLOOKUP(AA115,'[1]CAP query'!A:K,11,FALSE)</f>
        <v>38.299145, -122.678869</v>
      </c>
    </row>
    <row r="116" spans="1:32" x14ac:dyDescent="0.2">
      <c r="A116" s="11" t="s">
        <v>62</v>
      </c>
      <c r="B116" s="11" t="s">
        <v>246</v>
      </c>
      <c r="C116" s="11" t="s">
        <v>247</v>
      </c>
      <c r="D116" s="11" t="s">
        <v>53</v>
      </c>
      <c r="E116" s="11" t="s">
        <v>248</v>
      </c>
      <c r="F116" s="11" t="s">
        <v>66</v>
      </c>
      <c r="G116" s="11" t="s">
        <v>255</v>
      </c>
      <c r="H116" s="11" t="s">
        <v>10</v>
      </c>
      <c r="I116" s="11" t="s">
        <v>68</v>
      </c>
      <c r="J116" s="11" t="s">
        <v>69</v>
      </c>
      <c r="K116" s="11">
        <v>1</v>
      </c>
      <c r="L116" s="11">
        <v>10</v>
      </c>
      <c r="M116" s="11" t="s">
        <v>55</v>
      </c>
      <c r="N116" s="22">
        <v>7.7299999999999994E-2</v>
      </c>
      <c r="O116" s="22">
        <v>5.8999999999999999E-3</v>
      </c>
      <c r="P116" s="22">
        <v>4.0000000000000002E-4</v>
      </c>
      <c r="Q116">
        <v>0.77299999999999991</v>
      </c>
      <c r="R116">
        <v>5.8999999999999997E-2</v>
      </c>
      <c r="S116">
        <v>4.0000000000000001E-3</v>
      </c>
      <c r="T116" s="23">
        <v>44545</v>
      </c>
      <c r="U116" s="11"/>
      <c r="V116" s="24">
        <v>236000</v>
      </c>
      <c r="W116" s="11" t="s">
        <v>150</v>
      </c>
      <c r="X116" s="11" t="s">
        <v>218</v>
      </c>
      <c r="Y116" s="21">
        <v>236000</v>
      </c>
      <c r="Z116" s="11"/>
      <c r="AA116" s="11">
        <v>784353</v>
      </c>
      <c r="AB116" s="11" t="s">
        <v>60</v>
      </c>
      <c r="AC116" s="21"/>
      <c r="AD116" t="s">
        <v>609</v>
      </c>
      <c r="AE116" t="s">
        <v>610</v>
      </c>
      <c r="AF116" t="str">
        <f>VLOOKUP(AA116,'[1]CAP query'!A:K,11,FALSE)</f>
        <v>38.299145, -122.678869</v>
      </c>
    </row>
    <row r="117" spans="1:32" x14ac:dyDescent="0.2">
      <c r="A117" s="11" t="s">
        <v>62</v>
      </c>
      <c r="B117" s="11" t="s">
        <v>246</v>
      </c>
      <c r="C117" s="11" t="s">
        <v>247</v>
      </c>
      <c r="D117" s="11" t="s">
        <v>53</v>
      </c>
      <c r="E117" s="11" t="s">
        <v>248</v>
      </c>
      <c r="F117" s="11" t="s">
        <v>66</v>
      </c>
      <c r="G117" s="11" t="s">
        <v>256</v>
      </c>
      <c r="H117" s="11" t="s">
        <v>10</v>
      </c>
      <c r="I117" s="11" t="s">
        <v>68</v>
      </c>
      <c r="J117" s="11" t="s">
        <v>69</v>
      </c>
      <c r="K117" s="11">
        <v>1</v>
      </c>
      <c r="L117" s="11">
        <v>10</v>
      </c>
      <c r="M117" s="11" t="s">
        <v>55</v>
      </c>
      <c r="N117" s="22">
        <v>7.7299999999999994E-2</v>
      </c>
      <c r="O117" s="22">
        <v>5.8999999999999999E-3</v>
      </c>
      <c r="P117" s="22">
        <v>4.0000000000000002E-4</v>
      </c>
      <c r="Q117">
        <v>0.77299999999999991</v>
      </c>
      <c r="R117">
        <v>5.8999999999999997E-2</v>
      </c>
      <c r="S117">
        <v>4.0000000000000001E-3</v>
      </c>
      <c r="T117" s="23">
        <v>44545</v>
      </c>
      <c r="U117" s="11"/>
      <c r="V117" s="24">
        <v>236000</v>
      </c>
      <c r="W117" s="11" t="s">
        <v>150</v>
      </c>
      <c r="X117" s="11" t="s">
        <v>218</v>
      </c>
      <c r="Y117" s="21">
        <v>236000</v>
      </c>
      <c r="Z117" s="11"/>
      <c r="AA117" s="11">
        <v>784355</v>
      </c>
      <c r="AB117" s="11" t="s">
        <v>60</v>
      </c>
      <c r="AC117" s="21"/>
      <c r="AD117" t="s">
        <v>609</v>
      </c>
      <c r="AE117" t="s">
        <v>610</v>
      </c>
      <c r="AF117" t="str">
        <f>VLOOKUP(AA117,'[1]CAP query'!A:K,11,FALSE)</f>
        <v>38.299145, -122.678869</v>
      </c>
    </row>
    <row r="118" spans="1:32" x14ac:dyDescent="0.2">
      <c r="A118" s="11" t="s">
        <v>62</v>
      </c>
      <c r="B118" s="11" t="s">
        <v>246</v>
      </c>
      <c r="C118" s="11" t="s">
        <v>247</v>
      </c>
      <c r="D118" s="11" t="s">
        <v>53</v>
      </c>
      <c r="E118" s="11" t="s">
        <v>248</v>
      </c>
      <c r="F118" s="11" t="s">
        <v>66</v>
      </c>
      <c r="G118" s="11" t="s">
        <v>257</v>
      </c>
      <c r="H118" s="11" t="s">
        <v>10</v>
      </c>
      <c r="I118" s="11" t="s">
        <v>68</v>
      </c>
      <c r="J118" s="11" t="s">
        <v>69</v>
      </c>
      <c r="K118" s="11">
        <v>1</v>
      </c>
      <c r="L118" s="11">
        <v>10</v>
      </c>
      <c r="M118" s="11" t="s">
        <v>55</v>
      </c>
      <c r="N118" s="22">
        <v>7.7299999999999994E-2</v>
      </c>
      <c r="O118" s="22">
        <v>5.8999999999999999E-3</v>
      </c>
      <c r="P118" s="22">
        <v>4.0000000000000002E-4</v>
      </c>
      <c r="Q118">
        <v>0.77299999999999991</v>
      </c>
      <c r="R118">
        <v>5.8999999999999997E-2</v>
      </c>
      <c r="S118">
        <v>4.0000000000000001E-3</v>
      </c>
      <c r="T118" s="23">
        <v>44545</v>
      </c>
      <c r="U118" s="11"/>
      <c r="V118" s="24">
        <v>236000</v>
      </c>
      <c r="W118" s="11" t="s">
        <v>150</v>
      </c>
      <c r="X118" s="11" t="s">
        <v>218</v>
      </c>
      <c r="Y118" s="21">
        <v>236000</v>
      </c>
      <c r="Z118" s="11"/>
      <c r="AA118" s="11">
        <v>784357</v>
      </c>
      <c r="AB118" s="11" t="s">
        <v>60</v>
      </c>
      <c r="AC118" s="21"/>
      <c r="AD118" t="s">
        <v>609</v>
      </c>
      <c r="AE118" t="s">
        <v>610</v>
      </c>
      <c r="AF118" t="str">
        <f>VLOOKUP(AA118,'[1]CAP query'!A:K,11,FALSE)</f>
        <v>38.299145, -122.678869</v>
      </c>
    </row>
    <row r="119" spans="1:32" x14ac:dyDescent="0.2">
      <c r="A119" s="11" t="s">
        <v>62</v>
      </c>
      <c r="B119" s="11" t="s">
        <v>246</v>
      </c>
      <c r="C119" s="11" t="s">
        <v>247</v>
      </c>
      <c r="D119" s="11" t="s">
        <v>53</v>
      </c>
      <c r="E119" s="11" t="s">
        <v>248</v>
      </c>
      <c r="F119" s="11" t="s">
        <v>66</v>
      </c>
      <c r="G119" s="11" t="s">
        <v>258</v>
      </c>
      <c r="H119" s="11" t="s">
        <v>10</v>
      </c>
      <c r="I119" s="11" t="s">
        <v>68</v>
      </c>
      <c r="J119" s="11" t="s">
        <v>69</v>
      </c>
      <c r="K119" s="11">
        <v>1</v>
      </c>
      <c r="L119" s="11">
        <v>10</v>
      </c>
      <c r="M119" s="11" t="s">
        <v>55</v>
      </c>
      <c r="N119" s="22">
        <v>5.16E-2</v>
      </c>
      <c r="O119" s="22">
        <v>2.8E-3</v>
      </c>
      <c r="P119" s="22">
        <v>2.9999999999999997E-4</v>
      </c>
      <c r="Q119">
        <v>0.51600000000000001</v>
      </c>
      <c r="R119">
        <v>2.8000000000000001E-2</v>
      </c>
      <c r="S119">
        <v>2.9999999999999996E-3</v>
      </c>
      <c r="T119" s="23">
        <v>44545</v>
      </c>
      <c r="U119" s="11"/>
      <c r="V119" s="24">
        <v>152000</v>
      </c>
      <c r="W119" s="11" t="s">
        <v>150</v>
      </c>
      <c r="X119" s="11" t="s">
        <v>218</v>
      </c>
      <c r="Y119" s="21">
        <v>152000</v>
      </c>
      <c r="Z119" s="11"/>
      <c r="AA119" s="11">
        <v>784359</v>
      </c>
      <c r="AB119" s="11" t="s">
        <v>60</v>
      </c>
      <c r="AC119" s="21"/>
      <c r="AD119" t="s">
        <v>609</v>
      </c>
      <c r="AE119" t="s">
        <v>610</v>
      </c>
      <c r="AF119" t="str">
        <f>VLOOKUP(AA119,'[1]CAP query'!A:K,11,FALSE)</f>
        <v>38.299145, -122.678869</v>
      </c>
    </row>
    <row r="120" spans="1:32" x14ac:dyDescent="0.2">
      <c r="A120" s="11" t="s">
        <v>62</v>
      </c>
      <c r="B120" s="11" t="s">
        <v>246</v>
      </c>
      <c r="C120" s="11" t="s">
        <v>247</v>
      </c>
      <c r="D120" s="11" t="s">
        <v>53</v>
      </c>
      <c r="E120" s="11" t="s">
        <v>248</v>
      </c>
      <c r="F120" s="11" t="s">
        <v>66</v>
      </c>
      <c r="G120" s="11" t="s">
        <v>259</v>
      </c>
      <c r="H120" s="11" t="s">
        <v>10</v>
      </c>
      <c r="I120" s="11" t="s">
        <v>68</v>
      </c>
      <c r="J120" s="11" t="s">
        <v>69</v>
      </c>
      <c r="K120" s="11">
        <v>1</v>
      </c>
      <c r="L120" s="11">
        <v>10</v>
      </c>
      <c r="M120" s="11" t="s">
        <v>55</v>
      </c>
      <c r="N120" s="22">
        <v>0.11890000000000001</v>
      </c>
      <c r="O120" s="22">
        <v>7.7999999999999996E-3</v>
      </c>
      <c r="P120" s="22">
        <v>5.0000000000000001E-4</v>
      </c>
      <c r="Q120">
        <v>1.1890000000000001</v>
      </c>
      <c r="R120">
        <v>7.8E-2</v>
      </c>
      <c r="S120">
        <v>5.0000000000000001E-3</v>
      </c>
      <c r="T120" s="23">
        <v>44545</v>
      </c>
      <c r="U120" s="11"/>
      <c r="V120" s="24">
        <v>236000</v>
      </c>
      <c r="W120" s="11" t="s">
        <v>150</v>
      </c>
      <c r="X120" s="11" t="s">
        <v>218</v>
      </c>
      <c r="Y120" s="21">
        <v>236000</v>
      </c>
      <c r="Z120" s="11"/>
      <c r="AA120" s="11">
        <v>784361</v>
      </c>
      <c r="AB120" s="11" t="s">
        <v>60</v>
      </c>
      <c r="AC120" s="21"/>
      <c r="AD120" t="s">
        <v>574</v>
      </c>
      <c r="AE120" t="s">
        <v>583</v>
      </c>
      <c r="AF120" t="str">
        <f>VLOOKUP(AA120,'[1]CAP query'!A:K,11,FALSE)</f>
        <v>38.299145, -122.678869</v>
      </c>
    </row>
    <row r="121" spans="1:32" x14ac:dyDescent="0.2">
      <c r="A121" s="11" t="s">
        <v>62</v>
      </c>
      <c r="B121" s="11" t="s">
        <v>246</v>
      </c>
      <c r="C121" s="11" t="s">
        <v>247</v>
      </c>
      <c r="D121" s="11" t="s">
        <v>53</v>
      </c>
      <c r="E121" s="11" t="s">
        <v>248</v>
      </c>
      <c r="F121" s="11" t="s">
        <v>66</v>
      </c>
      <c r="G121" s="11" t="s">
        <v>260</v>
      </c>
      <c r="H121" s="11" t="s">
        <v>10</v>
      </c>
      <c r="I121" s="11" t="s">
        <v>68</v>
      </c>
      <c r="J121" s="11" t="s">
        <v>69</v>
      </c>
      <c r="K121" s="11">
        <v>1</v>
      </c>
      <c r="L121" s="11">
        <v>10</v>
      </c>
      <c r="M121" s="11" t="s">
        <v>55</v>
      </c>
      <c r="N121" s="22">
        <v>7.7299999999999994E-2</v>
      </c>
      <c r="O121" s="22">
        <v>5.8999999999999999E-3</v>
      </c>
      <c r="P121" s="22">
        <v>4.0000000000000002E-4</v>
      </c>
      <c r="Q121">
        <v>0.77299999999999991</v>
      </c>
      <c r="R121">
        <v>5.8999999999999997E-2</v>
      </c>
      <c r="S121">
        <v>4.0000000000000001E-3</v>
      </c>
      <c r="T121" s="23">
        <v>44545</v>
      </c>
      <c r="U121" s="11"/>
      <c r="V121" s="24">
        <v>236000</v>
      </c>
      <c r="W121" s="11" t="s">
        <v>150</v>
      </c>
      <c r="X121" s="11" t="s">
        <v>218</v>
      </c>
      <c r="Y121" s="21">
        <v>236000</v>
      </c>
      <c r="Z121" s="11"/>
      <c r="AA121" s="11">
        <v>795788</v>
      </c>
      <c r="AB121" s="11" t="s">
        <v>60</v>
      </c>
      <c r="AC121" s="21"/>
      <c r="AD121" t="s">
        <v>574</v>
      </c>
      <c r="AE121" t="s">
        <v>583</v>
      </c>
      <c r="AF121" t="str">
        <f>VLOOKUP(AA121,'[1]CAP query'!A:K,11,FALSE)</f>
        <v>38.299145, -122.678869</v>
      </c>
    </row>
    <row r="122" spans="1:32" x14ac:dyDescent="0.2">
      <c r="A122" s="11" t="s">
        <v>62</v>
      </c>
      <c r="B122" s="11" t="s">
        <v>261</v>
      </c>
      <c r="C122" s="11" t="s">
        <v>262</v>
      </c>
      <c r="D122" s="11" t="s">
        <v>53</v>
      </c>
      <c r="E122" s="11" t="s">
        <v>263</v>
      </c>
      <c r="F122" s="11" t="s">
        <v>66</v>
      </c>
      <c r="G122" s="11" t="s">
        <v>264</v>
      </c>
      <c r="H122" s="11" t="s">
        <v>10</v>
      </c>
      <c r="I122" s="11" t="s">
        <v>68</v>
      </c>
      <c r="J122" s="11" t="s">
        <v>69</v>
      </c>
      <c r="K122" s="11">
        <v>1</v>
      </c>
      <c r="L122" s="11">
        <v>10</v>
      </c>
      <c r="M122" s="11" t="s">
        <v>55</v>
      </c>
      <c r="N122" s="22">
        <v>7.2900000000000006E-2</v>
      </c>
      <c r="O122" s="22">
        <v>4.1999999999999997E-3</v>
      </c>
      <c r="P122" s="22">
        <v>1.9E-3</v>
      </c>
      <c r="Q122">
        <v>0.72900000000000009</v>
      </c>
      <c r="R122">
        <v>4.1999999999999996E-2</v>
      </c>
      <c r="S122">
        <v>1.9E-2</v>
      </c>
      <c r="T122" s="23">
        <v>44447</v>
      </c>
      <c r="U122" s="11"/>
      <c r="V122" s="24">
        <v>137000</v>
      </c>
      <c r="W122" s="11" t="s">
        <v>150</v>
      </c>
      <c r="X122" s="11" t="s">
        <v>218</v>
      </c>
      <c r="Y122" s="21">
        <v>137000</v>
      </c>
      <c r="Z122" s="11"/>
      <c r="AA122" s="11">
        <v>783893</v>
      </c>
      <c r="AB122" s="11" t="s">
        <v>60</v>
      </c>
      <c r="AC122" s="21"/>
      <c r="AD122" t="s">
        <v>574</v>
      </c>
      <c r="AE122" t="s">
        <v>605</v>
      </c>
      <c r="AF122" t="str">
        <f>VLOOKUP(AA122,'[1]CAP query'!A:K,11,FALSE)</f>
        <v>38.480018, -122.667875</v>
      </c>
    </row>
    <row r="123" spans="1:32" x14ac:dyDescent="0.2">
      <c r="A123" s="11" t="s">
        <v>62</v>
      </c>
      <c r="B123" s="11" t="s">
        <v>261</v>
      </c>
      <c r="C123" s="11" t="s">
        <v>262</v>
      </c>
      <c r="D123" s="11" t="s">
        <v>53</v>
      </c>
      <c r="E123" s="11" t="s">
        <v>263</v>
      </c>
      <c r="F123" s="11" t="s">
        <v>66</v>
      </c>
      <c r="G123" s="11" t="s">
        <v>265</v>
      </c>
      <c r="H123" s="11" t="s">
        <v>10</v>
      </c>
      <c r="I123" s="11" t="s">
        <v>68</v>
      </c>
      <c r="J123" s="11" t="s">
        <v>69</v>
      </c>
      <c r="K123" s="11">
        <v>1</v>
      </c>
      <c r="L123" s="11">
        <v>10</v>
      </c>
      <c r="M123" s="11" t="s">
        <v>55</v>
      </c>
      <c r="N123" s="22">
        <v>0.111</v>
      </c>
      <c r="O123" s="22">
        <v>6.4999999999999997E-3</v>
      </c>
      <c r="P123" s="22">
        <v>5.0000000000000001E-4</v>
      </c>
      <c r="Q123">
        <v>1.1100000000000001</v>
      </c>
      <c r="R123">
        <v>6.5000000000000002E-2</v>
      </c>
      <c r="S123">
        <v>5.0000000000000001E-3</v>
      </c>
      <c r="T123" s="23">
        <v>44447</v>
      </c>
      <c r="U123" s="11"/>
      <c r="V123" s="24">
        <v>211000</v>
      </c>
      <c r="W123" s="11" t="s">
        <v>150</v>
      </c>
      <c r="X123" s="11" t="s">
        <v>218</v>
      </c>
      <c r="Y123" s="21">
        <v>211000</v>
      </c>
      <c r="Z123" s="11"/>
      <c r="AA123" s="11">
        <v>784139</v>
      </c>
      <c r="AB123" s="11" t="s">
        <v>60</v>
      </c>
      <c r="AC123" s="21"/>
      <c r="AD123" t="s">
        <v>574</v>
      </c>
      <c r="AE123" t="s">
        <v>583</v>
      </c>
      <c r="AF123" t="str">
        <f>VLOOKUP(AA123,'[1]CAP query'!A:K,11,FALSE)</f>
        <v>38.480018, -122.667875</v>
      </c>
    </row>
    <row r="124" spans="1:32" x14ac:dyDescent="0.2">
      <c r="A124" s="11" t="s">
        <v>62</v>
      </c>
      <c r="B124" s="11" t="s">
        <v>261</v>
      </c>
      <c r="C124" s="11" t="s">
        <v>262</v>
      </c>
      <c r="D124" s="11" t="s">
        <v>53</v>
      </c>
      <c r="E124" s="11" t="s">
        <v>263</v>
      </c>
      <c r="F124" s="11" t="s">
        <v>66</v>
      </c>
      <c r="G124" s="11" t="s">
        <v>266</v>
      </c>
      <c r="H124" s="11" t="s">
        <v>10</v>
      </c>
      <c r="I124" s="11" t="s">
        <v>68</v>
      </c>
      <c r="J124" s="11" t="s">
        <v>69</v>
      </c>
      <c r="K124" s="11">
        <v>1</v>
      </c>
      <c r="L124" s="11">
        <v>10</v>
      </c>
      <c r="M124" s="11" t="s">
        <v>55</v>
      </c>
      <c r="N124" s="22">
        <v>7.2999999999999995E-2</v>
      </c>
      <c r="O124" s="22">
        <v>4.1999999999999997E-3</v>
      </c>
      <c r="P124" s="22">
        <v>1.9E-3</v>
      </c>
      <c r="Q124">
        <v>0.73</v>
      </c>
      <c r="R124">
        <v>4.1999999999999996E-2</v>
      </c>
      <c r="S124">
        <v>1.9E-2</v>
      </c>
      <c r="T124" s="23">
        <v>44447</v>
      </c>
      <c r="U124" s="11"/>
      <c r="V124" s="24">
        <v>205000</v>
      </c>
      <c r="W124" s="11" t="s">
        <v>150</v>
      </c>
      <c r="X124" s="11" t="s">
        <v>218</v>
      </c>
      <c r="Y124" s="21">
        <v>205000</v>
      </c>
      <c r="Z124" s="11"/>
      <c r="AA124" s="11">
        <v>783895</v>
      </c>
      <c r="AB124" s="11" t="s">
        <v>60</v>
      </c>
      <c r="AC124" s="21"/>
      <c r="AD124" t="s">
        <v>574</v>
      </c>
      <c r="AE124" t="s">
        <v>583</v>
      </c>
      <c r="AF124" t="str">
        <f>VLOOKUP(AA124,'[1]CAP query'!A:K,11,FALSE)</f>
        <v>38.480018, -122.667875</v>
      </c>
    </row>
    <row r="125" spans="1:32" x14ac:dyDescent="0.2">
      <c r="A125" s="11" t="s">
        <v>62</v>
      </c>
      <c r="B125" s="11" t="s">
        <v>261</v>
      </c>
      <c r="C125" s="11" t="s">
        <v>262</v>
      </c>
      <c r="D125" s="11" t="s">
        <v>53</v>
      </c>
      <c r="E125" s="11" t="s">
        <v>263</v>
      </c>
      <c r="F125" s="11" t="s">
        <v>66</v>
      </c>
      <c r="G125" s="11" t="s">
        <v>267</v>
      </c>
      <c r="H125" s="11" t="s">
        <v>10</v>
      </c>
      <c r="I125" s="11" t="s">
        <v>68</v>
      </c>
      <c r="J125" s="11" t="s">
        <v>69</v>
      </c>
      <c r="K125" s="11">
        <v>1</v>
      </c>
      <c r="L125" s="11">
        <v>10</v>
      </c>
      <c r="M125" s="11" t="s">
        <v>55</v>
      </c>
      <c r="N125" s="22">
        <v>0.10920000000000001</v>
      </c>
      <c r="O125" s="22">
        <v>6.4000000000000003E-3</v>
      </c>
      <c r="P125" s="22">
        <v>5.0000000000000001E-4</v>
      </c>
      <c r="Q125">
        <v>1.0920000000000001</v>
      </c>
      <c r="R125">
        <v>6.4000000000000001E-2</v>
      </c>
      <c r="S125">
        <v>5.0000000000000001E-3</v>
      </c>
      <c r="T125" s="23">
        <v>44447</v>
      </c>
      <c r="U125" s="11"/>
      <c r="V125" s="24">
        <v>208000</v>
      </c>
      <c r="W125" s="11" t="s">
        <v>150</v>
      </c>
      <c r="X125" s="11" t="s">
        <v>218</v>
      </c>
      <c r="Y125" s="21">
        <v>208000</v>
      </c>
      <c r="Z125" s="11"/>
      <c r="AA125" s="11">
        <v>783897</v>
      </c>
      <c r="AB125" s="11" t="s">
        <v>60</v>
      </c>
      <c r="AC125" s="21"/>
      <c r="AD125" t="s">
        <v>574</v>
      </c>
      <c r="AE125" t="s">
        <v>605</v>
      </c>
      <c r="AF125" t="str">
        <f>VLOOKUP(AA125,'[1]CAP query'!A:K,11,FALSE)</f>
        <v>38.480018, -122.667875</v>
      </c>
    </row>
    <row r="126" spans="1:32" x14ac:dyDescent="0.2">
      <c r="A126" s="11" t="s">
        <v>268</v>
      </c>
      <c r="B126" s="11" t="s">
        <v>269</v>
      </c>
      <c r="C126" s="11" t="s">
        <v>270</v>
      </c>
      <c r="D126" s="11" t="s">
        <v>53</v>
      </c>
      <c r="E126" s="11" t="s">
        <v>271</v>
      </c>
      <c r="F126" s="11" t="s">
        <v>55</v>
      </c>
      <c r="G126" s="11" t="s">
        <v>272</v>
      </c>
      <c r="H126" s="11" t="s">
        <v>10</v>
      </c>
      <c r="I126" s="11" t="s">
        <v>68</v>
      </c>
      <c r="J126" s="11" t="s">
        <v>69</v>
      </c>
      <c r="K126" s="11">
        <v>1</v>
      </c>
      <c r="L126" s="11">
        <v>10</v>
      </c>
      <c r="M126" s="11" t="s">
        <v>55</v>
      </c>
      <c r="N126" s="22">
        <v>0.14580000000000001</v>
      </c>
      <c r="O126" s="22">
        <v>1.52E-2</v>
      </c>
      <c r="P126" s="22">
        <v>1E-3</v>
      </c>
      <c r="Q126">
        <v>1.4580000000000002</v>
      </c>
      <c r="R126">
        <v>0.152</v>
      </c>
      <c r="S126">
        <v>0.01</v>
      </c>
      <c r="T126" s="23">
        <v>44378</v>
      </c>
      <c r="U126" s="11"/>
      <c r="V126" s="24">
        <v>400000</v>
      </c>
      <c r="W126" s="11" t="s">
        <v>150</v>
      </c>
      <c r="X126" s="11" t="s">
        <v>218</v>
      </c>
      <c r="Y126" s="21">
        <v>400000</v>
      </c>
      <c r="Z126" s="11"/>
      <c r="AA126" s="11">
        <v>759702</v>
      </c>
      <c r="AB126" s="11" t="s">
        <v>60</v>
      </c>
      <c r="AC126" s="21"/>
      <c r="AD126" t="s">
        <v>574</v>
      </c>
      <c r="AE126" t="s">
        <v>605</v>
      </c>
      <c r="AF126" t="str">
        <f>VLOOKUP(AA126,'[1]CAP query'!A:K,11,FALSE)</f>
        <v>39.71793113564766, -121.80471257707487</v>
      </c>
    </row>
    <row r="127" spans="1:32" x14ac:dyDescent="0.2">
      <c r="A127" s="11" t="s">
        <v>84</v>
      </c>
      <c r="B127" s="11" t="s">
        <v>273</v>
      </c>
      <c r="C127" s="11" t="s">
        <v>274</v>
      </c>
      <c r="D127" s="11" t="s">
        <v>53</v>
      </c>
      <c r="E127" s="11" t="s">
        <v>275</v>
      </c>
      <c r="F127" s="11" t="s">
        <v>66</v>
      </c>
      <c r="G127" s="11" t="s">
        <v>276</v>
      </c>
      <c r="H127" s="11" t="s">
        <v>10</v>
      </c>
      <c r="I127" s="11" t="s">
        <v>68</v>
      </c>
      <c r="J127" s="11" t="s">
        <v>69</v>
      </c>
      <c r="K127" s="11">
        <v>1</v>
      </c>
      <c r="L127" s="11">
        <v>10</v>
      </c>
      <c r="M127" s="11" t="s">
        <v>55</v>
      </c>
      <c r="N127" s="22">
        <v>8.5800000000000001E-2</v>
      </c>
      <c r="O127" s="22">
        <v>6.7000000000000002E-3</v>
      </c>
      <c r="P127" s="22">
        <v>5.0000000000000001E-4</v>
      </c>
      <c r="Q127">
        <v>0.85799999999999998</v>
      </c>
      <c r="R127">
        <v>6.7000000000000004E-2</v>
      </c>
      <c r="S127">
        <v>5.0000000000000001E-3</v>
      </c>
      <c r="T127" s="23">
        <v>44503</v>
      </c>
      <c r="U127" s="11"/>
      <c r="V127" s="24">
        <v>266231</v>
      </c>
      <c r="W127" s="11" t="s">
        <v>150</v>
      </c>
      <c r="X127" s="11" t="s">
        <v>218</v>
      </c>
      <c r="Y127" s="21">
        <v>266231</v>
      </c>
      <c r="Z127" s="11"/>
      <c r="AA127" s="11">
        <v>759449</v>
      </c>
      <c r="AB127" s="11" t="s">
        <v>60</v>
      </c>
      <c r="AC127" s="21"/>
      <c r="AF127" t="str">
        <f>VLOOKUP(AA127,'[1]CAP query'!A:K,11,FALSE)</f>
        <v>32.54710, -117.05307</v>
      </c>
    </row>
    <row r="128" spans="1:32" x14ac:dyDescent="0.2">
      <c r="A128" s="11" t="s">
        <v>84</v>
      </c>
      <c r="B128" s="11" t="s">
        <v>273</v>
      </c>
      <c r="C128" s="11" t="s">
        <v>274</v>
      </c>
      <c r="D128" s="11" t="s">
        <v>53</v>
      </c>
      <c r="E128" s="11" t="s">
        <v>275</v>
      </c>
      <c r="F128" s="11" t="s">
        <v>66</v>
      </c>
      <c r="G128" s="11" t="s">
        <v>277</v>
      </c>
      <c r="H128" s="11" t="s">
        <v>10</v>
      </c>
      <c r="I128" s="11" t="s">
        <v>68</v>
      </c>
      <c r="J128" s="11" t="s">
        <v>69</v>
      </c>
      <c r="K128" s="11">
        <v>1</v>
      </c>
      <c r="L128" s="11">
        <v>10</v>
      </c>
      <c r="M128" s="11" t="s">
        <v>55</v>
      </c>
      <c r="N128" s="22">
        <v>9.7600000000000006E-2</v>
      </c>
      <c r="O128" s="22">
        <v>6.0000000000000001E-3</v>
      </c>
      <c r="P128" s="22">
        <v>4.0000000000000002E-4</v>
      </c>
      <c r="Q128">
        <v>0.97600000000000009</v>
      </c>
      <c r="R128">
        <v>0.06</v>
      </c>
      <c r="S128">
        <v>4.0000000000000001E-3</v>
      </c>
      <c r="T128" s="23">
        <v>44503</v>
      </c>
      <c r="U128" s="11"/>
      <c r="V128" s="24">
        <v>290172</v>
      </c>
      <c r="W128" s="11" t="s">
        <v>150</v>
      </c>
      <c r="X128" s="11" t="s">
        <v>218</v>
      </c>
      <c r="Y128" s="21">
        <v>290172</v>
      </c>
      <c r="Z128" s="11"/>
      <c r="AA128" s="11">
        <v>759453</v>
      </c>
      <c r="AB128" s="11" t="s">
        <v>60</v>
      </c>
      <c r="AC128" s="21"/>
      <c r="AF128" t="str">
        <f>VLOOKUP(AA128,'[1]CAP query'!A:K,11,FALSE)</f>
        <v>32.54710, -117.05307</v>
      </c>
    </row>
    <row r="129" spans="1:33" x14ac:dyDescent="0.2">
      <c r="A129" s="11" t="s">
        <v>84</v>
      </c>
      <c r="B129" s="11" t="s">
        <v>278</v>
      </c>
      <c r="C129" s="11" t="s">
        <v>279</v>
      </c>
      <c r="D129" s="11" t="s">
        <v>53</v>
      </c>
      <c r="E129" s="11" t="s">
        <v>280</v>
      </c>
      <c r="F129" s="11" t="s">
        <v>66</v>
      </c>
      <c r="G129" s="11" t="s">
        <v>281</v>
      </c>
      <c r="H129" s="11" t="s">
        <v>10</v>
      </c>
      <c r="I129" s="11" t="s">
        <v>68</v>
      </c>
      <c r="J129" s="11" t="s">
        <v>69</v>
      </c>
      <c r="K129" s="11">
        <v>1</v>
      </c>
      <c r="L129" s="11">
        <v>10</v>
      </c>
      <c r="M129" s="11" t="s">
        <v>55</v>
      </c>
      <c r="N129" s="22">
        <v>0.12590000000000001</v>
      </c>
      <c r="O129" s="22">
        <v>1.38E-2</v>
      </c>
      <c r="P129" s="22">
        <v>1E-3</v>
      </c>
      <c r="Q129">
        <v>1.2590000000000001</v>
      </c>
      <c r="R129">
        <v>0.13800000000000001</v>
      </c>
      <c r="S129">
        <v>0.01</v>
      </c>
      <c r="T129" s="23">
        <v>44399</v>
      </c>
      <c r="U129" s="11"/>
      <c r="V129" s="24">
        <v>346609.93</v>
      </c>
      <c r="W129" s="11" t="s">
        <v>150</v>
      </c>
      <c r="X129" s="11" t="s">
        <v>218</v>
      </c>
      <c r="Y129" s="21">
        <v>346609</v>
      </c>
      <c r="Z129" s="11"/>
      <c r="AA129" s="11">
        <v>759044</v>
      </c>
      <c r="AB129" s="11" t="s">
        <v>60</v>
      </c>
      <c r="AC129" s="21"/>
      <c r="AD129" t="s">
        <v>576</v>
      </c>
      <c r="AE129" t="s">
        <v>611</v>
      </c>
      <c r="AF129" t="str">
        <f>VLOOKUP(AA129,'[1]CAP query'!A:K,11,FALSE)</f>
        <v>32.60044, -117.08431</v>
      </c>
    </row>
    <row r="130" spans="1:33" x14ac:dyDescent="0.2">
      <c r="A130" s="11" t="s">
        <v>84</v>
      </c>
      <c r="B130" s="11" t="s">
        <v>278</v>
      </c>
      <c r="C130" s="11" t="s">
        <v>279</v>
      </c>
      <c r="D130" s="11" t="s">
        <v>53</v>
      </c>
      <c r="E130" s="11" t="s">
        <v>280</v>
      </c>
      <c r="F130" s="11" t="s">
        <v>66</v>
      </c>
      <c r="G130" s="11" t="s">
        <v>282</v>
      </c>
      <c r="H130" s="11" t="s">
        <v>10</v>
      </c>
      <c r="I130" s="11" t="s">
        <v>68</v>
      </c>
      <c r="J130" s="11" t="s">
        <v>69</v>
      </c>
      <c r="K130" s="11">
        <v>1</v>
      </c>
      <c r="L130" s="11">
        <v>10</v>
      </c>
      <c r="M130" s="11" t="s">
        <v>55</v>
      </c>
      <c r="N130" s="22">
        <v>0.12590000000000001</v>
      </c>
      <c r="O130" s="22">
        <v>1.38E-2</v>
      </c>
      <c r="P130" s="22">
        <v>1E-3</v>
      </c>
      <c r="Q130">
        <v>1.2590000000000001</v>
      </c>
      <c r="R130">
        <v>0.13800000000000001</v>
      </c>
      <c r="S130">
        <v>0.01</v>
      </c>
      <c r="T130" s="23">
        <v>44399</v>
      </c>
      <c r="U130" s="11"/>
      <c r="V130" s="24">
        <v>346609.93</v>
      </c>
      <c r="W130" s="11" t="s">
        <v>150</v>
      </c>
      <c r="X130" s="11" t="s">
        <v>218</v>
      </c>
      <c r="Y130" s="21">
        <v>346609</v>
      </c>
      <c r="Z130" s="11"/>
      <c r="AA130" s="11">
        <v>759046</v>
      </c>
      <c r="AB130" s="11" t="s">
        <v>60</v>
      </c>
      <c r="AC130" s="21"/>
      <c r="AD130" t="s">
        <v>576</v>
      </c>
      <c r="AF130" t="str">
        <f>VLOOKUP(AA130,'[1]CAP query'!A:K,11,FALSE)</f>
        <v>32.60044, -117.08431</v>
      </c>
    </row>
    <row r="131" spans="1:33" x14ac:dyDescent="0.2">
      <c r="A131" s="11" t="s">
        <v>283</v>
      </c>
      <c r="B131" s="11" t="s">
        <v>284</v>
      </c>
      <c r="C131" s="11" t="s">
        <v>285</v>
      </c>
      <c r="D131" s="11" t="s">
        <v>53</v>
      </c>
      <c r="E131" s="11" t="s">
        <v>286</v>
      </c>
      <c r="F131" s="11" t="s">
        <v>66</v>
      </c>
      <c r="G131" s="25">
        <v>32540</v>
      </c>
      <c r="H131" s="11" t="s">
        <v>10</v>
      </c>
      <c r="I131" s="11" t="s">
        <v>68</v>
      </c>
      <c r="J131" s="11" t="s">
        <v>69</v>
      </c>
      <c r="K131" s="11">
        <v>1</v>
      </c>
      <c r="L131" s="11">
        <v>10</v>
      </c>
      <c r="M131" s="11" t="s">
        <v>55</v>
      </c>
      <c r="N131" s="22">
        <v>0.1593</v>
      </c>
      <c r="O131" s="22">
        <v>1.4500000000000001E-2</v>
      </c>
      <c r="P131" s="22">
        <v>1.32E-2</v>
      </c>
      <c r="Q131">
        <v>1.593</v>
      </c>
      <c r="R131">
        <v>0.14500000000000002</v>
      </c>
      <c r="S131">
        <v>0.13200000000000001</v>
      </c>
      <c r="T131" s="23">
        <v>43781</v>
      </c>
      <c r="U131" s="11"/>
      <c r="V131" s="24">
        <v>400000</v>
      </c>
      <c r="W131" s="11" t="s">
        <v>150</v>
      </c>
      <c r="X131" s="11" t="s">
        <v>287</v>
      </c>
      <c r="Y131" s="21">
        <v>400000</v>
      </c>
      <c r="Z131" s="11"/>
      <c r="AA131" s="11">
        <v>668406</v>
      </c>
      <c r="AB131" s="11" t="s">
        <v>60</v>
      </c>
      <c r="AC131" s="21"/>
      <c r="AD131" t="s">
        <v>612</v>
      </c>
      <c r="AE131" t="s">
        <v>613</v>
      </c>
      <c r="AF131" t="str">
        <f>VLOOKUP(AA131,'[1]CAP query'!A:K,11,FALSE)</f>
        <v>35.23659500, -118.78606100</v>
      </c>
    </row>
    <row r="132" spans="1:33" x14ac:dyDescent="0.2">
      <c r="A132" s="11" t="s">
        <v>288</v>
      </c>
      <c r="B132" s="11" t="s">
        <v>289</v>
      </c>
      <c r="C132" s="11" t="s">
        <v>290</v>
      </c>
      <c r="D132" s="11" t="s">
        <v>53</v>
      </c>
      <c r="E132" s="11" t="s">
        <v>291</v>
      </c>
      <c r="F132" s="11" t="s">
        <v>66</v>
      </c>
      <c r="G132" s="11" t="s">
        <v>289</v>
      </c>
      <c r="H132" s="11" t="s">
        <v>10</v>
      </c>
      <c r="I132" s="11" t="s">
        <v>68</v>
      </c>
      <c r="J132" s="11" t="s">
        <v>69</v>
      </c>
      <c r="K132" s="11">
        <v>1</v>
      </c>
      <c r="L132" s="11">
        <v>5</v>
      </c>
      <c r="M132" s="11" t="s">
        <v>55</v>
      </c>
      <c r="N132" s="22">
        <v>0.2414</v>
      </c>
      <c r="O132" s="22">
        <v>2.5999999999999999E-2</v>
      </c>
      <c r="P132" s="22">
        <v>3.3E-3</v>
      </c>
      <c r="Q132">
        <v>1.2070000000000001</v>
      </c>
      <c r="R132">
        <v>0.13</v>
      </c>
      <c r="S132">
        <v>1.6500000000000001E-2</v>
      </c>
      <c r="T132" s="23">
        <v>44329</v>
      </c>
      <c r="U132" s="11"/>
      <c r="V132" s="24">
        <v>400000</v>
      </c>
      <c r="W132" s="11" t="s">
        <v>150</v>
      </c>
      <c r="X132" s="11" t="s">
        <v>151</v>
      </c>
      <c r="Y132" s="21">
        <v>332252.41000000003</v>
      </c>
      <c r="Z132" s="11"/>
      <c r="AA132" s="11">
        <v>762535</v>
      </c>
      <c r="AB132" s="11" t="s">
        <v>60</v>
      </c>
      <c r="AC132" s="21"/>
      <c r="AD132" t="s">
        <v>614</v>
      </c>
      <c r="AF132" t="str">
        <f>VLOOKUP(AA132,'[1]CAP query'!A:K,11,FALSE)</f>
        <v>35.63323, -117.67015</v>
      </c>
    </row>
    <row r="133" spans="1:33" x14ac:dyDescent="0.2">
      <c r="A133" s="11" t="s">
        <v>288</v>
      </c>
      <c r="B133" s="11" t="s">
        <v>292</v>
      </c>
      <c r="C133" s="11" t="s">
        <v>293</v>
      </c>
      <c r="D133" s="11" t="s">
        <v>53</v>
      </c>
      <c r="E133" s="11" t="s">
        <v>291</v>
      </c>
      <c r="F133" s="11" t="s">
        <v>66</v>
      </c>
      <c r="G133" s="11" t="s">
        <v>292</v>
      </c>
      <c r="H133" s="11" t="s">
        <v>10</v>
      </c>
      <c r="I133" s="11" t="s">
        <v>68</v>
      </c>
      <c r="J133" s="11" t="s">
        <v>69</v>
      </c>
      <c r="K133" s="11">
        <v>1</v>
      </c>
      <c r="L133" s="11">
        <v>5</v>
      </c>
      <c r="M133" s="11" t="s">
        <v>55</v>
      </c>
      <c r="N133" s="22">
        <v>0.2419</v>
      </c>
      <c r="O133" s="22">
        <v>2.6800000000000001E-2</v>
      </c>
      <c r="P133" s="22">
        <v>3.3E-3</v>
      </c>
      <c r="Q133">
        <v>1.2095</v>
      </c>
      <c r="R133">
        <v>0.13400000000000001</v>
      </c>
      <c r="S133">
        <v>1.6500000000000001E-2</v>
      </c>
      <c r="T133" s="23">
        <v>44329</v>
      </c>
      <c r="U133" s="11"/>
      <c r="V133" s="24">
        <v>400000</v>
      </c>
      <c r="W133" s="11" t="s">
        <v>150</v>
      </c>
      <c r="X133" s="11" t="s">
        <v>218</v>
      </c>
      <c r="Y133" s="21">
        <v>400000</v>
      </c>
      <c r="Z133" s="11"/>
      <c r="AA133" s="11">
        <v>744988</v>
      </c>
      <c r="AB133" s="11" t="s">
        <v>60</v>
      </c>
      <c r="AC133" s="21"/>
      <c r="AD133" t="s">
        <v>614</v>
      </c>
      <c r="AF133" t="str">
        <f>VLOOKUP(AA133,'[1]CAP query'!A:K,11,FALSE)</f>
        <v>35.63323, -117.67015</v>
      </c>
    </row>
    <row r="134" spans="1:33" x14ac:dyDescent="0.2">
      <c r="A134" s="11" t="s">
        <v>283</v>
      </c>
      <c r="B134" s="11" t="s">
        <v>294</v>
      </c>
      <c r="C134" s="11" t="s">
        <v>295</v>
      </c>
      <c r="D134" s="11" t="s">
        <v>53</v>
      </c>
      <c r="E134" s="11" t="s">
        <v>294</v>
      </c>
      <c r="F134" s="11" t="s">
        <v>66</v>
      </c>
      <c r="G134" s="11">
        <v>1</v>
      </c>
      <c r="H134" s="11" t="s">
        <v>10</v>
      </c>
      <c r="I134" s="11" t="s">
        <v>68</v>
      </c>
      <c r="J134" s="11" t="s">
        <v>69</v>
      </c>
      <c r="K134" s="11">
        <v>1</v>
      </c>
      <c r="L134" s="11">
        <v>10</v>
      </c>
      <c r="M134" s="11" t="s">
        <v>55</v>
      </c>
      <c r="N134" s="22">
        <v>0.2006</v>
      </c>
      <c r="O134" s="22">
        <v>1.44E-2</v>
      </c>
      <c r="P134" s="22">
        <v>8.9999999999999998E-4</v>
      </c>
      <c r="Q134">
        <v>2.0060000000000002</v>
      </c>
      <c r="R134">
        <v>0.14399999999999999</v>
      </c>
      <c r="S134">
        <v>8.9999999999999993E-3</v>
      </c>
      <c r="T134" s="23">
        <v>43601</v>
      </c>
      <c r="U134" s="11"/>
      <c r="V134" s="24">
        <v>400000</v>
      </c>
      <c r="W134" s="11" t="s">
        <v>150</v>
      </c>
      <c r="X134" s="11" t="s">
        <v>287</v>
      </c>
      <c r="Y134" s="21">
        <v>400000</v>
      </c>
      <c r="Z134" s="11"/>
      <c r="AA134" s="11">
        <v>651759</v>
      </c>
      <c r="AB134" s="11" t="s">
        <v>60</v>
      </c>
      <c r="AC134" s="21"/>
      <c r="AF134" t="str">
        <f>VLOOKUP(AA134,'[1]CAP query'!A:K,11,FALSE)</f>
        <v>36.63274100, -119.67201000</v>
      </c>
    </row>
    <row r="135" spans="1:33" x14ac:dyDescent="0.2">
      <c r="A135" s="11" t="s">
        <v>296</v>
      </c>
      <c r="B135" s="11" t="s">
        <v>297</v>
      </c>
      <c r="C135" s="11" t="s">
        <v>298</v>
      </c>
      <c r="D135" s="11" t="s">
        <v>53</v>
      </c>
      <c r="E135" s="11" t="s">
        <v>297</v>
      </c>
      <c r="F135" s="11" t="s">
        <v>55</v>
      </c>
      <c r="G135" s="11" t="s">
        <v>299</v>
      </c>
      <c r="H135" s="11" t="s">
        <v>10</v>
      </c>
      <c r="I135" s="11" t="s">
        <v>68</v>
      </c>
      <c r="J135" s="11" t="s">
        <v>69</v>
      </c>
      <c r="K135" s="11">
        <v>1</v>
      </c>
      <c r="L135" s="11">
        <v>10</v>
      </c>
      <c r="M135" s="11" t="s">
        <v>55</v>
      </c>
      <c r="N135" s="22">
        <v>0.1993</v>
      </c>
      <c r="O135" s="22">
        <v>1.9699999999999999E-2</v>
      </c>
      <c r="P135" s="22">
        <v>1.7299999999999999E-2</v>
      </c>
      <c r="Q135">
        <v>1.9930000000000001</v>
      </c>
      <c r="R135">
        <v>0.19699999999999998</v>
      </c>
      <c r="S135">
        <v>0.17299999999999999</v>
      </c>
      <c r="T135" s="23">
        <v>44216</v>
      </c>
      <c r="U135" s="23">
        <v>44078</v>
      </c>
      <c r="V135" s="24">
        <v>399996</v>
      </c>
      <c r="W135" s="11" t="s">
        <v>150</v>
      </c>
      <c r="X135" s="11" t="s">
        <v>218</v>
      </c>
      <c r="Y135" s="21">
        <v>399996</v>
      </c>
      <c r="Z135" s="11"/>
      <c r="AA135" s="11">
        <v>731110</v>
      </c>
      <c r="AB135" s="11" t="s">
        <v>60</v>
      </c>
      <c r="AC135" s="21"/>
      <c r="AD135" t="s">
        <v>574</v>
      </c>
      <c r="AE135" t="s">
        <v>583</v>
      </c>
      <c r="AF135" t="str">
        <f>VLOOKUP(AA135,'[1]CAP query'!A:K,11,FALSE)</f>
        <v xml:space="preserve">34.1615, -119.1467 </v>
      </c>
    </row>
    <row r="136" spans="1:33" x14ac:dyDescent="0.2">
      <c r="A136" s="11" t="s">
        <v>300</v>
      </c>
      <c r="B136" s="11" t="s">
        <v>301</v>
      </c>
      <c r="C136" s="11" t="s">
        <v>302</v>
      </c>
      <c r="D136" s="11" t="s">
        <v>53</v>
      </c>
      <c r="E136" s="11" t="s">
        <v>303</v>
      </c>
      <c r="F136" s="11" t="s">
        <v>55</v>
      </c>
      <c r="G136" s="11" t="s">
        <v>304</v>
      </c>
      <c r="H136" s="11" t="s">
        <v>16</v>
      </c>
      <c r="I136" s="11" t="s">
        <v>68</v>
      </c>
      <c r="J136" s="11" t="s">
        <v>69</v>
      </c>
      <c r="K136" s="11">
        <v>1</v>
      </c>
      <c r="L136" s="11">
        <v>12</v>
      </c>
      <c r="M136" s="11" t="s">
        <v>55</v>
      </c>
      <c r="N136" s="22">
        <v>5.4100000000000002E-2</v>
      </c>
      <c r="O136" s="22">
        <v>8.9999999999999998E-4</v>
      </c>
      <c r="P136" s="22">
        <v>2.9999999999999997E-4</v>
      </c>
      <c r="Q136">
        <v>0.6492</v>
      </c>
      <c r="R136">
        <v>1.0800000000000001E-2</v>
      </c>
      <c r="S136">
        <v>3.5999999999999999E-3</v>
      </c>
      <c r="T136" s="23">
        <v>44155</v>
      </c>
      <c r="U136" s="11"/>
      <c r="V136" s="24">
        <v>65455</v>
      </c>
      <c r="W136" s="11" t="s">
        <v>150</v>
      </c>
      <c r="X136" s="11" t="s">
        <v>151</v>
      </c>
      <c r="Y136" s="21">
        <v>65455</v>
      </c>
      <c r="Z136" s="11"/>
      <c r="AA136" s="11">
        <v>710301</v>
      </c>
      <c r="AB136" s="11" t="s">
        <v>60</v>
      </c>
      <c r="AC136" s="21"/>
      <c r="AD136" t="s">
        <v>593</v>
      </c>
      <c r="AE136" t="s">
        <v>615</v>
      </c>
      <c r="AF136" t="str">
        <f>VLOOKUP(AA136,'[1]CAP query'!A:K,11,FALSE)</f>
        <v>34.42278, -119.69035</v>
      </c>
    </row>
    <row r="137" spans="1:33" x14ac:dyDescent="0.2">
      <c r="A137" s="11" t="s">
        <v>283</v>
      </c>
      <c r="B137" s="11" t="s">
        <v>305</v>
      </c>
      <c r="C137" s="11" t="s">
        <v>306</v>
      </c>
      <c r="D137" s="11" t="s">
        <v>53</v>
      </c>
      <c r="E137" s="11" t="s">
        <v>305</v>
      </c>
      <c r="F137" s="11" t="s">
        <v>66</v>
      </c>
      <c r="G137" s="11">
        <v>1</v>
      </c>
      <c r="H137" s="11" t="s">
        <v>10</v>
      </c>
      <c r="I137" s="11" t="s">
        <v>68</v>
      </c>
      <c r="J137" s="11" t="s">
        <v>69</v>
      </c>
      <c r="K137" s="11">
        <v>1</v>
      </c>
      <c r="L137" s="11">
        <v>10</v>
      </c>
      <c r="M137" s="11" t="s">
        <v>55</v>
      </c>
      <c r="N137" s="22">
        <v>0.1215</v>
      </c>
      <c r="O137" s="22">
        <v>1.21E-2</v>
      </c>
      <c r="P137" s="22">
        <v>8.9999999999999998E-4</v>
      </c>
      <c r="Q137">
        <v>1.2149999999999999</v>
      </c>
      <c r="R137">
        <v>0.121</v>
      </c>
      <c r="S137">
        <v>8.9999999999999993E-3</v>
      </c>
      <c r="T137" s="23">
        <v>43669</v>
      </c>
      <c r="U137" s="11"/>
      <c r="V137" s="24">
        <v>384139.36</v>
      </c>
      <c r="W137" s="11" t="s">
        <v>150</v>
      </c>
      <c r="X137" s="11" t="s">
        <v>287</v>
      </c>
      <c r="Y137" s="21">
        <v>384139.36</v>
      </c>
      <c r="Z137" s="11"/>
      <c r="AA137" s="11">
        <v>649253</v>
      </c>
      <c r="AB137" s="11" t="s">
        <v>60</v>
      </c>
      <c r="AC137" s="21"/>
      <c r="AD137" t="s">
        <v>574</v>
      </c>
      <c r="AE137" t="s">
        <v>605</v>
      </c>
      <c r="AF137" t="str">
        <f>VLOOKUP(AA137,'[1]CAP query'!A:K,11,FALSE)</f>
        <v>35.50545600, -119.28251300</v>
      </c>
    </row>
    <row r="138" spans="1:33" x14ac:dyDescent="0.2">
      <c r="A138" s="11" t="s">
        <v>283</v>
      </c>
      <c r="B138" s="11" t="s">
        <v>305</v>
      </c>
      <c r="C138" s="11" t="s">
        <v>307</v>
      </c>
      <c r="D138" s="11" t="s">
        <v>53</v>
      </c>
      <c r="E138" s="11" t="s">
        <v>305</v>
      </c>
      <c r="F138" s="11" t="s">
        <v>66</v>
      </c>
      <c r="G138" s="11">
        <v>1</v>
      </c>
      <c r="H138" s="11" t="s">
        <v>10</v>
      </c>
      <c r="I138" s="11" t="s">
        <v>68</v>
      </c>
      <c r="J138" s="11" t="s">
        <v>69</v>
      </c>
      <c r="K138" s="11">
        <v>1</v>
      </c>
      <c r="L138" s="11">
        <v>10</v>
      </c>
      <c r="M138" s="11" t="s">
        <v>55</v>
      </c>
      <c r="N138" s="22">
        <v>0.12909999999999999</v>
      </c>
      <c r="O138" s="22">
        <v>1.9300000000000001E-2</v>
      </c>
      <c r="P138" s="22">
        <v>1.8E-3</v>
      </c>
      <c r="Q138">
        <v>1.2909999999999999</v>
      </c>
      <c r="R138">
        <v>0.193</v>
      </c>
      <c r="S138">
        <v>1.7999999999999999E-2</v>
      </c>
      <c r="T138" s="23">
        <v>43669</v>
      </c>
      <c r="U138" s="11"/>
      <c r="V138" s="24">
        <v>400000</v>
      </c>
      <c r="W138" s="11" t="s">
        <v>150</v>
      </c>
      <c r="X138" s="11" t="s">
        <v>287</v>
      </c>
      <c r="Y138" s="21">
        <v>400000</v>
      </c>
      <c r="Z138" s="11"/>
      <c r="AA138" s="11">
        <v>649285</v>
      </c>
      <c r="AB138" s="11" t="s">
        <v>60</v>
      </c>
      <c r="AC138" s="21"/>
      <c r="AD138" t="s">
        <v>574</v>
      </c>
      <c r="AE138" t="s">
        <v>583</v>
      </c>
      <c r="AF138" t="str">
        <f>VLOOKUP(AA138,'[1]CAP query'!A:K,11,FALSE)</f>
        <v>35.50545600, -119.28251300</v>
      </c>
    </row>
    <row r="139" spans="1:33" x14ac:dyDescent="0.2">
      <c r="A139" s="11" t="s">
        <v>283</v>
      </c>
      <c r="B139" s="11" t="s">
        <v>305</v>
      </c>
      <c r="C139" s="11" t="s">
        <v>308</v>
      </c>
      <c r="D139" s="11" t="s">
        <v>53</v>
      </c>
      <c r="E139" s="11" t="s">
        <v>305</v>
      </c>
      <c r="F139" s="11" t="s">
        <v>66</v>
      </c>
      <c r="G139" s="11">
        <v>1</v>
      </c>
      <c r="H139" s="11" t="s">
        <v>10</v>
      </c>
      <c r="I139" s="11" t="s">
        <v>68</v>
      </c>
      <c r="J139" s="11" t="s">
        <v>69</v>
      </c>
      <c r="K139" s="11">
        <v>1</v>
      </c>
      <c r="L139" s="11">
        <v>10</v>
      </c>
      <c r="M139" s="11" t="s">
        <v>55</v>
      </c>
      <c r="N139" s="22">
        <v>0.18229999999999999</v>
      </c>
      <c r="O139" s="22">
        <v>1.78E-2</v>
      </c>
      <c r="P139" s="22">
        <v>2.3999999999999998E-3</v>
      </c>
      <c r="Q139">
        <v>1.823</v>
      </c>
      <c r="R139">
        <v>0.17799999999999999</v>
      </c>
      <c r="S139">
        <v>2.3999999999999997E-2</v>
      </c>
      <c r="T139" s="23">
        <v>43669</v>
      </c>
      <c r="U139" s="11"/>
      <c r="V139" s="24">
        <v>400000</v>
      </c>
      <c r="W139" s="11" t="s">
        <v>150</v>
      </c>
      <c r="X139" s="11" t="s">
        <v>287</v>
      </c>
      <c r="Y139" s="21">
        <v>400000</v>
      </c>
      <c r="Z139" s="11"/>
      <c r="AA139" s="11">
        <v>649267</v>
      </c>
      <c r="AB139" s="11" t="s">
        <v>60</v>
      </c>
      <c r="AC139" s="21"/>
      <c r="AD139" t="s">
        <v>574</v>
      </c>
      <c r="AE139" t="s">
        <v>583</v>
      </c>
      <c r="AF139" t="str">
        <f>VLOOKUP(AA139,'[1]CAP query'!A:K,11,FALSE)</f>
        <v>35.50545600, -119.28251300</v>
      </c>
    </row>
    <row r="140" spans="1:33" x14ac:dyDescent="0.2">
      <c r="A140" s="11" t="s">
        <v>296</v>
      </c>
      <c r="B140" s="11" t="s">
        <v>309</v>
      </c>
      <c r="C140" s="11" t="s">
        <v>310</v>
      </c>
      <c r="D140" s="11" t="s">
        <v>53</v>
      </c>
      <c r="E140" s="11" t="s">
        <v>309</v>
      </c>
      <c r="F140" s="11" t="s">
        <v>55</v>
      </c>
      <c r="G140" s="11" t="s">
        <v>311</v>
      </c>
      <c r="H140" s="11" t="s">
        <v>10</v>
      </c>
      <c r="I140" s="11" t="s">
        <v>68</v>
      </c>
      <c r="J140" s="11" t="s">
        <v>69</v>
      </c>
      <c r="K140" s="11">
        <v>1</v>
      </c>
      <c r="L140" s="11">
        <v>10</v>
      </c>
      <c r="M140" s="11" t="s">
        <v>55</v>
      </c>
      <c r="N140" s="22">
        <v>0.21690000000000001</v>
      </c>
      <c r="O140" s="22">
        <v>2.8500000000000001E-2</v>
      </c>
      <c r="P140" s="22">
        <v>1.9E-3</v>
      </c>
      <c r="Q140">
        <v>2.169</v>
      </c>
      <c r="R140">
        <v>0.28500000000000003</v>
      </c>
      <c r="S140">
        <v>1.9E-2</v>
      </c>
      <c r="T140" s="23">
        <v>44019</v>
      </c>
      <c r="U140" s="11"/>
      <c r="V140" s="24">
        <v>400000</v>
      </c>
      <c r="W140" s="11" t="s">
        <v>150</v>
      </c>
      <c r="X140" s="11" t="s">
        <v>151</v>
      </c>
      <c r="Y140" s="21">
        <v>400000</v>
      </c>
      <c r="Z140" s="11"/>
      <c r="AA140" s="11">
        <v>730427</v>
      </c>
      <c r="AB140" s="11" t="s">
        <v>60</v>
      </c>
      <c r="AC140" s="21"/>
      <c r="AD140" t="s">
        <v>616</v>
      </c>
      <c r="AF140" t="str">
        <f>VLOOKUP(AA140,'[1]CAP query'!A:K,11,FALSE)</f>
        <v>34.296836, -119.297111</v>
      </c>
    </row>
    <row r="141" spans="1:33" x14ac:dyDescent="0.2">
      <c r="A141" s="11" t="s">
        <v>296</v>
      </c>
      <c r="B141" s="11" t="s">
        <v>309</v>
      </c>
      <c r="C141" s="11" t="s">
        <v>310</v>
      </c>
      <c r="D141" s="11" t="s">
        <v>53</v>
      </c>
      <c r="E141" s="11" t="s">
        <v>309</v>
      </c>
      <c r="F141" s="11" t="s">
        <v>55</v>
      </c>
      <c r="G141" s="11" t="s">
        <v>312</v>
      </c>
      <c r="H141" s="11" t="s">
        <v>10</v>
      </c>
      <c r="I141" s="11" t="s">
        <v>68</v>
      </c>
      <c r="J141" s="11" t="s">
        <v>69</v>
      </c>
      <c r="K141" s="11">
        <v>1</v>
      </c>
      <c r="L141" s="11">
        <v>10</v>
      </c>
      <c r="M141" s="11" t="s">
        <v>55</v>
      </c>
      <c r="N141" s="22">
        <v>0.21690000000000001</v>
      </c>
      <c r="O141" s="22">
        <v>2.8500000000000001E-2</v>
      </c>
      <c r="P141" s="22">
        <v>1.9E-3</v>
      </c>
      <c r="Q141">
        <v>2.169</v>
      </c>
      <c r="R141">
        <v>0.28500000000000003</v>
      </c>
      <c r="S141">
        <v>1.9E-2</v>
      </c>
      <c r="T141" s="23">
        <v>44019</v>
      </c>
      <c r="U141" s="11"/>
      <c r="V141" s="24">
        <v>400000</v>
      </c>
      <c r="W141" s="11" t="s">
        <v>150</v>
      </c>
      <c r="X141" s="11" t="s">
        <v>151</v>
      </c>
      <c r="Y141" s="21">
        <v>400000</v>
      </c>
      <c r="Z141" s="11"/>
      <c r="AA141" s="11">
        <v>695615</v>
      </c>
      <c r="AB141" s="11" t="s">
        <v>60</v>
      </c>
      <c r="AC141" s="21"/>
      <c r="AD141" t="s">
        <v>616</v>
      </c>
      <c r="AE141" t="s">
        <v>611</v>
      </c>
      <c r="AF141" t="str">
        <f>VLOOKUP(AA141,'[1]CAP query'!A:K,11,FALSE)</f>
        <v>34.3018, -119.2973</v>
      </c>
    </row>
    <row r="142" spans="1:33" x14ac:dyDescent="0.2">
      <c r="A142" s="11" t="s">
        <v>106</v>
      </c>
      <c r="B142" s="11" t="s">
        <v>313</v>
      </c>
      <c r="C142" s="11" t="s">
        <v>313</v>
      </c>
      <c r="D142" s="11" t="s">
        <v>53</v>
      </c>
      <c r="E142" s="11" t="s">
        <v>120</v>
      </c>
      <c r="F142" s="11" t="s">
        <v>66</v>
      </c>
      <c r="G142" s="11" t="s">
        <v>314</v>
      </c>
      <c r="H142" s="11" t="s">
        <v>10</v>
      </c>
      <c r="I142" s="11" t="s">
        <v>68</v>
      </c>
      <c r="J142" s="11" t="s">
        <v>69</v>
      </c>
      <c r="K142" s="11">
        <v>1</v>
      </c>
      <c r="L142" s="11">
        <v>10</v>
      </c>
      <c r="M142" s="11" t="s">
        <v>55</v>
      </c>
      <c r="N142" s="22">
        <v>8.5500000000000007E-2</v>
      </c>
      <c r="O142" s="22">
        <v>7.1999999999999998E-3</v>
      </c>
      <c r="P142" s="22">
        <v>5.0000000000000001E-4</v>
      </c>
      <c r="Q142">
        <v>0.85500000000000009</v>
      </c>
      <c r="R142">
        <v>7.1999999999999995E-2</v>
      </c>
      <c r="S142">
        <v>5.0000000000000001E-3</v>
      </c>
      <c r="T142" s="23">
        <v>44302</v>
      </c>
      <c r="U142" s="11"/>
      <c r="V142" s="24">
        <v>210000</v>
      </c>
      <c r="W142" s="11" t="s">
        <v>150</v>
      </c>
      <c r="X142" s="11" t="s">
        <v>151</v>
      </c>
      <c r="Y142" s="21">
        <v>210000</v>
      </c>
      <c r="Z142" s="11"/>
      <c r="AA142" s="11">
        <v>744557</v>
      </c>
      <c r="AB142" s="11" t="s">
        <v>60</v>
      </c>
      <c r="AC142" s="21"/>
      <c r="AF142" t="str">
        <f>VLOOKUP(AA142,'[1]CAP query'!A:K,11,FALSE)</f>
        <v>38.63615, -121.43447</v>
      </c>
      <c r="AG142" t="str">
        <f>VLOOKUP(AA142,'[1]cofund(3)'!E:M,8,FALSE)</f>
        <v>HVIP - Hybrid and Zero-Emission Truck and Bus Voucher Incentive Project</v>
      </c>
    </row>
    <row r="143" spans="1:33" x14ac:dyDescent="0.2">
      <c r="A143" s="11" t="s">
        <v>106</v>
      </c>
      <c r="B143" s="11" t="s">
        <v>313</v>
      </c>
      <c r="C143" s="11" t="s">
        <v>313</v>
      </c>
      <c r="D143" s="11" t="s">
        <v>53</v>
      </c>
      <c r="E143" s="11" t="s">
        <v>120</v>
      </c>
      <c r="F143" s="11" t="s">
        <v>66</v>
      </c>
      <c r="G143" s="11" t="s">
        <v>315</v>
      </c>
      <c r="H143" s="11" t="s">
        <v>10</v>
      </c>
      <c r="I143" s="11" t="s">
        <v>68</v>
      </c>
      <c r="J143" s="11" t="s">
        <v>69</v>
      </c>
      <c r="K143" s="11">
        <v>1</v>
      </c>
      <c r="L143" s="11">
        <v>10</v>
      </c>
      <c r="M143" s="11" t="s">
        <v>55</v>
      </c>
      <c r="N143" s="22">
        <v>0.12989999999999999</v>
      </c>
      <c r="O143" s="22">
        <v>1.21E-2</v>
      </c>
      <c r="P143" s="22">
        <v>8.0000000000000004E-4</v>
      </c>
      <c r="Q143">
        <v>1.2989999999999999</v>
      </c>
      <c r="R143">
        <v>0.121</v>
      </c>
      <c r="S143">
        <v>8.0000000000000002E-3</v>
      </c>
      <c r="T143" s="23">
        <v>44302</v>
      </c>
      <c r="U143" s="11"/>
      <c r="V143" s="24">
        <v>210000</v>
      </c>
      <c r="W143" s="11" t="s">
        <v>150</v>
      </c>
      <c r="X143" s="11" t="s">
        <v>151</v>
      </c>
      <c r="Y143" s="21">
        <v>210000</v>
      </c>
      <c r="Z143" s="11"/>
      <c r="AA143" s="11">
        <v>744567</v>
      </c>
      <c r="AB143" s="11" t="s">
        <v>60</v>
      </c>
      <c r="AC143" s="21"/>
      <c r="AF143" t="str">
        <f>VLOOKUP(AA143,'[1]CAP query'!A:K,11,FALSE)</f>
        <v>38.63513, -121.43447</v>
      </c>
      <c r="AG143" t="str">
        <f>VLOOKUP(AA143,'[1]cofund(3)'!E:M,8,FALSE)</f>
        <v>HVIP - Hybrid and Zero-Emission Truck and Bus Voucher Incentive Project</v>
      </c>
    </row>
    <row r="144" spans="1:33" x14ac:dyDescent="0.2">
      <c r="A144" s="11" t="s">
        <v>106</v>
      </c>
      <c r="B144" s="11" t="s">
        <v>313</v>
      </c>
      <c r="C144" s="11" t="s">
        <v>313</v>
      </c>
      <c r="D144" s="11" t="s">
        <v>53</v>
      </c>
      <c r="E144" s="11" t="s">
        <v>120</v>
      </c>
      <c r="F144" s="11" t="s">
        <v>66</v>
      </c>
      <c r="G144" s="11" t="s">
        <v>316</v>
      </c>
      <c r="H144" s="11" t="s">
        <v>10</v>
      </c>
      <c r="I144" s="11" t="s">
        <v>68</v>
      </c>
      <c r="J144" s="11" t="s">
        <v>69</v>
      </c>
      <c r="K144" s="11">
        <v>1</v>
      </c>
      <c r="L144" s="11">
        <v>10</v>
      </c>
      <c r="M144" s="11" t="s">
        <v>55</v>
      </c>
      <c r="N144" s="22">
        <v>7.7700000000000005E-2</v>
      </c>
      <c r="O144" s="22">
        <v>4.8999999999999998E-3</v>
      </c>
      <c r="P144" s="22">
        <v>2.9999999999999997E-4</v>
      </c>
      <c r="Q144">
        <v>0.77700000000000002</v>
      </c>
      <c r="R144">
        <v>4.9000000000000002E-2</v>
      </c>
      <c r="S144">
        <v>2.9999999999999996E-3</v>
      </c>
      <c r="T144" s="23">
        <v>44302</v>
      </c>
      <c r="U144" s="11"/>
      <c r="V144" s="24">
        <v>210000</v>
      </c>
      <c r="W144" s="11" t="s">
        <v>150</v>
      </c>
      <c r="X144" s="11" t="s">
        <v>151</v>
      </c>
      <c r="Y144" s="21">
        <v>210000</v>
      </c>
      <c r="Z144" s="11"/>
      <c r="AA144" s="11">
        <v>744635</v>
      </c>
      <c r="AB144" s="11" t="s">
        <v>60</v>
      </c>
      <c r="AC144" s="21"/>
      <c r="AF144" t="str">
        <f>VLOOKUP(AA144,'[1]CAP query'!A:K,11,FALSE)</f>
        <v>38.63513, -121.43447</v>
      </c>
      <c r="AG144" t="str">
        <f>VLOOKUP(AA144,'[1]cofund(3)'!E:M,8,FALSE)</f>
        <v>HVIP - Hybrid and Zero-Emission Truck and Bus Voucher Incentive Project</v>
      </c>
    </row>
    <row r="145" spans="1:33" x14ac:dyDescent="0.2">
      <c r="A145" s="11" t="s">
        <v>106</v>
      </c>
      <c r="B145" s="11" t="s">
        <v>313</v>
      </c>
      <c r="C145" s="11" t="s">
        <v>313</v>
      </c>
      <c r="D145" s="11" t="s">
        <v>53</v>
      </c>
      <c r="E145" s="11" t="s">
        <v>120</v>
      </c>
      <c r="F145" s="11" t="s">
        <v>66</v>
      </c>
      <c r="G145" s="11" t="s">
        <v>317</v>
      </c>
      <c r="H145" s="11" t="s">
        <v>10</v>
      </c>
      <c r="I145" s="11" t="s">
        <v>68</v>
      </c>
      <c r="J145" s="11" t="s">
        <v>69</v>
      </c>
      <c r="K145" s="11">
        <v>1</v>
      </c>
      <c r="L145" s="11">
        <v>10</v>
      </c>
      <c r="M145" s="11" t="s">
        <v>55</v>
      </c>
      <c r="N145" s="22">
        <v>8.8400000000000006E-2</v>
      </c>
      <c r="O145" s="22">
        <v>1.03E-2</v>
      </c>
      <c r="P145" s="22">
        <v>6.9999999999999999E-4</v>
      </c>
      <c r="Q145">
        <v>0.88400000000000012</v>
      </c>
      <c r="R145">
        <v>0.10300000000000001</v>
      </c>
      <c r="S145">
        <v>7.0000000000000001E-3</v>
      </c>
      <c r="T145" s="23">
        <v>44302</v>
      </c>
      <c r="U145" s="11"/>
      <c r="V145" s="24">
        <v>210000</v>
      </c>
      <c r="W145" s="11" t="s">
        <v>150</v>
      </c>
      <c r="X145" s="11" t="s">
        <v>151</v>
      </c>
      <c r="Y145" s="21">
        <v>210000</v>
      </c>
      <c r="Z145" s="11"/>
      <c r="AA145" s="11">
        <v>744637</v>
      </c>
      <c r="AB145" s="11" t="s">
        <v>60</v>
      </c>
      <c r="AC145" s="21"/>
      <c r="AF145" t="str">
        <f>VLOOKUP(AA145,'[1]CAP query'!A:K,11,FALSE)</f>
        <v>38.63513, -121.43447</v>
      </c>
      <c r="AG145" t="str">
        <f>VLOOKUP(AA145,'[1]cofund(3)'!E:M,8,FALSE)</f>
        <v>HVIP - Hybrid and Zero-Emission Truck and Bus Voucher Incentive Project</v>
      </c>
    </row>
    <row r="146" spans="1:33" x14ac:dyDescent="0.2">
      <c r="A146" s="11" t="s">
        <v>106</v>
      </c>
      <c r="B146" s="11" t="s">
        <v>313</v>
      </c>
      <c r="C146" s="11" t="s">
        <v>313</v>
      </c>
      <c r="D146" s="11" t="s">
        <v>53</v>
      </c>
      <c r="E146" s="11" t="s">
        <v>120</v>
      </c>
      <c r="F146" s="11" t="s">
        <v>66</v>
      </c>
      <c r="G146" s="11" t="s">
        <v>318</v>
      </c>
      <c r="H146" s="11" t="s">
        <v>10</v>
      </c>
      <c r="I146" s="11" t="s">
        <v>68</v>
      </c>
      <c r="J146" s="11" t="s">
        <v>69</v>
      </c>
      <c r="K146" s="11">
        <v>1</v>
      </c>
      <c r="L146" s="11">
        <v>10</v>
      </c>
      <c r="M146" s="11" t="s">
        <v>55</v>
      </c>
      <c r="N146" s="22">
        <v>0.1144</v>
      </c>
      <c r="O146" s="22">
        <v>1.4800000000000001E-2</v>
      </c>
      <c r="P146" s="22">
        <v>1E-3</v>
      </c>
      <c r="Q146">
        <v>1.1440000000000001</v>
      </c>
      <c r="R146">
        <v>0.14800000000000002</v>
      </c>
      <c r="S146">
        <v>0.01</v>
      </c>
      <c r="T146" s="23">
        <v>44302</v>
      </c>
      <c r="U146" s="11"/>
      <c r="V146" s="24">
        <v>210000</v>
      </c>
      <c r="W146" s="11" t="s">
        <v>150</v>
      </c>
      <c r="X146" s="11" t="s">
        <v>151</v>
      </c>
      <c r="Y146" s="21">
        <v>210000</v>
      </c>
      <c r="Z146" s="11"/>
      <c r="AA146" s="11">
        <v>744639</v>
      </c>
      <c r="AB146" s="11" t="s">
        <v>60</v>
      </c>
      <c r="AC146" s="21"/>
      <c r="AF146" t="str">
        <f>VLOOKUP(AA146,'[1]CAP query'!A:K,11,FALSE)</f>
        <v>38.63513, -121.43447</v>
      </c>
      <c r="AG146" t="str">
        <f>VLOOKUP(AA146,'[1]cofund(3)'!E:M,8,FALSE)</f>
        <v>HVIP - Hybrid and Zero-Emission Truck and Bus Voucher Incentive Project</v>
      </c>
    </row>
    <row r="147" spans="1:33" x14ac:dyDescent="0.2">
      <c r="A147" s="11" t="s">
        <v>106</v>
      </c>
      <c r="B147" s="11" t="s">
        <v>319</v>
      </c>
      <c r="C147" s="11" t="s">
        <v>319</v>
      </c>
      <c r="D147" s="11" t="s">
        <v>53</v>
      </c>
      <c r="E147" s="11" t="s">
        <v>320</v>
      </c>
      <c r="F147" s="11" t="s">
        <v>66</v>
      </c>
      <c r="G147" s="11" t="s">
        <v>321</v>
      </c>
      <c r="H147" s="11" t="s">
        <v>10</v>
      </c>
      <c r="I147" s="11" t="s">
        <v>68</v>
      </c>
      <c r="J147" s="11" t="s">
        <v>69</v>
      </c>
      <c r="K147" s="11">
        <v>1</v>
      </c>
      <c r="L147" s="11">
        <v>6</v>
      </c>
      <c r="M147" s="11" t="s">
        <v>55</v>
      </c>
      <c r="N147" s="22">
        <v>0.13039999999999999</v>
      </c>
      <c r="O147" s="22">
        <v>1.1599999999999999E-2</v>
      </c>
      <c r="P147" s="22">
        <v>8.0000000000000004E-4</v>
      </c>
      <c r="Q147">
        <v>0.78239999999999998</v>
      </c>
      <c r="R147">
        <v>6.9599999999999995E-2</v>
      </c>
      <c r="S147">
        <v>4.8000000000000004E-3</v>
      </c>
      <c r="T147" s="23">
        <v>44259</v>
      </c>
      <c r="U147" s="11"/>
      <c r="V147" s="24">
        <v>211627</v>
      </c>
      <c r="W147" s="11" t="s">
        <v>150</v>
      </c>
      <c r="X147" s="11" t="s">
        <v>151</v>
      </c>
      <c r="Y147" s="21">
        <v>211627</v>
      </c>
      <c r="Z147" s="11"/>
      <c r="AA147" s="11">
        <v>729856</v>
      </c>
      <c r="AB147" s="11" t="s">
        <v>60</v>
      </c>
      <c r="AC147" s="21"/>
      <c r="AF147" t="str">
        <f>VLOOKUP(AA147,'[1]CAP query'!A:K,11,FALSE)</f>
        <v>38.483927, -121.393702</v>
      </c>
      <c r="AG147" t="str">
        <f>VLOOKUP(AA147,'[1]cofund(3)'!E:M,8,FALSE)</f>
        <v>HVIP - Hybrid and Zero-Emission Truck and Bus Voucher Incentive Project</v>
      </c>
    </row>
    <row r="148" spans="1:33" x14ac:dyDescent="0.2">
      <c r="A148" s="11" t="s">
        <v>106</v>
      </c>
      <c r="B148" s="11" t="s">
        <v>319</v>
      </c>
      <c r="C148" s="11" t="s">
        <v>319</v>
      </c>
      <c r="D148" s="11" t="s">
        <v>53</v>
      </c>
      <c r="E148" s="11" t="s">
        <v>320</v>
      </c>
      <c r="F148" s="11" t="s">
        <v>66</v>
      </c>
      <c r="G148" s="11" t="s">
        <v>322</v>
      </c>
      <c r="H148" s="11" t="s">
        <v>10</v>
      </c>
      <c r="I148" s="11" t="s">
        <v>68</v>
      </c>
      <c r="J148" s="11" t="s">
        <v>69</v>
      </c>
      <c r="K148" s="11">
        <v>1</v>
      </c>
      <c r="L148" s="11">
        <v>10</v>
      </c>
      <c r="M148" s="11" t="s">
        <v>55</v>
      </c>
      <c r="N148" s="22">
        <v>0.1333</v>
      </c>
      <c r="O148" s="22">
        <v>1.2500000000000001E-2</v>
      </c>
      <c r="P148" s="22">
        <v>8.0000000000000004E-4</v>
      </c>
      <c r="Q148">
        <v>1.333</v>
      </c>
      <c r="R148">
        <v>0.125</v>
      </c>
      <c r="S148">
        <v>8.0000000000000002E-3</v>
      </c>
      <c r="T148" s="23">
        <v>44259</v>
      </c>
      <c r="U148" s="11"/>
      <c r="V148" s="24">
        <v>180000</v>
      </c>
      <c r="W148" s="11" t="s">
        <v>150</v>
      </c>
      <c r="X148" s="11" t="s">
        <v>151</v>
      </c>
      <c r="Y148" s="21">
        <v>180000</v>
      </c>
      <c r="Z148" s="11"/>
      <c r="AA148" s="11">
        <v>729858</v>
      </c>
      <c r="AB148" s="11" t="s">
        <v>60</v>
      </c>
      <c r="AC148" s="21"/>
      <c r="AF148" t="str">
        <f>VLOOKUP(AA148,'[1]CAP query'!A:K,11,FALSE)</f>
        <v>38.483927, -121.393702</v>
      </c>
      <c r="AG148" t="str">
        <f>VLOOKUP(AA148,'[1]cofund(3)'!E:M,8,FALSE)</f>
        <v>HVIP - Hybrid and Zero-Emission Truck and Bus Voucher Incentive Project</v>
      </c>
    </row>
    <row r="149" spans="1:33" x14ac:dyDescent="0.2">
      <c r="A149" s="11" t="s">
        <v>106</v>
      </c>
      <c r="B149" s="11" t="s">
        <v>319</v>
      </c>
      <c r="C149" s="11" t="s">
        <v>319</v>
      </c>
      <c r="D149" s="11" t="s">
        <v>53</v>
      </c>
      <c r="E149" s="11" t="s">
        <v>320</v>
      </c>
      <c r="F149" s="11" t="s">
        <v>66</v>
      </c>
      <c r="G149" s="11" t="s">
        <v>323</v>
      </c>
      <c r="H149" s="11" t="s">
        <v>10</v>
      </c>
      <c r="I149" s="11" t="s">
        <v>68</v>
      </c>
      <c r="J149" s="11" t="s">
        <v>69</v>
      </c>
      <c r="K149" s="11">
        <v>1</v>
      </c>
      <c r="L149" s="11">
        <v>10</v>
      </c>
      <c r="M149" s="11" t="s">
        <v>55</v>
      </c>
      <c r="N149" s="22">
        <v>0.1318</v>
      </c>
      <c r="O149" s="22">
        <v>1.21E-2</v>
      </c>
      <c r="P149" s="22">
        <v>8.0000000000000004E-4</v>
      </c>
      <c r="Q149">
        <v>1.3180000000000001</v>
      </c>
      <c r="R149">
        <v>0.121</v>
      </c>
      <c r="S149">
        <v>8.0000000000000002E-3</v>
      </c>
      <c r="T149" s="23">
        <v>44259</v>
      </c>
      <c r="U149" s="11"/>
      <c r="V149" s="24">
        <v>180000</v>
      </c>
      <c r="W149" s="11" t="s">
        <v>150</v>
      </c>
      <c r="X149" s="11" t="s">
        <v>151</v>
      </c>
      <c r="Y149" s="21">
        <v>180000</v>
      </c>
      <c r="Z149" s="11"/>
      <c r="AA149" s="11">
        <v>729860</v>
      </c>
      <c r="AB149" s="11" t="s">
        <v>60</v>
      </c>
      <c r="AC149" s="21"/>
      <c r="AF149" t="str">
        <f>VLOOKUP(AA149,'[1]CAP query'!A:K,11,FALSE)</f>
        <v>38.483927, -121.393702</v>
      </c>
      <c r="AG149" t="str">
        <f>VLOOKUP(AA149,'[1]cofund(3)'!E:M,8,FALSE)</f>
        <v>HVIP - Hybrid and Zero-Emission Truck and Bus Voucher Incentive Project</v>
      </c>
    </row>
    <row r="150" spans="1:33" x14ac:dyDescent="0.2">
      <c r="A150" s="11" t="s">
        <v>106</v>
      </c>
      <c r="B150" s="11" t="s">
        <v>319</v>
      </c>
      <c r="C150" s="11" t="s">
        <v>319</v>
      </c>
      <c r="D150" s="11" t="s">
        <v>53</v>
      </c>
      <c r="E150" s="11" t="s">
        <v>320</v>
      </c>
      <c r="F150" s="11" t="s">
        <v>66</v>
      </c>
      <c r="G150" s="11" t="s">
        <v>324</v>
      </c>
      <c r="H150" s="11" t="s">
        <v>10</v>
      </c>
      <c r="I150" s="11" t="s">
        <v>68</v>
      </c>
      <c r="J150" s="11" t="s">
        <v>69</v>
      </c>
      <c r="K150" s="11">
        <v>1</v>
      </c>
      <c r="L150" s="11">
        <v>10</v>
      </c>
      <c r="M150" s="11" t="s">
        <v>55</v>
      </c>
      <c r="N150" s="22">
        <v>0.1333</v>
      </c>
      <c r="O150" s="22">
        <v>1.2500000000000001E-2</v>
      </c>
      <c r="P150" s="22">
        <v>5.4999999999999997E-3</v>
      </c>
      <c r="Q150">
        <v>1.333</v>
      </c>
      <c r="R150">
        <v>0.125</v>
      </c>
      <c r="S150">
        <v>5.4999999999999993E-2</v>
      </c>
      <c r="T150" s="23">
        <v>44259</v>
      </c>
      <c r="U150" s="11"/>
      <c r="V150" s="24">
        <v>164999</v>
      </c>
      <c r="W150" s="11" t="s">
        <v>150</v>
      </c>
      <c r="X150" s="11" t="s">
        <v>151</v>
      </c>
      <c r="Y150" s="21">
        <v>164999</v>
      </c>
      <c r="Z150" s="11"/>
      <c r="AA150" s="11">
        <v>729862</v>
      </c>
      <c r="AB150" s="11" t="s">
        <v>60</v>
      </c>
      <c r="AC150" s="21"/>
      <c r="AF150" t="str">
        <f>VLOOKUP(AA150,'[1]CAP query'!A:K,11,FALSE)</f>
        <v>38.483927, -121.393702</v>
      </c>
      <c r="AG150" t="str">
        <f>VLOOKUP(AA150,'[1]cofund(3)'!E:M,8,FALSE)</f>
        <v>HVIP - Hybrid and Zero-Emission Truck and Bus Voucher Incentive Project</v>
      </c>
    </row>
    <row r="151" spans="1:33" x14ac:dyDescent="0.2">
      <c r="A151" s="11" t="s">
        <v>106</v>
      </c>
      <c r="B151" s="11" t="s">
        <v>319</v>
      </c>
      <c r="C151" s="11" t="s">
        <v>319</v>
      </c>
      <c r="D151" s="11" t="s">
        <v>53</v>
      </c>
      <c r="E151" s="11" t="s">
        <v>320</v>
      </c>
      <c r="F151" s="11" t="s">
        <v>66</v>
      </c>
      <c r="G151" s="11" t="s">
        <v>325</v>
      </c>
      <c r="H151" s="11" t="s">
        <v>10</v>
      </c>
      <c r="I151" s="11" t="s">
        <v>68</v>
      </c>
      <c r="J151" s="11" t="s">
        <v>69</v>
      </c>
      <c r="K151" s="11">
        <v>1</v>
      </c>
      <c r="L151" s="11">
        <v>10</v>
      </c>
      <c r="M151" s="11" t="s">
        <v>55</v>
      </c>
      <c r="N151" s="22">
        <v>0.1333</v>
      </c>
      <c r="O151" s="22">
        <v>1.2500000000000001E-2</v>
      </c>
      <c r="P151" s="22">
        <v>8.0000000000000004E-4</v>
      </c>
      <c r="Q151">
        <v>1.333</v>
      </c>
      <c r="R151">
        <v>0.125</v>
      </c>
      <c r="S151">
        <v>8.0000000000000002E-3</v>
      </c>
      <c r="T151" s="23">
        <v>44259</v>
      </c>
      <c r="U151" s="11"/>
      <c r="V151" s="24">
        <v>164999</v>
      </c>
      <c r="W151" s="11" t="s">
        <v>150</v>
      </c>
      <c r="X151" s="11" t="s">
        <v>151</v>
      </c>
      <c r="Y151" s="21">
        <v>164999</v>
      </c>
      <c r="Z151" s="11"/>
      <c r="AA151" s="11">
        <v>729864</v>
      </c>
      <c r="AB151" s="11" t="s">
        <v>60</v>
      </c>
      <c r="AC151" s="21"/>
      <c r="AF151" t="str">
        <f>VLOOKUP(AA151,'[1]CAP query'!A:K,11,FALSE)</f>
        <v>38.483927, -121.393702</v>
      </c>
      <c r="AG151" t="str">
        <f>VLOOKUP(AA151,'[1]cofund(3)'!E:M,8,FALSE)</f>
        <v>HVIP - Hybrid and Zero-Emission Truck and Bus Voucher Incentive Project</v>
      </c>
    </row>
    <row r="152" spans="1:33" x14ac:dyDescent="0.2">
      <c r="A152" s="11" t="s">
        <v>106</v>
      </c>
      <c r="B152" s="11" t="s">
        <v>319</v>
      </c>
      <c r="C152" s="11" t="s">
        <v>319</v>
      </c>
      <c r="D152" s="11" t="s">
        <v>53</v>
      </c>
      <c r="E152" s="11" t="s">
        <v>320</v>
      </c>
      <c r="F152" s="11" t="s">
        <v>66</v>
      </c>
      <c r="G152" s="11" t="s">
        <v>326</v>
      </c>
      <c r="H152" s="11" t="s">
        <v>10</v>
      </c>
      <c r="I152" s="11" t="s">
        <v>68</v>
      </c>
      <c r="J152" s="11" t="s">
        <v>69</v>
      </c>
      <c r="K152" s="11">
        <v>1</v>
      </c>
      <c r="L152" s="11">
        <v>10</v>
      </c>
      <c r="M152" s="11" t="s">
        <v>55</v>
      </c>
      <c r="N152" s="22">
        <v>0.1333</v>
      </c>
      <c r="O152" s="22">
        <v>1.2500000000000001E-2</v>
      </c>
      <c r="P152" s="22">
        <v>8.0000000000000004E-4</v>
      </c>
      <c r="Q152">
        <v>1.333</v>
      </c>
      <c r="R152">
        <v>0.125</v>
      </c>
      <c r="S152">
        <v>8.0000000000000002E-3</v>
      </c>
      <c r="T152" s="23">
        <v>44259</v>
      </c>
      <c r="U152" s="11"/>
      <c r="V152" s="24">
        <v>164999</v>
      </c>
      <c r="W152" s="11" t="s">
        <v>150</v>
      </c>
      <c r="X152" s="11" t="s">
        <v>151</v>
      </c>
      <c r="Y152" s="21">
        <v>164999</v>
      </c>
      <c r="Z152" s="11"/>
      <c r="AA152" s="11">
        <v>729866</v>
      </c>
      <c r="AB152" s="11" t="s">
        <v>60</v>
      </c>
      <c r="AC152" s="21"/>
      <c r="AF152" t="str">
        <f>VLOOKUP(AA152,'[1]CAP query'!A:K,11,FALSE)</f>
        <v>38.483927, -121.393702</v>
      </c>
      <c r="AG152" t="str">
        <f>VLOOKUP(AA152,'[1]cofund(3)'!E:M,8,FALSE)</f>
        <v>HVIP - Hybrid and Zero-Emission Truck and Bus Voucher Incentive Project</v>
      </c>
    </row>
    <row r="153" spans="1:33" x14ac:dyDescent="0.2">
      <c r="A153" s="11" t="s">
        <v>106</v>
      </c>
      <c r="B153" s="11" t="s">
        <v>319</v>
      </c>
      <c r="C153" s="11" t="s">
        <v>319</v>
      </c>
      <c r="D153" s="11" t="s">
        <v>53</v>
      </c>
      <c r="E153" s="11" t="s">
        <v>320</v>
      </c>
      <c r="F153" s="11" t="s">
        <v>66</v>
      </c>
      <c r="G153" s="11" t="s">
        <v>327</v>
      </c>
      <c r="H153" s="11" t="s">
        <v>10</v>
      </c>
      <c r="I153" s="11" t="s">
        <v>68</v>
      </c>
      <c r="J153" s="11" t="s">
        <v>69</v>
      </c>
      <c r="K153" s="11">
        <v>1</v>
      </c>
      <c r="L153" s="11">
        <v>10</v>
      </c>
      <c r="M153" s="11" t="s">
        <v>55</v>
      </c>
      <c r="N153" s="22">
        <v>0.1333</v>
      </c>
      <c r="O153" s="22">
        <v>1.2500000000000001E-2</v>
      </c>
      <c r="P153" s="22">
        <v>8.0000000000000004E-4</v>
      </c>
      <c r="Q153">
        <v>1.333</v>
      </c>
      <c r="R153">
        <v>0.125</v>
      </c>
      <c r="S153">
        <v>8.0000000000000002E-3</v>
      </c>
      <c r="T153" s="23">
        <v>44259</v>
      </c>
      <c r="U153" s="11"/>
      <c r="V153" s="24">
        <v>180000</v>
      </c>
      <c r="W153" s="11" t="s">
        <v>150</v>
      </c>
      <c r="X153" s="11" t="s">
        <v>151</v>
      </c>
      <c r="Y153" s="21">
        <v>180000</v>
      </c>
      <c r="Z153" s="11"/>
      <c r="AA153" s="11">
        <v>729868</v>
      </c>
      <c r="AB153" s="11" t="s">
        <v>60</v>
      </c>
      <c r="AC153" s="21"/>
      <c r="AF153" t="str">
        <f>VLOOKUP(AA153,'[1]CAP query'!A:K,11,FALSE)</f>
        <v>38.483927, -121.393702</v>
      </c>
      <c r="AG153" t="str">
        <f>VLOOKUP(AA153,'[1]cofund(3)'!E:M,8,FALSE)</f>
        <v>HVIP - Hybrid and Zero-Emission Truck and Bus Voucher Incentive Project</v>
      </c>
    </row>
    <row r="154" spans="1:33" x14ac:dyDescent="0.2">
      <c r="A154" s="11" t="s">
        <v>106</v>
      </c>
      <c r="B154" s="11" t="s">
        <v>319</v>
      </c>
      <c r="C154" s="11" t="s">
        <v>319</v>
      </c>
      <c r="D154" s="11" t="s">
        <v>53</v>
      </c>
      <c r="E154" s="11" t="s">
        <v>320</v>
      </c>
      <c r="F154" s="11" t="s">
        <v>66</v>
      </c>
      <c r="G154" s="11" t="s">
        <v>328</v>
      </c>
      <c r="H154" s="11" t="s">
        <v>10</v>
      </c>
      <c r="I154" s="11" t="s">
        <v>68</v>
      </c>
      <c r="J154" s="11" t="s">
        <v>69</v>
      </c>
      <c r="K154" s="11">
        <v>1</v>
      </c>
      <c r="L154" s="11">
        <v>10</v>
      </c>
      <c r="M154" s="11" t="s">
        <v>55</v>
      </c>
      <c r="N154" s="22">
        <v>0.1333</v>
      </c>
      <c r="O154" s="22">
        <v>1.2500000000000001E-2</v>
      </c>
      <c r="P154" s="22">
        <v>8.0000000000000004E-4</v>
      </c>
      <c r="Q154">
        <v>1.333</v>
      </c>
      <c r="R154">
        <v>0.125</v>
      </c>
      <c r="S154">
        <v>8.0000000000000002E-3</v>
      </c>
      <c r="T154" s="23">
        <v>44259</v>
      </c>
      <c r="U154" s="11"/>
      <c r="V154" s="24">
        <v>180000</v>
      </c>
      <c r="W154" s="11" t="s">
        <v>150</v>
      </c>
      <c r="X154" s="11" t="s">
        <v>151</v>
      </c>
      <c r="Y154" s="21">
        <v>180000</v>
      </c>
      <c r="Z154" s="11"/>
      <c r="AA154" s="11">
        <v>729870</v>
      </c>
      <c r="AB154" s="11" t="s">
        <v>60</v>
      </c>
      <c r="AC154" s="21"/>
      <c r="AF154" t="str">
        <f>VLOOKUP(AA154,'[1]CAP query'!A:K,11,FALSE)</f>
        <v>38.483927, -121.393702</v>
      </c>
      <c r="AG154" t="str">
        <f>VLOOKUP(AA154,'[1]cofund(3)'!E:M,8,FALSE)</f>
        <v>HVIP - Hybrid and Zero-Emission Truck and Bus Voucher Incentive Project</v>
      </c>
    </row>
    <row r="155" spans="1:33" x14ac:dyDescent="0.2">
      <c r="A155" s="11" t="s">
        <v>106</v>
      </c>
      <c r="B155" s="11" t="s">
        <v>319</v>
      </c>
      <c r="C155" s="11" t="s">
        <v>319</v>
      </c>
      <c r="D155" s="11" t="s">
        <v>53</v>
      </c>
      <c r="E155" s="11" t="s">
        <v>320</v>
      </c>
      <c r="F155" s="11" t="s">
        <v>66</v>
      </c>
      <c r="G155" s="11" t="s">
        <v>329</v>
      </c>
      <c r="H155" s="11" t="s">
        <v>10</v>
      </c>
      <c r="I155" s="11" t="s">
        <v>68</v>
      </c>
      <c r="J155" s="11" t="s">
        <v>69</v>
      </c>
      <c r="K155" s="11">
        <v>1</v>
      </c>
      <c r="L155" s="11">
        <v>10</v>
      </c>
      <c r="M155" s="11" t="s">
        <v>55</v>
      </c>
      <c r="N155" s="22">
        <v>0.1333</v>
      </c>
      <c r="O155" s="22">
        <v>1.2500000000000001E-2</v>
      </c>
      <c r="P155" s="22">
        <v>8.0000000000000004E-4</v>
      </c>
      <c r="Q155">
        <v>1.333</v>
      </c>
      <c r="R155">
        <v>0.125</v>
      </c>
      <c r="S155">
        <v>8.0000000000000002E-3</v>
      </c>
      <c r="T155" s="23">
        <v>44259</v>
      </c>
      <c r="U155" s="11"/>
      <c r="V155" s="24">
        <v>180000</v>
      </c>
      <c r="W155" s="11" t="s">
        <v>150</v>
      </c>
      <c r="X155" s="11" t="s">
        <v>287</v>
      </c>
      <c r="Y155" s="21">
        <v>180000</v>
      </c>
      <c r="Z155" s="11"/>
      <c r="AA155" s="11">
        <v>729872</v>
      </c>
      <c r="AB155" s="11" t="s">
        <v>60</v>
      </c>
      <c r="AC155" s="21"/>
      <c r="AF155" t="str">
        <f>VLOOKUP(AA155,'[1]CAP query'!A:K,11,FALSE)</f>
        <v>38.483927, -121.393702</v>
      </c>
      <c r="AG155" t="str">
        <f>VLOOKUP(AA155,'[1]cofund(3)'!E:M,8,FALSE)</f>
        <v>HVIP - Hybrid and Zero-Emission Truck and Bus Voucher Incentive Project</v>
      </c>
    </row>
    <row r="156" spans="1:33" x14ac:dyDescent="0.2">
      <c r="A156" s="11" t="s">
        <v>106</v>
      </c>
      <c r="B156" s="11" t="s">
        <v>319</v>
      </c>
      <c r="C156" s="11" t="s">
        <v>319</v>
      </c>
      <c r="D156" s="11" t="s">
        <v>53</v>
      </c>
      <c r="E156" s="11" t="s">
        <v>320</v>
      </c>
      <c r="F156" s="11" t="s">
        <v>66</v>
      </c>
      <c r="G156" s="11" t="s">
        <v>330</v>
      </c>
      <c r="H156" s="11" t="s">
        <v>10</v>
      </c>
      <c r="I156" s="11" t="s">
        <v>68</v>
      </c>
      <c r="J156" s="11" t="s">
        <v>69</v>
      </c>
      <c r="K156" s="11">
        <v>1</v>
      </c>
      <c r="L156" s="11">
        <v>10</v>
      </c>
      <c r="M156" s="11" t="s">
        <v>55</v>
      </c>
      <c r="N156" s="22">
        <v>0.1333</v>
      </c>
      <c r="O156" s="22">
        <v>1.2500000000000001E-2</v>
      </c>
      <c r="P156" s="22">
        <v>8.0000000000000004E-4</v>
      </c>
      <c r="Q156">
        <v>1.333</v>
      </c>
      <c r="R156">
        <v>0.125</v>
      </c>
      <c r="S156">
        <v>8.0000000000000002E-3</v>
      </c>
      <c r="T156" s="23">
        <v>44259</v>
      </c>
      <c r="U156" s="11"/>
      <c r="V156" s="24">
        <v>180000</v>
      </c>
      <c r="W156" s="11" t="s">
        <v>150</v>
      </c>
      <c r="X156" s="11" t="s">
        <v>287</v>
      </c>
      <c r="Y156" s="21">
        <v>180000</v>
      </c>
      <c r="Z156" s="11"/>
      <c r="AA156" s="11">
        <v>729874</v>
      </c>
      <c r="AB156" s="11" t="s">
        <v>60</v>
      </c>
      <c r="AC156" s="21"/>
      <c r="AF156" t="str">
        <f>VLOOKUP(AA156,'[1]CAP query'!A:K,11,FALSE)</f>
        <v>38.483927, -121.393702</v>
      </c>
      <c r="AG156" t="str">
        <f>VLOOKUP(AA156,'[1]cofund(3)'!E:M,8,FALSE)</f>
        <v>HVIP - Hybrid and Zero-Emission Truck and Bus Voucher Incentive Project</v>
      </c>
    </row>
    <row r="157" spans="1:33" x14ac:dyDescent="0.2">
      <c r="A157" s="11" t="s">
        <v>106</v>
      </c>
      <c r="B157" s="11" t="s">
        <v>319</v>
      </c>
      <c r="C157" s="11" t="s">
        <v>319</v>
      </c>
      <c r="D157" s="11" t="s">
        <v>53</v>
      </c>
      <c r="E157" s="11" t="s">
        <v>320</v>
      </c>
      <c r="F157" s="11" t="s">
        <v>66</v>
      </c>
      <c r="G157" s="11" t="s">
        <v>331</v>
      </c>
      <c r="H157" s="11" t="s">
        <v>10</v>
      </c>
      <c r="I157" s="11" t="s">
        <v>68</v>
      </c>
      <c r="J157" s="11" t="s">
        <v>69</v>
      </c>
      <c r="K157" s="11">
        <v>1</v>
      </c>
      <c r="L157" s="11">
        <v>10</v>
      </c>
      <c r="M157" s="11" t="s">
        <v>55</v>
      </c>
      <c r="N157" s="22">
        <v>0.1333</v>
      </c>
      <c r="O157" s="22">
        <v>1.2500000000000001E-2</v>
      </c>
      <c r="P157" s="22">
        <v>8.0000000000000004E-4</v>
      </c>
      <c r="Q157">
        <v>1.333</v>
      </c>
      <c r="R157">
        <v>0.125</v>
      </c>
      <c r="S157">
        <v>8.0000000000000002E-3</v>
      </c>
      <c r="T157" s="23">
        <v>44259</v>
      </c>
      <c r="U157" s="11"/>
      <c r="V157" s="24">
        <v>180000</v>
      </c>
      <c r="W157" s="11" t="s">
        <v>150</v>
      </c>
      <c r="X157" s="11" t="s">
        <v>287</v>
      </c>
      <c r="Y157" s="21">
        <v>180000</v>
      </c>
      <c r="Z157" s="11"/>
      <c r="AA157" s="11">
        <v>729876</v>
      </c>
      <c r="AB157" s="11" t="s">
        <v>60</v>
      </c>
      <c r="AC157" s="21"/>
      <c r="AF157" t="str">
        <f>VLOOKUP(AA157,'[1]CAP query'!A:K,11,FALSE)</f>
        <v>38.483927, -121.393702</v>
      </c>
      <c r="AG157" t="str">
        <f>VLOOKUP(AA157,'[1]cofund(3)'!E:M,8,FALSE)</f>
        <v>HVIP - Hybrid and Zero-Emission Truck and Bus Voucher Incentive Project</v>
      </c>
    </row>
    <row r="158" spans="1:33" x14ac:dyDescent="0.2">
      <c r="A158" s="11" t="s">
        <v>106</v>
      </c>
      <c r="B158" s="11" t="s">
        <v>319</v>
      </c>
      <c r="C158" s="11" t="s">
        <v>319</v>
      </c>
      <c r="D158" s="11" t="s">
        <v>53</v>
      </c>
      <c r="E158" s="11" t="s">
        <v>320</v>
      </c>
      <c r="F158" s="11" t="s">
        <v>66</v>
      </c>
      <c r="G158" s="11" t="s">
        <v>332</v>
      </c>
      <c r="H158" s="11" t="s">
        <v>10</v>
      </c>
      <c r="I158" s="11" t="s">
        <v>68</v>
      </c>
      <c r="J158" s="11" t="s">
        <v>69</v>
      </c>
      <c r="K158" s="11">
        <v>1</v>
      </c>
      <c r="L158" s="11">
        <v>10</v>
      </c>
      <c r="M158" s="11" t="s">
        <v>55</v>
      </c>
      <c r="N158" s="22">
        <v>0.1333</v>
      </c>
      <c r="O158" s="22">
        <v>1.2500000000000001E-2</v>
      </c>
      <c r="P158" s="22">
        <v>8.0000000000000004E-4</v>
      </c>
      <c r="Q158">
        <v>1.333</v>
      </c>
      <c r="R158">
        <v>0.125</v>
      </c>
      <c r="S158">
        <v>8.0000000000000002E-3</v>
      </c>
      <c r="T158" s="23">
        <v>44259</v>
      </c>
      <c r="U158" s="11"/>
      <c r="V158" s="24">
        <v>180000</v>
      </c>
      <c r="W158" s="11" t="s">
        <v>150</v>
      </c>
      <c r="X158" s="11" t="s">
        <v>151</v>
      </c>
      <c r="Y158" s="21">
        <v>180000</v>
      </c>
      <c r="Z158" s="11"/>
      <c r="AA158" s="11">
        <v>729878</v>
      </c>
      <c r="AB158" s="11" t="s">
        <v>60</v>
      </c>
      <c r="AC158" s="21"/>
      <c r="AF158" t="str">
        <f>VLOOKUP(AA158,'[1]CAP query'!A:K,11,FALSE)</f>
        <v>38.483927, -121.393702</v>
      </c>
      <c r="AG158" t="str">
        <f>VLOOKUP(AA158,'[1]cofund(3)'!E:M,8,FALSE)</f>
        <v>HVIP - Hybrid and Zero-Emission Truck and Bus Voucher Incentive Project</v>
      </c>
    </row>
    <row r="159" spans="1:33" x14ac:dyDescent="0.2">
      <c r="A159" s="11" t="s">
        <v>106</v>
      </c>
      <c r="B159" s="11" t="s">
        <v>319</v>
      </c>
      <c r="C159" s="11" t="s">
        <v>319</v>
      </c>
      <c r="D159" s="11" t="s">
        <v>53</v>
      </c>
      <c r="E159" s="11" t="s">
        <v>320</v>
      </c>
      <c r="F159" s="11" t="s">
        <v>66</v>
      </c>
      <c r="G159" s="11" t="s">
        <v>333</v>
      </c>
      <c r="H159" s="11" t="s">
        <v>10</v>
      </c>
      <c r="I159" s="11" t="s">
        <v>68</v>
      </c>
      <c r="J159" s="11" t="s">
        <v>69</v>
      </c>
      <c r="K159" s="11">
        <v>1</v>
      </c>
      <c r="L159" s="11">
        <v>10</v>
      </c>
      <c r="M159" s="11" t="s">
        <v>55</v>
      </c>
      <c r="N159" s="22">
        <v>0.1333</v>
      </c>
      <c r="O159" s="22">
        <v>1.2500000000000001E-2</v>
      </c>
      <c r="P159" s="22">
        <v>8.0000000000000004E-4</v>
      </c>
      <c r="Q159">
        <v>1.333</v>
      </c>
      <c r="R159">
        <v>0.125</v>
      </c>
      <c r="S159">
        <v>8.0000000000000002E-3</v>
      </c>
      <c r="T159" s="23">
        <v>44259</v>
      </c>
      <c r="U159" s="11"/>
      <c r="V159" s="24">
        <v>180000</v>
      </c>
      <c r="W159" s="11" t="s">
        <v>150</v>
      </c>
      <c r="X159" s="11" t="s">
        <v>151</v>
      </c>
      <c r="Y159" s="21">
        <v>180000</v>
      </c>
      <c r="Z159" s="11"/>
      <c r="AA159" s="11">
        <v>729880</v>
      </c>
      <c r="AB159" s="11" t="s">
        <v>60</v>
      </c>
      <c r="AC159" s="21"/>
      <c r="AF159" t="str">
        <f>VLOOKUP(AA159,'[1]CAP query'!A:K,11,FALSE)</f>
        <v>38.483927, -121.393702</v>
      </c>
      <c r="AG159" t="str">
        <f>VLOOKUP(AA159,'[1]cofund(3)'!E:M,8,FALSE)</f>
        <v>HVIP - Hybrid and Zero-Emission Truck and Bus Voucher Incentive Project</v>
      </c>
    </row>
    <row r="160" spans="1:33" x14ac:dyDescent="0.2">
      <c r="A160" s="11" t="s">
        <v>106</v>
      </c>
      <c r="B160" s="11" t="s">
        <v>334</v>
      </c>
      <c r="C160" s="11" t="s">
        <v>334</v>
      </c>
      <c r="D160" s="11" t="s">
        <v>53</v>
      </c>
      <c r="E160" s="11" t="s">
        <v>335</v>
      </c>
      <c r="F160" s="11" t="s">
        <v>55</v>
      </c>
      <c r="G160" s="11" t="s">
        <v>336</v>
      </c>
      <c r="H160" s="11" t="s">
        <v>10</v>
      </c>
      <c r="I160" s="11" t="s">
        <v>68</v>
      </c>
      <c r="J160" s="11" t="s">
        <v>69</v>
      </c>
      <c r="K160" s="11">
        <v>1</v>
      </c>
      <c r="L160" s="11">
        <v>10</v>
      </c>
      <c r="M160" s="11" t="s">
        <v>55</v>
      </c>
      <c r="N160" s="22">
        <v>0.1454</v>
      </c>
      <c r="O160" s="22">
        <v>1.9199999999999998E-2</v>
      </c>
      <c r="P160" s="22">
        <v>2.5000000000000001E-3</v>
      </c>
      <c r="Q160">
        <v>1.454</v>
      </c>
      <c r="R160">
        <v>0.19199999999999998</v>
      </c>
      <c r="S160">
        <v>2.5000000000000001E-2</v>
      </c>
      <c r="T160" s="23">
        <v>44176</v>
      </c>
      <c r="U160" s="11"/>
      <c r="V160" s="24">
        <v>230000</v>
      </c>
      <c r="W160" s="11" t="s">
        <v>150</v>
      </c>
      <c r="X160" s="11" t="s">
        <v>151</v>
      </c>
      <c r="Y160" s="21">
        <v>230000</v>
      </c>
      <c r="Z160" s="11"/>
      <c r="AA160" s="11">
        <v>761056</v>
      </c>
      <c r="AB160" s="11" t="s">
        <v>60</v>
      </c>
      <c r="AC160" s="21"/>
      <c r="AF160" t="str">
        <f>VLOOKUP(AA160,'[1]CAP query'!A:K,11,FALSE)</f>
        <v>38.721964, -121.390998</v>
      </c>
      <c r="AG160" t="str">
        <f>VLOOKUP(AA160,'[1]cofund(3)'!E:M,8,FALSE)</f>
        <v>HVIP - Hybrid and Zero-Emission Truck and Bus Voucher Incentive Project</v>
      </c>
    </row>
    <row r="161" spans="1:33" x14ac:dyDescent="0.2">
      <c r="A161" s="11" t="s">
        <v>106</v>
      </c>
      <c r="B161" s="11" t="s">
        <v>334</v>
      </c>
      <c r="C161" s="11" t="s">
        <v>334</v>
      </c>
      <c r="D161" s="11" t="s">
        <v>53</v>
      </c>
      <c r="E161" s="11" t="s">
        <v>335</v>
      </c>
      <c r="F161" s="11" t="s">
        <v>55</v>
      </c>
      <c r="G161" s="11" t="s">
        <v>337</v>
      </c>
      <c r="H161" s="11" t="s">
        <v>10</v>
      </c>
      <c r="I161" s="11" t="s">
        <v>68</v>
      </c>
      <c r="J161" s="11" t="s">
        <v>69</v>
      </c>
      <c r="K161" s="11">
        <v>1</v>
      </c>
      <c r="L161" s="11">
        <v>10</v>
      </c>
      <c r="M161" s="11" t="s">
        <v>55</v>
      </c>
      <c r="N161" s="22">
        <v>0.124</v>
      </c>
      <c r="O161" s="22">
        <v>1.0699999999999999E-2</v>
      </c>
      <c r="P161" s="22">
        <v>6.9999999999999999E-4</v>
      </c>
      <c r="Q161">
        <v>1.24</v>
      </c>
      <c r="R161">
        <v>0.107</v>
      </c>
      <c r="S161">
        <v>7.0000000000000001E-3</v>
      </c>
      <c r="T161" s="23">
        <v>44176</v>
      </c>
      <c r="U161" s="11"/>
      <c r="V161" s="24">
        <v>180000</v>
      </c>
      <c r="W161" s="11" t="s">
        <v>150</v>
      </c>
      <c r="X161" s="11" t="s">
        <v>151</v>
      </c>
      <c r="Y161" s="21">
        <v>180000</v>
      </c>
      <c r="Z161" s="11"/>
      <c r="AA161" s="11">
        <v>761058</v>
      </c>
      <c r="AB161" s="11" t="s">
        <v>60</v>
      </c>
      <c r="AC161" s="21"/>
      <c r="AF161" t="str">
        <f>VLOOKUP(AA161,'[1]CAP query'!A:K,11,FALSE)</f>
        <v>38.721964, -121.390998</v>
      </c>
      <c r="AG161" t="str">
        <f>VLOOKUP(AA161,'[1]cofund(3)'!E:M,8,FALSE)</f>
        <v>HVIP - Hybrid and Zero-Emission Truck and Bus Voucher Incentive Project</v>
      </c>
    </row>
    <row r="162" spans="1:33" x14ac:dyDescent="0.2">
      <c r="A162" s="11" t="s">
        <v>106</v>
      </c>
      <c r="B162" s="11" t="s">
        <v>334</v>
      </c>
      <c r="C162" s="11" t="s">
        <v>334</v>
      </c>
      <c r="D162" s="11" t="s">
        <v>53</v>
      </c>
      <c r="E162" s="11" t="s">
        <v>335</v>
      </c>
      <c r="F162" s="11" t="s">
        <v>55</v>
      </c>
      <c r="G162" s="11" t="s">
        <v>338</v>
      </c>
      <c r="H162" s="11" t="s">
        <v>10</v>
      </c>
      <c r="I162" s="11" t="s">
        <v>68</v>
      </c>
      <c r="J162" s="11" t="s">
        <v>69</v>
      </c>
      <c r="K162" s="11">
        <v>1</v>
      </c>
      <c r="L162" s="11">
        <v>10</v>
      </c>
      <c r="M162" s="11" t="s">
        <v>55</v>
      </c>
      <c r="N162" s="22">
        <v>0.1245</v>
      </c>
      <c r="O162" s="22">
        <v>1.11E-2</v>
      </c>
      <c r="P162" s="22">
        <v>8.0000000000000004E-4</v>
      </c>
      <c r="Q162">
        <v>1.2450000000000001</v>
      </c>
      <c r="R162">
        <v>0.111</v>
      </c>
      <c r="S162">
        <v>8.0000000000000002E-3</v>
      </c>
      <c r="T162" s="23">
        <v>44176</v>
      </c>
      <c r="U162" s="11"/>
      <c r="V162" s="24">
        <v>180000</v>
      </c>
      <c r="W162" s="11" t="s">
        <v>150</v>
      </c>
      <c r="X162" s="11" t="s">
        <v>151</v>
      </c>
      <c r="Y162" s="21">
        <v>180000</v>
      </c>
      <c r="Z162" s="11"/>
      <c r="AA162" s="11">
        <v>761060</v>
      </c>
      <c r="AB162" s="11" t="s">
        <v>60</v>
      </c>
      <c r="AC162" s="21"/>
      <c r="AF162" t="str">
        <f>VLOOKUP(AA162,'[1]CAP query'!A:K,11,FALSE)</f>
        <v>38.721964, -121.390998</v>
      </c>
      <c r="AG162" t="str">
        <f>VLOOKUP(AA162,'[1]cofund(3)'!E:M,8,FALSE)</f>
        <v>HVIP - Hybrid and Zero-Emission Truck and Bus Voucher Incentive Project</v>
      </c>
    </row>
    <row r="163" spans="1:33" x14ac:dyDescent="0.2">
      <c r="A163" s="11" t="s">
        <v>106</v>
      </c>
      <c r="B163" s="11" t="s">
        <v>334</v>
      </c>
      <c r="C163" s="11" t="s">
        <v>334</v>
      </c>
      <c r="D163" s="11" t="s">
        <v>53</v>
      </c>
      <c r="E163" s="11" t="s">
        <v>335</v>
      </c>
      <c r="F163" s="11" t="s">
        <v>55</v>
      </c>
      <c r="G163" s="11" t="s">
        <v>339</v>
      </c>
      <c r="H163" s="11" t="s">
        <v>10</v>
      </c>
      <c r="I163" s="11" t="s">
        <v>68</v>
      </c>
      <c r="J163" s="11" t="s">
        <v>69</v>
      </c>
      <c r="K163" s="11">
        <v>1</v>
      </c>
      <c r="L163" s="11">
        <v>10</v>
      </c>
      <c r="M163" s="11" t="s">
        <v>55</v>
      </c>
      <c r="N163" s="22">
        <v>0.1245</v>
      </c>
      <c r="O163" s="22">
        <v>1.11E-2</v>
      </c>
      <c r="P163" s="22">
        <v>8.0000000000000004E-4</v>
      </c>
      <c r="Q163">
        <v>1.2450000000000001</v>
      </c>
      <c r="R163">
        <v>0.111</v>
      </c>
      <c r="S163">
        <v>8.0000000000000002E-3</v>
      </c>
      <c r="T163" s="23">
        <v>44176</v>
      </c>
      <c r="U163" s="11"/>
      <c r="V163" s="24">
        <v>180000</v>
      </c>
      <c r="W163" s="11" t="s">
        <v>150</v>
      </c>
      <c r="X163" s="11" t="s">
        <v>151</v>
      </c>
      <c r="Y163" s="21">
        <v>180000</v>
      </c>
      <c r="Z163" s="11"/>
      <c r="AA163" s="11">
        <v>761062</v>
      </c>
      <c r="AB163" s="11" t="s">
        <v>60</v>
      </c>
      <c r="AC163" s="21"/>
      <c r="AF163" t="str">
        <f>VLOOKUP(AA163,'[1]CAP query'!A:K,11,FALSE)</f>
        <v>38.721964, -121.390998</v>
      </c>
    </row>
    <row r="164" spans="1:33" x14ac:dyDescent="0.2">
      <c r="A164" s="11" t="s">
        <v>106</v>
      </c>
      <c r="B164" s="11" t="s">
        <v>340</v>
      </c>
      <c r="C164" s="11" t="s">
        <v>340</v>
      </c>
      <c r="D164" s="11" t="s">
        <v>53</v>
      </c>
      <c r="E164" s="11" t="s">
        <v>120</v>
      </c>
      <c r="F164" s="11" t="s">
        <v>66</v>
      </c>
      <c r="G164" s="11" t="s">
        <v>341</v>
      </c>
      <c r="H164" s="11" t="s">
        <v>10</v>
      </c>
      <c r="I164" s="11" t="s">
        <v>68</v>
      </c>
      <c r="J164" s="11" t="s">
        <v>69</v>
      </c>
      <c r="K164" s="11">
        <v>1</v>
      </c>
      <c r="L164" s="11">
        <v>10</v>
      </c>
      <c r="M164" s="11" t="s">
        <v>55</v>
      </c>
      <c r="N164" s="22">
        <v>8.1900000000000001E-2</v>
      </c>
      <c r="O164" s="22">
        <v>9.9000000000000008E-3</v>
      </c>
      <c r="P164" s="22">
        <v>6.9999999999999999E-4</v>
      </c>
      <c r="Q164">
        <v>0.81899999999999995</v>
      </c>
      <c r="R164">
        <v>9.9000000000000005E-2</v>
      </c>
      <c r="S164">
        <v>7.0000000000000001E-3</v>
      </c>
      <c r="T164" s="23">
        <v>44151</v>
      </c>
      <c r="U164" s="11"/>
      <c r="V164" s="24">
        <v>180000</v>
      </c>
      <c r="W164" s="11" t="s">
        <v>150</v>
      </c>
      <c r="X164" s="11" t="s">
        <v>151</v>
      </c>
      <c r="Y164" s="21">
        <v>180000</v>
      </c>
      <c r="Z164" s="11"/>
      <c r="AA164" s="11">
        <v>708861</v>
      </c>
      <c r="AB164" s="11" t="s">
        <v>60</v>
      </c>
      <c r="AC164" s="21"/>
      <c r="AF164" t="str">
        <f>VLOOKUP(AA164,'[1]CAP query'!A:K,11,FALSE)</f>
        <v>38.63513, -121.436759</v>
      </c>
      <c r="AG164" t="str">
        <f>VLOOKUP(AA164,'[1]cofund(3)'!E:M,8,FALSE)</f>
        <v>HVIP - Hybrid and Zero-Emission Truck and Bus Voucher Incentive Project</v>
      </c>
    </row>
    <row r="165" spans="1:33" x14ac:dyDescent="0.2">
      <c r="A165" s="11" t="s">
        <v>106</v>
      </c>
      <c r="B165" s="11" t="s">
        <v>340</v>
      </c>
      <c r="C165" s="11" t="s">
        <v>340</v>
      </c>
      <c r="D165" s="11" t="s">
        <v>53</v>
      </c>
      <c r="E165" s="11" t="s">
        <v>120</v>
      </c>
      <c r="F165" s="11" t="s">
        <v>66</v>
      </c>
      <c r="G165" s="11" t="s">
        <v>342</v>
      </c>
      <c r="H165" s="11" t="s">
        <v>10</v>
      </c>
      <c r="I165" s="11" t="s">
        <v>68</v>
      </c>
      <c r="J165" s="11" t="s">
        <v>69</v>
      </c>
      <c r="K165" s="11">
        <v>1</v>
      </c>
      <c r="L165" s="11">
        <v>10</v>
      </c>
      <c r="M165" s="11" t="s">
        <v>55</v>
      </c>
      <c r="N165" s="22">
        <v>8.1900000000000001E-2</v>
      </c>
      <c r="O165" s="22">
        <v>9.9000000000000008E-3</v>
      </c>
      <c r="P165" s="22">
        <v>6.9999999999999999E-4</v>
      </c>
      <c r="Q165">
        <v>0.81899999999999995</v>
      </c>
      <c r="R165">
        <v>9.9000000000000005E-2</v>
      </c>
      <c r="S165">
        <v>7.0000000000000001E-3</v>
      </c>
      <c r="T165" s="23">
        <v>44151</v>
      </c>
      <c r="U165" s="11"/>
      <c r="V165" s="24">
        <v>230000</v>
      </c>
      <c r="W165" s="11" t="s">
        <v>150</v>
      </c>
      <c r="X165" s="11" t="s">
        <v>151</v>
      </c>
      <c r="Y165" s="21">
        <v>230000</v>
      </c>
      <c r="Z165" s="11"/>
      <c r="AA165" s="11">
        <v>729230</v>
      </c>
      <c r="AB165" s="11" t="s">
        <v>60</v>
      </c>
      <c r="AC165" s="21"/>
      <c r="AF165" t="str">
        <f>VLOOKUP(AA165,'[1]CAP query'!A:K,11,FALSE)</f>
        <v>38.63513, -121.436759</v>
      </c>
      <c r="AG165" t="str">
        <f>VLOOKUP(AA165,'[1]cofund(3)'!E:M,8,FALSE)</f>
        <v>HVIP - Hybrid and Zero-Emission Truck and Bus Voucher Incentive Project</v>
      </c>
    </row>
    <row r="166" spans="1:33" x14ac:dyDescent="0.2">
      <c r="A166" s="11" t="s">
        <v>106</v>
      </c>
      <c r="B166" s="11" t="s">
        <v>340</v>
      </c>
      <c r="C166" s="11" t="s">
        <v>340</v>
      </c>
      <c r="D166" s="11" t="s">
        <v>53</v>
      </c>
      <c r="E166" s="11" t="s">
        <v>120</v>
      </c>
      <c r="F166" s="11" t="s">
        <v>66</v>
      </c>
      <c r="G166" s="11" t="s">
        <v>343</v>
      </c>
      <c r="H166" s="11" t="s">
        <v>10</v>
      </c>
      <c r="I166" s="11" t="s">
        <v>68</v>
      </c>
      <c r="J166" s="11" t="s">
        <v>69</v>
      </c>
      <c r="K166" s="11">
        <v>1</v>
      </c>
      <c r="L166" s="11">
        <v>10</v>
      </c>
      <c r="M166" s="11" t="s">
        <v>55</v>
      </c>
      <c r="N166" s="22">
        <v>8.1900000000000001E-2</v>
      </c>
      <c r="O166" s="22">
        <v>9.9000000000000008E-3</v>
      </c>
      <c r="P166" s="22">
        <v>6.9999999999999999E-4</v>
      </c>
      <c r="Q166">
        <v>0.81899999999999995</v>
      </c>
      <c r="R166">
        <v>9.9000000000000005E-2</v>
      </c>
      <c r="S166">
        <v>7.0000000000000001E-3</v>
      </c>
      <c r="T166" s="23">
        <v>44151</v>
      </c>
      <c r="U166" s="11"/>
      <c r="V166" s="24">
        <v>180000</v>
      </c>
      <c r="W166" s="11" t="s">
        <v>150</v>
      </c>
      <c r="X166" s="11" t="s">
        <v>151</v>
      </c>
      <c r="Y166" s="21">
        <v>180000</v>
      </c>
      <c r="Z166" s="11"/>
      <c r="AA166" s="11">
        <v>729239</v>
      </c>
      <c r="AB166" s="11" t="s">
        <v>60</v>
      </c>
      <c r="AC166" s="21"/>
      <c r="AF166" t="str">
        <f>VLOOKUP(AA166,'[1]CAP query'!A:K,11,FALSE)</f>
        <v>38.63513, -121.436759</v>
      </c>
      <c r="AG166" t="str">
        <f>VLOOKUP(AA166,'[1]cofund(3)'!E:M,8,FALSE)</f>
        <v>HVIP - Hybrid and Zero-Emission Truck and Bus Voucher Incentive Project</v>
      </c>
    </row>
    <row r="167" spans="1:33" x14ac:dyDescent="0.2">
      <c r="A167" s="11" t="s">
        <v>106</v>
      </c>
      <c r="B167" s="11" t="s">
        <v>340</v>
      </c>
      <c r="C167" s="11" t="s">
        <v>340</v>
      </c>
      <c r="D167" s="11" t="s">
        <v>53</v>
      </c>
      <c r="E167" s="11" t="s">
        <v>120</v>
      </c>
      <c r="F167" s="11" t="s">
        <v>66</v>
      </c>
      <c r="G167" s="11" t="s">
        <v>344</v>
      </c>
      <c r="H167" s="11" t="s">
        <v>10</v>
      </c>
      <c r="I167" s="11" t="s">
        <v>68</v>
      </c>
      <c r="J167" s="11" t="s">
        <v>69</v>
      </c>
      <c r="K167" s="11">
        <v>1</v>
      </c>
      <c r="L167" s="11">
        <v>10</v>
      </c>
      <c r="M167" s="11" t="s">
        <v>55</v>
      </c>
      <c r="N167" s="22">
        <v>8.1900000000000001E-2</v>
      </c>
      <c r="O167" s="22">
        <v>9.9000000000000008E-3</v>
      </c>
      <c r="P167" s="22">
        <v>6.9999999999999999E-4</v>
      </c>
      <c r="Q167">
        <v>0.81899999999999995</v>
      </c>
      <c r="R167">
        <v>9.9000000000000005E-2</v>
      </c>
      <c r="S167">
        <v>7.0000000000000001E-3</v>
      </c>
      <c r="T167" s="23">
        <v>44151</v>
      </c>
      <c r="U167" s="11"/>
      <c r="V167" s="24">
        <v>180000</v>
      </c>
      <c r="W167" s="11" t="s">
        <v>150</v>
      </c>
      <c r="X167" s="11" t="s">
        <v>151</v>
      </c>
      <c r="Y167" s="21">
        <v>180000</v>
      </c>
      <c r="Z167" s="11"/>
      <c r="AA167" s="11">
        <v>729237</v>
      </c>
      <c r="AB167" s="11" t="s">
        <v>60</v>
      </c>
      <c r="AC167" s="21"/>
      <c r="AF167" t="str">
        <f>VLOOKUP(AA167,'[1]CAP query'!A:K,11,FALSE)</f>
        <v>38.63513, -121.436759</v>
      </c>
      <c r="AG167" t="str">
        <f>VLOOKUP(AA167,'[1]cofund(3)'!E:M,8,FALSE)</f>
        <v>HVIP - Hybrid and Zero-Emission Truck and Bus Voucher Incentive Project</v>
      </c>
    </row>
    <row r="168" spans="1:33" x14ac:dyDescent="0.2">
      <c r="A168" s="11" t="s">
        <v>106</v>
      </c>
      <c r="B168" s="11" t="s">
        <v>340</v>
      </c>
      <c r="C168" s="11" t="s">
        <v>340</v>
      </c>
      <c r="D168" s="11" t="s">
        <v>53</v>
      </c>
      <c r="E168" s="11" t="s">
        <v>120</v>
      </c>
      <c r="F168" s="11" t="s">
        <v>66</v>
      </c>
      <c r="G168" s="11" t="s">
        <v>345</v>
      </c>
      <c r="H168" s="11" t="s">
        <v>10</v>
      </c>
      <c r="I168" s="11" t="s">
        <v>68</v>
      </c>
      <c r="J168" s="11" t="s">
        <v>69</v>
      </c>
      <c r="K168" s="11">
        <v>1</v>
      </c>
      <c r="L168" s="11">
        <v>10</v>
      </c>
      <c r="M168" s="11" t="s">
        <v>55</v>
      </c>
      <c r="N168" s="22">
        <v>5.5800000000000002E-2</v>
      </c>
      <c r="O168" s="22">
        <v>5.5999999999999999E-3</v>
      </c>
      <c r="P168" s="22">
        <v>4.0000000000000002E-4</v>
      </c>
      <c r="Q168">
        <v>0.55800000000000005</v>
      </c>
      <c r="R168">
        <v>5.6000000000000001E-2</v>
      </c>
      <c r="S168">
        <v>4.0000000000000001E-3</v>
      </c>
      <c r="T168" s="23">
        <v>44151</v>
      </c>
      <c r="U168" s="11"/>
      <c r="V168" s="24">
        <v>180000</v>
      </c>
      <c r="W168" s="11" t="s">
        <v>150</v>
      </c>
      <c r="X168" s="11" t="s">
        <v>151</v>
      </c>
      <c r="Y168" s="21">
        <v>180000</v>
      </c>
      <c r="Z168" s="11"/>
      <c r="AA168" s="11">
        <v>729247</v>
      </c>
      <c r="AB168" s="11" t="s">
        <v>60</v>
      </c>
      <c r="AC168" s="21"/>
      <c r="AF168" t="str">
        <f>VLOOKUP(AA168,'[1]CAP query'!A:K,11,FALSE)</f>
        <v>38.63513, -121.436759</v>
      </c>
      <c r="AG168" t="str">
        <f>VLOOKUP(AA168,'[1]cofund(3)'!E:M,8,FALSE)</f>
        <v>HVIP - Hybrid and Zero-Emission Truck and Bus Voucher Incentive Project</v>
      </c>
    </row>
    <row r="169" spans="1:33" x14ac:dyDescent="0.2">
      <c r="A169" s="11" t="s">
        <v>106</v>
      </c>
      <c r="B169" s="11" t="s">
        <v>340</v>
      </c>
      <c r="C169" s="11" t="s">
        <v>340</v>
      </c>
      <c r="D169" s="11" t="s">
        <v>53</v>
      </c>
      <c r="E169" s="11" t="s">
        <v>120</v>
      </c>
      <c r="F169" s="11" t="s">
        <v>66</v>
      </c>
      <c r="G169" s="11" t="s">
        <v>346</v>
      </c>
      <c r="H169" s="11" t="s">
        <v>10</v>
      </c>
      <c r="I169" s="11" t="s">
        <v>68</v>
      </c>
      <c r="J169" s="11" t="s">
        <v>69</v>
      </c>
      <c r="K169" s="11">
        <v>1</v>
      </c>
      <c r="L169" s="11">
        <v>10</v>
      </c>
      <c r="M169" s="11" t="s">
        <v>55</v>
      </c>
      <c r="N169" s="22">
        <v>5.5E-2</v>
      </c>
      <c r="O169" s="22">
        <v>5.3E-3</v>
      </c>
      <c r="P169" s="22">
        <v>4.0000000000000002E-4</v>
      </c>
      <c r="Q169">
        <v>0.55000000000000004</v>
      </c>
      <c r="R169">
        <v>5.2999999999999999E-2</v>
      </c>
      <c r="S169">
        <v>4.0000000000000001E-3</v>
      </c>
      <c r="T169" s="23">
        <v>44151</v>
      </c>
      <c r="U169" s="11"/>
      <c r="V169" s="24">
        <v>177450</v>
      </c>
      <c r="W169" s="11" t="s">
        <v>150</v>
      </c>
      <c r="X169" s="11" t="s">
        <v>151</v>
      </c>
      <c r="Y169" s="21">
        <v>177450</v>
      </c>
      <c r="Z169" s="11"/>
      <c r="AA169" s="11">
        <v>729249</v>
      </c>
      <c r="AB169" s="11" t="s">
        <v>60</v>
      </c>
      <c r="AC169" s="21"/>
      <c r="AF169" t="str">
        <f>VLOOKUP(AA169,'[1]CAP query'!A:K,11,FALSE)</f>
        <v>38.63513, -121.436759</v>
      </c>
      <c r="AG169" t="str">
        <f>VLOOKUP(AA169,'[1]cofund(3)'!E:M,8,FALSE)</f>
        <v>HVIP - Hybrid and Zero-Emission Truck and Bus Voucher Incentive Project</v>
      </c>
    </row>
    <row r="170" spans="1:33" x14ac:dyDescent="0.2">
      <c r="A170" s="11" t="s">
        <v>106</v>
      </c>
      <c r="B170" s="11" t="s">
        <v>340</v>
      </c>
      <c r="C170" s="11" t="s">
        <v>340</v>
      </c>
      <c r="D170" s="11" t="s">
        <v>53</v>
      </c>
      <c r="E170" s="11" t="s">
        <v>120</v>
      </c>
      <c r="F170" s="11" t="s">
        <v>66</v>
      </c>
      <c r="G170" s="11" t="s">
        <v>347</v>
      </c>
      <c r="H170" s="11" t="s">
        <v>10</v>
      </c>
      <c r="I170" s="11" t="s">
        <v>68</v>
      </c>
      <c r="J170" s="11" t="s">
        <v>69</v>
      </c>
      <c r="K170" s="11">
        <v>1</v>
      </c>
      <c r="L170" s="11">
        <v>10</v>
      </c>
      <c r="M170" s="11" t="s">
        <v>55</v>
      </c>
      <c r="N170" s="22">
        <v>5.5E-2</v>
      </c>
      <c r="O170" s="22">
        <v>5.3E-3</v>
      </c>
      <c r="P170" s="22">
        <v>4.0000000000000002E-4</v>
      </c>
      <c r="Q170">
        <v>0.55000000000000004</v>
      </c>
      <c r="R170">
        <v>5.2999999999999999E-2</v>
      </c>
      <c r="S170">
        <v>4.0000000000000001E-3</v>
      </c>
      <c r="T170" s="23">
        <v>44151</v>
      </c>
      <c r="U170" s="11"/>
      <c r="V170" s="24">
        <v>177450</v>
      </c>
      <c r="W170" s="11" t="s">
        <v>150</v>
      </c>
      <c r="X170" s="11" t="s">
        <v>151</v>
      </c>
      <c r="Y170" s="21">
        <v>177450</v>
      </c>
      <c r="Z170" s="11"/>
      <c r="AA170" s="11">
        <v>729251</v>
      </c>
      <c r="AB170" s="11" t="s">
        <v>60</v>
      </c>
      <c r="AC170" s="21"/>
      <c r="AF170" t="str">
        <f>VLOOKUP(AA170,'[1]CAP query'!A:K,11,FALSE)</f>
        <v>38.63513, -121.436759</v>
      </c>
      <c r="AG170" t="str">
        <f>VLOOKUP(AA170,'[1]cofund(3)'!E:M,8,FALSE)</f>
        <v>HVIP - Hybrid and Zero-Emission Truck and Bus Voucher Incentive Project</v>
      </c>
    </row>
    <row r="171" spans="1:33" x14ac:dyDescent="0.2">
      <c r="A171" s="11" t="s">
        <v>106</v>
      </c>
      <c r="B171" s="11" t="s">
        <v>348</v>
      </c>
      <c r="C171" s="11" t="s">
        <v>348</v>
      </c>
      <c r="D171" s="11" t="s">
        <v>53</v>
      </c>
      <c r="E171" s="11" t="s">
        <v>108</v>
      </c>
      <c r="F171" s="11" t="s">
        <v>66</v>
      </c>
      <c r="G171" s="11" t="s">
        <v>349</v>
      </c>
      <c r="H171" s="11" t="s">
        <v>10</v>
      </c>
      <c r="I171" s="11" t="s">
        <v>68</v>
      </c>
      <c r="J171" s="11" t="s">
        <v>69</v>
      </c>
      <c r="K171" s="11">
        <v>1</v>
      </c>
      <c r="L171" s="11">
        <v>5</v>
      </c>
      <c r="M171" s="11" t="s">
        <v>55</v>
      </c>
      <c r="N171" s="22">
        <v>0.13500000000000001</v>
      </c>
      <c r="O171" s="22">
        <v>4.0000000000000001E-3</v>
      </c>
      <c r="P171" s="22">
        <v>3.0000000000000001E-3</v>
      </c>
      <c r="Q171">
        <v>0.67500000000000004</v>
      </c>
      <c r="R171">
        <v>0.02</v>
      </c>
      <c r="S171">
        <v>1.4999999999999999E-2</v>
      </c>
      <c r="T171" s="23">
        <v>44158</v>
      </c>
      <c r="U171" s="11"/>
      <c r="V171" s="24">
        <v>230000</v>
      </c>
      <c r="W171" s="11" t="s">
        <v>150</v>
      </c>
      <c r="X171" s="11" t="s">
        <v>151</v>
      </c>
      <c r="Y171" s="21">
        <v>230000</v>
      </c>
      <c r="Z171" s="11"/>
      <c r="AA171" s="11">
        <v>732008</v>
      </c>
      <c r="AB171" s="11" t="s">
        <v>60</v>
      </c>
      <c r="AC171" s="21"/>
      <c r="AD171" t="s">
        <v>606</v>
      </c>
      <c r="AE171" t="s">
        <v>617</v>
      </c>
      <c r="AF171" t="str">
        <f>VLOOKUP(AA171,'[1]CAP query'!A:K,11,FALSE)</f>
        <v>38.57126524262641, -121.31297021718188</v>
      </c>
      <c r="AG171" t="str">
        <f>VLOOKUP(AA171,'[1]cofund(3)'!E:M,8,FALSE)</f>
        <v>HVIP - Hybrid and Zero-Emission Truck and Bus Voucher Incentive Project</v>
      </c>
    </row>
    <row r="172" spans="1:33" x14ac:dyDescent="0.2">
      <c r="A172" s="11" t="s">
        <v>106</v>
      </c>
      <c r="B172" s="11" t="s">
        <v>348</v>
      </c>
      <c r="C172" s="11" t="s">
        <v>348</v>
      </c>
      <c r="D172" s="11" t="s">
        <v>53</v>
      </c>
      <c r="E172" s="11" t="s">
        <v>108</v>
      </c>
      <c r="F172" s="11" t="s">
        <v>66</v>
      </c>
      <c r="G172" s="11" t="s">
        <v>350</v>
      </c>
      <c r="H172" s="11" t="s">
        <v>10</v>
      </c>
      <c r="I172" s="11" t="s">
        <v>68</v>
      </c>
      <c r="J172" s="11" t="s">
        <v>69</v>
      </c>
      <c r="K172" s="11">
        <v>1</v>
      </c>
      <c r="L172" s="11">
        <v>5</v>
      </c>
      <c r="M172" s="11" t="s">
        <v>55</v>
      </c>
      <c r="N172" s="22">
        <v>0.16009999999999999</v>
      </c>
      <c r="O172" s="22">
        <v>1.6199999999999999E-2</v>
      </c>
      <c r="P172" s="22">
        <v>7.4999999999999997E-3</v>
      </c>
      <c r="Q172">
        <v>0.80049999999999999</v>
      </c>
      <c r="R172">
        <v>8.0999999999999989E-2</v>
      </c>
      <c r="S172">
        <v>3.7499999999999999E-2</v>
      </c>
      <c r="T172" s="23">
        <v>44158</v>
      </c>
      <c r="U172" s="11"/>
      <c r="V172" s="24">
        <v>180000</v>
      </c>
      <c r="W172" s="11" t="s">
        <v>150</v>
      </c>
      <c r="X172" s="11" t="s">
        <v>151</v>
      </c>
      <c r="Y172" s="21">
        <v>180000</v>
      </c>
      <c r="Z172" s="11"/>
      <c r="AA172" s="11">
        <v>713899</v>
      </c>
      <c r="AB172" s="11" t="s">
        <v>60</v>
      </c>
      <c r="AC172" s="21"/>
      <c r="AF172" t="str">
        <f>VLOOKUP(AA172,'[1]CAP query'!A:K,11,FALSE)</f>
        <v>38.57127802091996, -121.3129602673007</v>
      </c>
      <c r="AG172" t="str">
        <f>VLOOKUP(AA172,'[1]cofund(3)'!E:M,8,FALSE)</f>
        <v>HVIP - Hybrid and Zero-Emission Truck and Bus Voucher Incentive Project</v>
      </c>
    </row>
    <row r="173" spans="1:33" x14ac:dyDescent="0.2">
      <c r="A173" s="11" t="s">
        <v>106</v>
      </c>
      <c r="B173" s="11" t="s">
        <v>348</v>
      </c>
      <c r="C173" s="11" t="s">
        <v>348</v>
      </c>
      <c r="D173" s="11" t="s">
        <v>53</v>
      </c>
      <c r="E173" s="11" t="s">
        <v>108</v>
      </c>
      <c r="F173" s="11" t="s">
        <v>66</v>
      </c>
      <c r="G173" s="11" t="s">
        <v>351</v>
      </c>
      <c r="H173" s="11" t="s">
        <v>10</v>
      </c>
      <c r="I173" s="11" t="s">
        <v>68</v>
      </c>
      <c r="J173" s="11" t="s">
        <v>69</v>
      </c>
      <c r="K173" s="11">
        <v>1</v>
      </c>
      <c r="L173" s="11">
        <v>5</v>
      </c>
      <c r="M173" s="11" t="s">
        <v>55</v>
      </c>
      <c r="N173" s="22">
        <v>0.16120000000000001</v>
      </c>
      <c r="O173" s="22">
        <v>1.6799999999999999E-2</v>
      </c>
      <c r="P173" s="22">
        <v>7.7000000000000002E-3</v>
      </c>
      <c r="Q173">
        <v>0.80600000000000005</v>
      </c>
      <c r="R173">
        <v>8.3999999999999991E-2</v>
      </c>
      <c r="S173">
        <v>3.85E-2</v>
      </c>
      <c r="T173" s="23">
        <v>44158</v>
      </c>
      <c r="U173" s="11"/>
      <c r="V173" s="24">
        <v>180000</v>
      </c>
      <c r="W173" s="11" t="s">
        <v>150</v>
      </c>
      <c r="X173" s="11" t="s">
        <v>151</v>
      </c>
      <c r="Y173" s="21">
        <v>180000</v>
      </c>
      <c r="Z173" s="11"/>
      <c r="AA173" s="11">
        <v>713901</v>
      </c>
      <c r="AB173" s="11" t="s">
        <v>60</v>
      </c>
      <c r="AC173" s="21"/>
      <c r="AF173" t="str">
        <f>VLOOKUP(AA173,'[1]CAP query'!A:K,11,FALSE)</f>
        <v>38.57127802091996, -121.3129602673007</v>
      </c>
      <c r="AG173" t="str">
        <f>VLOOKUP(AA173,'[1]cofund(3)'!E:M,8,FALSE)</f>
        <v>HVIP - Hybrid and Zero-Emission Truck and Bus Voucher Incentive Project</v>
      </c>
    </row>
    <row r="174" spans="1:33" x14ac:dyDescent="0.2">
      <c r="A174" s="11" t="s">
        <v>106</v>
      </c>
      <c r="B174" s="11" t="s">
        <v>348</v>
      </c>
      <c r="C174" s="11" t="s">
        <v>348</v>
      </c>
      <c r="D174" s="11" t="s">
        <v>53</v>
      </c>
      <c r="E174" s="11" t="s">
        <v>108</v>
      </c>
      <c r="F174" s="11" t="s">
        <v>66</v>
      </c>
      <c r="G174" s="11" t="s">
        <v>352</v>
      </c>
      <c r="H174" s="11" t="s">
        <v>10</v>
      </c>
      <c r="I174" s="11" t="s">
        <v>68</v>
      </c>
      <c r="J174" s="11" t="s">
        <v>69</v>
      </c>
      <c r="K174" s="11">
        <v>1</v>
      </c>
      <c r="L174" s="11">
        <v>5</v>
      </c>
      <c r="M174" s="11" t="s">
        <v>55</v>
      </c>
      <c r="N174" s="22">
        <v>0.16009999999999999</v>
      </c>
      <c r="O174" s="22">
        <v>1.6199999999999999E-2</v>
      </c>
      <c r="P174" s="22">
        <v>7.4999999999999997E-3</v>
      </c>
      <c r="Q174">
        <v>0.80049999999999999</v>
      </c>
      <c r="R174">
        <v>8.0999999999999989E-2</v>
      </c>
      <c r="S174">
        <v>3.7499999999999999E-2</v>
      </c>
      <c r="T174" s="23">
        <v>44158</v>
      </c>
      <c r="U174" s="11"/>
      <c r="V174" s="24">
        <v>180000</v>
      </c>
      <c r="W174" s="11" t="s">
        <v>150</v>
      </c>
      <c r="X174" s="11" t="s">
        <v>151</v>
      </c>
      <c r="Y174" s="21">
        <v>180000</v>
      </c>
      <c r="Z174" s="11"/>
      <c r="AA174" s="11">
        <v>713903</v>
      </c>
      <c r="AB174" s="11" t="s">
        <v>60</v>
      </c>
      <c r="AC174" s="21"/>
      <c r="AF174" t="str">
        <f>VLOOKUP(AA174,'[1]CAP query'!A:K,11,FALSE)</f>
        <v>38.57127802091996, -121.3129602673007</v>
      </c>
      <c r="AG174" t="str">
        <f>VLOOKUP(AA174,'[1]cofund(3)'!E:M,8,FALSE)</f>
        <v>HVIP - Hybrid and Zero-Emission Truck and Bus Voucher Incentive Project</v>
      </c>
    </row>
    <row r="175" spans="1:33" x14ac:dyDescent="0.2">
      <c r="A175" s="11" t="s">
        <v>106</v>
      </c>
      <c r="B175" s="11" t="s">
        <v>353</v>
      </c>
      <c r="C175" s="11" t="s">
        <v>353</v>
      </c>
      <c r="D175" s="11" t="s">
        <v>53</v>
      </c>
      <c r="E175" s="11" t="s">
        <v>354</v>
      </c>
      <c r="F175" s="11" t="s">
        <v>66</v>
      </c>
      <c r="G175" s="11" t="s">
        <v>355</v>
      </c>
      <c r="H175" s="11" t="s">
        <v>10</v>
      </c>
      <c r="I175" s="11" t="s">
        <v>68</v>
      </c>
      <c r="J175" s="11" t="s">
        <v>69</v>
      </c>
      <c r="K175" s="11">
        <v>1</v>
      </c>
      <c r="L175" s="11">
        <v>10</v>
      </c>
      <c r="M175" s="11" t="s">
        <v>55</v>
      </c>
      <c r="N175" s="22">
        <v>5.3499999999999999E-2</v>
      </c>
      <c r="O175" s="22">
        <v>2.8999999999999998E-3</v>
      </c>
      <c r="P175" s="22">
        <v>2.9999999999999997E-4</v>
      </c>
      <c r="Q175">
        <v>0.53500000000000003</v>
      </c>
      <c r="R175">
        <v>2.8999999999999998E-2</v>
      </c>
      <c r="S175">
        <v>2.9999999999999996E-3</v>
      </c>
      <c r="T175" s="23">
        <v>44176</v>
      </c>
      <c r="U175" s="11"/>
      <c r="V175" s="24">
        <v>160000</v>
      </c>
      <c r="W175" s="11" t="s">
        <v>150</v>
      </c>
      <c r="X175" s="11" t="s">
        <v>151</v>
      </c>
      <c r="Y175" s="21">
        <v>160000</v>
      </c>
      <c r="Z175" s="11"/>
      <c r="AA175" s="11">
        <v>712212</v>
      </c>
      <c r="AB175" s="11" t="s">
        <v>60</v>
      </c>
      <c r="AC175" s="21"/>
      <c r="AF175" t="str">
        <f>VLOOKUP(AA175,'[1]CAP query'!A:K,11,FALSE)</f>
        <v>38.6486459, -121.4171353</v>
      </c>
      <c r="AG175" t="str">
        <f>VLOOKUP(AA175,'[1]cofund(3)'!E:M,8,FALSE)</f>
        <v>HVIP - Hybrid and Zero-Emission Truck and Bus Voucher Incentive Project</v>
      </c>
    </row>
    <row r="176" spans="1:33" x14ac:dyDescent="0.2">
      <c r="A176" s="11" t="s">
        <v>106</v>
      </c>
      <c r="B176" s="11" t="s">
        <v>353</v>
      </c>
      <c r="C176" s="11" t="s">
        <v>353</v>
      </c>
      <c r="D176" s="11" t="s">
        <v>53</v>
      </c>
      <c r="E176" s="11" t="s">
        <v>354</v>
      </c>
      <c r="F176" s="11" t="s">
        <v>66</v>
      </c>
      <c r="G176" s="11" t="s">
        <v>356</v>
      </c>
      <c r="H176" s="11" t="s">
        <v>10</v>
      </c>
      <c r="I176" s="11" t="s">
        <v>68</v>
      </c>
      <c r="J176" s="11" t="s">
        <v>69</v>
      </c>
      <c r="K176" s="11">
        <v>1</v>
      </c>
      <c r="L176" s="11">
        <v>10</v>
      </c>
      <c r="M176" s="11" t="s">
        <v>55</v>
      </c>
      <c r="N176" s="22">
        <v>0.1246</v>
      </c>
      <c r="O176" s="22">
        <v>8.5000000000000006E-3</v>
      </c>
      <c r="P176" s="22">
        <v>5.0000000000000001E-4</v>
      </c>
      <c r="Q176">
        <v>1.246</v>
      </c>
      <c r="R176">
        <v>8.5000000000000006E-2</v>
      </c>
      <c r="S176">
        <v>5.0000000000000001E-3</v>
      </c>
      <c r="T176" s="23">
        <v>44176</v>
      </c>
      <c r="U176" s="11"/>
      <c r="V176" s="24">
        <v>230000</v>
      </c>
      <c r="W176" s="11" t="s">
        <v>150</v>
      </c>
      <c r="X176" s="11" t="s">
        <v>151</v>
      </c>
      <c r="Y176" s="21">
        <v>230000</v>
      </c>
      <c r="Z176" s="11"/>
      <c r="AA176" s="11">
        <v>746677</v>
      </c>
      <c r="AB176" s="11" t="s">
        <v>60</v>
      </c>
      <c r="AC176" s="21"/>
      <c r="AF176" t="str">
        <f>VLOOKUP(AA176,'[1]CAP query'!A:K,11,FALSE)</f>
        <v>38.6486459, -121.4171353</v>
      </c>
      <c r="AG176" t="str">
        <f>VLOOKUP(AA176,'[1]cofund(3)'!E:M,8,FALSE)</f>
        <v>HVIP - Hybrid and Zero-Emission Truck and Bus Voucher Incentive Project</v>
      </c>
    </row>
    <row r="177" spans="1:33" x14ac:dyDescent="0.2">
      <c r="A177" s="11" t="s">
        <v>106</v>
      </c>
      <c r="B177" s="11" t="s">
        <v>353</v>
      </c>
      <c r="C177" s="11" t="s">
        <v>353</v>
      </c>
      <c r="D177" s="11" t="s">
        <v>53</v>
      </c>
      <c r="E177" s="11" t="s">
        <v>354</v>
      </c>
      <c r="F177" s="11" t="s">
        <v>66</v>
      </c>
      <c r="G177" s="11" t="s">
        <v>357</v>
      </c>
      <c r="H177" s="11" t="s">
        <v>10</v>
      </c>
      <c r="I177" s="11" t="s">
        <v>68</v>
      </c>
      <c r="J177" s="11" t="s">
        <v>69</v>
      </c>
      <c r="K177" s="11">
        <v>1</v>
      </c>
      <c r="L177" s="11">
        <v>10</v>
      </c>
      <c r="M177" s="11" t="s">
        <v>55</v>
      </c>
      <c r="N177" s="22">
        <v>0.12379999999999999</v>
      </c>
      <c r="O177" s="22">
        <v>8.0999999999999996E-3</v>
      </c>
      <c r="P177" s="22">
        <v>3.3999999999999998E-3</v>
      </c>
      <c r="Q177">
        <v>1.238</v>
      </c>
      <c r="R177">
        <v>8.0999999999999989E-2</v>
      </c>
      <c r="S177">
        <v>3.3999999999999996E-2</v>
      </c>
      <c r="T177" s="23">
        <v>44176</v>
      </c>
      <c r="U177" s="11"/>
      <c r="V177" s="24">
        <v>230000</v>
      </c>
      <c r="W177" s="11" t="s">
        <v>150</v>
      </c>
      <c r="X177" s="11" t="s">
        <v>151</v>
      </c>
      <c r="Y177" s="21">
        <v>230000</v>
      </c>
      <c r="Z177" s="11"/>
      <c r="AA177" s="11">
        <v>746685</v>
      </c>
      <c r="AB177" s="11" t="s">
        <v>60</v>
      </c>
      <c r="AC177" s="21"/>
      <c r="AF177" t="str">
        <f>VLOOKUP(AA177,'[1]CAP query'!A:K,11,FALSE)</f>
        <v>38.6486459, -121.4171353</v>
      </c>
      <c r="AG177" t="str">
        <f>VLOOKUP(AA177,'[1]cofund(3)'!E:M,8,FALSE)</f>
        <v>HVIP - Hybrid and Zero-Emission Truck and Bus Voucher Incentive Project</v>
      </c>
    </row>
    <row r="178" spans="1:33" x14ac:dyDescent="0.2">
      <c r="A178" s="11" t="s">
        <v>106</v>
      </c>
      <c r="B178" s="11" t="s">
        <v>358</v>
      </c>
      <c r="C178" s="11" t="s">
        <v>358</v>
      </c>
      <c r="D178" s="11" t="s">
        <v>53</v>
      </c>
      <c r="E178" s="11" t="s">
        <v>359</v>
      </c>
      <c r="F178" s="11" t="s">
        <v>66</v>
      </c>
      <c r="G178" s="11" t="s">
        <v>360</v>
      </c>
      <c r="H178" s="11" t="s">
        <v>10</v>
      </c>
      <c r="I178" s="11" t="s">
        <v>68</v>
      </c>
      <c r="J178" s="11" t="s">
        <v>69</v>
      </c>
      <c r="K178" s="11">
        <v>1</v>
      </c>
      <c r="L178" s="11">
        <v>5</v>
      </c>
      <c r="M178" s="11" t="s">
        <v>55</v>
      </c>
      <c r="N178" s="22">
        <v>0.159</v>
      </c>
      <c r="O178" s="22">
        <v>1.6500000000000001E-2</v>
      </c>
      <c r="P178" s="22">
        <v>1E-3</v>
      </c>
      <c r="Q178">
        <v>0.79500000000000004</v>
      </c>
      <c r="R178">
        <v>8.2500000000000004E-2</v>
      </c>
      <c r="S178">
        <v>5.0000000000000001E-3</v>
      </c>
      <c r="T178" s="23">
        <v>44302</v>
      </c>
      <c r="U178" s="11"/>
      <c r="V178" s="24">
        <v>230000</v>
      </c>
      <c r="W178" s="11" t="s">
        <v>150</v>
      </c>
      <c r="X178" s="11" t="s">
        <v>151</v>
      </c>
      <c r="Y178" s="21">
        <v>230000</v>
      </c>
      <c r="Z178" s="11"/>
      <c r="AA178" s="11">
        <v>729607</v>
      </c>
      <c r="AB178" s="11" t="s">
        <v>60</v>
      </c>
      <c r="AC178" s="21"/>
      <c r="AF178" t="str">
        <f>VLOOKUP(AA178,'[1]CAP query'!A:K,11,FALSE)</f>
        <v>38.283792, -121.300372</v>
      </c>
      <c r="AG178" t="str">
        <f>VLOOKUP(AA178,'[1]cofund(3)'!E:M,8,FALSE)</f>
        <v>HVIP - Hybrid and Zero-Emission Truck and Bus Voucher Incentive Project</v>
      </c>
    </row>
    <row r="179" spans="1:33" x14ac:dyDescent="0.2">
      <c r="A179" s="11" t="s">
        <v>106</v>
      </c>
      <c r="B179" s="11" t="s">
        <v>361</v>
      </c>
      <c r="C179" s="11" t="s">
        <v>361</v>
      </c>
      <c r="D179" s="11" t="s">
        <v>53</v>
      </c>
      <c r="E179" s="11" t="s">
        <v>362</v>
      </c>
      <c r="F179" s="11" t="s">
        <v>66</v>
      </c>
      <c r="G179" s="11" t="s">
        <v>363</v>
      </c>
      <c r="H179" s="11" t="s">
        <v>10</v>
      </c>
      <c r="I179" s="11" t="s">
        <v>68</v>
      </c>
      <c r="J179" s="11" t="s">
        <v>69</v>
      </c>
      <c r="K179" s="11">
        <v>1</v>
      </c>
      <c r="L179" s="11">
        <v>5</v>
      </c>
      <c r="M179" s="11" t="s">
        <v>55</v>
      </c>
      <c r="N179" s="22">
        <v>0.1157</v>
      </c>
      <c r="O179" s="22">
        <v>2.4899999999999999E-2</v>
      </c>
      <c r="P179" s="22">
        <v>2.3E-3</v>
      </c>
      <c r="Q179">
        <v>0.57850000000000001</v>
      </c>
      <c r="R179">
        <v>0.1245</v>
      </c>
      <c r="S179">
        <v>1.15E-2</v>
      </c>
      <c r="T179" s="23">
        <v>44302</v>
      </c>
      <c r="U179" s="11"/>
      <c r="V179" s="24">
        <v>230000</v>
      </c>
      <c r="W179" s="11" t="s">
        <v>150</v>
      </c>
      <c r="X179" s="11" t="s">
        <v>151</v>
      </c>
      <c r="Y179" s="21">
        <v>230000</v>
      </c>
      <c r="Z179" s="11"/>
      <c r="AA179" s="11">
        <v>729429</v>
      </c>
      <c r="AB179" s="11" t="s">
        <v>60</v>
      </c>
      <c r="AC179" s="21"/>
      <c r="AD179" t="s">
        <v>580</v>
      </c>
      <c r="AF179" t="str">
        <f>VLOOKUP(AA179,'[1]CAP query'!A:K,11,FALSE)</f>
        <v>38.283792, -121.300372</v>
      </c>
      <c r="AG179" t="str">
        <f>VLOOKUP(AA179,'[1]cofund(3)'!E:M,8,FALSE)</f>
        <v>HVIP - Hybrid and Zero-Emission Truck and Bus Voucher Incentive Project</v>
      </c>
    </row>
    <row r="180" spans="1:33" x14ac:dyDescent="0.2">
      <c r="A180" s="11" t="s">
        <v>106</v>
      </c>
      <c r="B180" s="11" t="s">
        <v>364</v>
      </c>
      <c r="C180" s="11" t="s">
        <v>364</v>
      </c>
      <c r="D180" s="11" t="s">
        <v>53</v>
      </c>
      <c r="E180" s="11" t="s">
        <v>365</v>
      </c>
      <c r="F180" s="11" t="s">
        <v>55</v>
      </c>
      <c r="G180" s="11" t="s">
        <v>366</v>
      </c>
      <c r="H180" s="11" t="s">
        <v>10</v>
      </c>
      <c r="I180" s="11" t="s">
        <v>68</v>
      </c>
      <c r="J180" s="11" t="s">
        <v>69</v>
      </c>
      <c r="K180" s="11">
        <v>1</v>
      </c>
      <c r="L180" s="11">
        <v>10</v>
      </c>
      <c r="M180" s="11" t="s">
        <v>55</v>
      </c>
      <c r="N180" s="22">
        <v>0.1138</v>
      </c>
      <c r="O180" s="22">
        <v>7.4000000000000003E-3</v>
      </c>
      <c r="P180" s="22">
        <v>5.0000000000000001E-4</v>
      </c>
      <c r="Q180">
        <v>1.1379999999999999</v>
      </c>
      <c r="R180">
        <v>7.400000000000001E-2</v>
      </c>
      <c r="S180">
        <v>5.0000000000000001E-3</v>
      </c>
      <c r="T180" s="23">
        <v>44089</v>
      </c>
      <c r="U180" s="11"/>
      <c r="V180" s="24">
        <v>228643</v>
      </c>
      <c r="W180" s="11" t="s">
        <v>150</v>
      </c>
      <c r="X180" s="11" t="s">
        <v>151</v>
      </c>
      <c r="Y180" s="21">
        <v>228643</v>
      </c>
      <c r="Z180" s="11"/>
      <c r="AA180" s="11">
        <v>746669</v>
      </c>
      <c r="AB180" s="11" t="s">
        <v>60</v>
      </c>
      <c r="AC180" s="21"/>
      <c r="AD180" t="s">
        <v>606</v>
      </c>
      <c r="AE180" t="s">
        <v>618</v>
      </c>
      <c r="AF180" t="str">
        <f>VLOOKUP(AA180,'[1]CAP query'!A:K,11,FALSE)</f>
        <v>38.295345, -121.242501</v>
      </c>
      <c r="AG180" t="str">
        <f>VLOOKUP(AA180,'[1]cofund(3)'!E:M,8,FALSE)</f>
        <v>HVIP - Hybrid and Zero-Emission Truck and Bus Voucher Incentive Project</v>
      </c>
    </row>
    <row r="181" spans="1:33" x14ac:dyDescent="0.2">
      <c r="A181" s="11" t="s">
        <v>106</v>
      </c>
      <c r="B181" s="11" t="s">
        <v>367</v>
      </c>
      <c r="C181" s="11" t="s">
        <v>367</v>
      </c>
      <c r="D181" s="11" t="s">
        <v>53</v>
      </c>
      <c r="E181" s="11" t="s">
        <v>129</v>
      </c>
      <c r="F181" s="11" t="s">
        <v>55</v>
      </c>
      <c r="G181" s="11" t="s">
        <v>368</v>
      </c>
      <c r="H181" s="11" t="s">
        <v>10</v>
      </c>
      <c r="I181" s="11" t="s">
        <v>68</v>
      </c>
      <c r="J181" s="11" t="s">
        <v>69</v>
      </c>
      <c r="K181" s="11">
        <v>1</v>
      </c>
      <c r="L181" s="11">
        <v>5</v>
      </c>
      <c r="M181" s="11" t="s">
        <v>55</v>
      </c>
      <c r="N181" s="22">
        <v>7.4099999999999999E-2</v>
      </c>
      <c r="O181" s="22">
        <v>6.0000000000000001E-3</v>
      </c>
      <c r="P181" s="22">
        <v>5.0000000000000001E-3</v>
      </c>
      <c r="Q181">
        <v>0.3705</v>
      </c>
      <c r="R181">
        <v>0.03</v>
      </c>
      <c r="S181">
        <v>2.5000000000000001E-2</v>
      </c>
      <c r="T181" s="23">
        <v>44302</v>
      </c>
      <c r="U181" s="11"/>
      <c r="V181" s="24">
        <v>230000</v>
      </c>
      <c r="W181" s="11" t="s">
        <v>150</v>
      </c>
      <c r="X181" s="11" t="s">
        <v>151</v>
      </c>
      <c r="Y181" s="21">
        <v>230000</v>
      </c>
      <c r="Z181" s="11"/>
      <c r="AA181" s="11">
        <v>729378</v>
      </c>
      <c r="AB181" s="11" t="s">
        <v>60</v>
      </c>
      <c r="AC181" s="21"/>
      <c r="AF181" t="str">
        <f>VLOOKUP(AA181,'[1]CAP query'!A:K,11,FALSE)</f>
        <v>38.329245, -121.570711</v>
      </c>
      <c r="AG181" t="str">
        <f>VLOOKUP(AA181,'[1]cofund(3)'!E:M,8,FALSE)</f>
        <v>HVIP - Hybrid and Zero-Emission Truck and Bus Voucher Incentive Project</v>
      </c>
    </row>
    <row r="182" spans="1:33" x14ac:dyDescent="0.2">
      <c r="A182" s="11" t="s">
        <v>106</v>
      </c>
      <c r="B182" s="11" t="s">
        <v>369</v>
      </c>
      <c r="C182" s="11" t="s">
        <v>369</v>
      </c>
      <c r="D182" s="11" t="s">
        <v>53</v>
      </c>
      <c r="E182" s="11" t="s">
        <v>370</v>
      </c>
      <c r="F182" s="11" t="s">
        <v>66</v>
      </c>
      <c r="G182" s="11" t="s">
        <v>371</v>
      </c>
      <c r="H182" s="11" t="s">
        <v>10</v>
      </c>
      <c r="I182" s="11" t="s">
        <v>68</v>
      </c>
      <c r="J182" s="11" t="s">
        <v>69</v>
      </c>
      <c r="K182" s="11">
        <v>1</v>
      </c>
      <c r="L182" s="11">
        <v>10</v>
      </c>
      <c r="M182" s="11" t="s">
        <v>55</v>
      </c>
      <c r="N182" s="22">
        <v>0.1384</v>
      </c>
      <c r="O182" s="22">
        <v>1.55E-2</v>
      </c>
      <c r="P182" s="22">
        <v>1.1000000000000001E-3</v>
      </c>
      <c r="Q182">
        <v>1.3839999999999999</v>
      </c>
      <c r="R182">
        <v>0.155</v>
      </c>
      <c r="S182">
        <v>1.1000000000000001E-2</v>
      </c>
      <c r="T182" s="23">
        <v>44176</v>
      </c>
      <c r="U182" s="11"/>
      <c r="V182" s="24">
        <v>230000</v>
      </c>
      <c r="W182" s="11" t="s">
        <v>150</v>
      </c>
      <c r="X182" s="11" t="s">
        <v>151</v>
      </c>
      <c r="Y182" s="21">
        <v>204774</v>
      </c>
      <c r="Z182" s="11"/>
      <c r="AA182" s="11">
        <v>746599</v>
      </c>
      <c r="AB182" s="11" t="s">
        <v>60</v>
      </c>
      <c r="AC182" s="21"/>
      <c r="AF182" t="str">
        <f>VLOOKUP(AA182,'[1]CAP query'!A:K,11,FALSE)</f>
        <v>38.6450808, -121.3944965</v>
      </c>
      <c r="AG182" t="str">
        <f>VLOOKUP(AA182,'[1]cofund(3)'!E:M,8,FALSE)</f>
        <v>HVIP - Hybrid and Zero-Emission Truck and Bus Voucher Incentive Project</v>
      </c>
    </row>
    <row r="183" spans="1:33" x14ac:dyDescent="0.2">
      <c r="A183" s="11" t="s">
        <v>106</v>
      </c>
      <c r="B183" s="11" t="s">
        <v>369</v>
      </c>
      <c r="C183" s="11" t="s">
        <v>369</v>
      </c>
      <c r="D183" s="11" t="s">
        <v>53</v>
      </c>
      <c r="E183" s="11" t="s">
        <v>370</v>
      </c>
      <c r="F183" s="11" t="s">
        <v>66</v>
      </c>
      <c r="G183" s="11" t="s">
        <v>372</v>
      </c>
      <c r="H183" s="11" t="s">
        <v>10</v>
      </c>
      <c r="I183" s="11" t="s">
        <v>68</v>
      </c>
      <c r="J183" s="11" t="s">
        <v>69</v>
      </c>
      <c r="K183" s="11">
        <v>1</v>
      </c>
      <c r="L183" s="11">
        <v>10</v>
      </c>
      <c r="M183" s="11" t="s">
        <v>55</v>
      </c>
      <c r="N183" s="22">
        <v>0.1371</v>
      </c>
      <c r="O183" s="22">
        <v>1.44E-2</v>
      </c>
      <c r="P183" s="22">
        <v>1E-3</v>
      </c>
      <c r="Q183">
        <v>1.371</v>
      </c>
      <c r="R183">
        <v>0.14399999999999999</v>
      </c>
      <c r="S183">
        <v>0.01</v>
      </c>
      <c r="T183" s="23">
        <v>44176</v>
      </c>
      <c r="U183" s="11"/>
      <c r="V183" s="24">
        <v>180000</v>
      </c>
      <c r="W183" s="11" t="s">
        <v>150</v>
      </c>
      <c r="X183" s="11" t="s">
        <v>151</v>
      </c>
      <c r="Y183" s="21">
        <v>180000</v>
      </c>
      <c r="Z183" s="11"/>
      <c r="AA183" s="11">
        <v>746609</v>
      </c>
      <c r="AB183" s="11" t="s">
        <v>60</v>
      </c>
      <c r="AC183" s="21"/>
      <c r="AF183" t="str">
        <f>VLOOKUP(AA183,'[1]CAP query'!A:K,11,FALSE)</f>
        <v>38.6450808, -121.3944965</v>
      </c>
      <c r="AG183" t="str">
        <f>VLOOKUP(AA183,'[1]cofund(3)'!E:M,8,FALSE)</f>
        <v>HVIP - Hybrid and Zero-Emission Truck and Bus Voucher Incentive Project</v>
      </c>
    </row>
    <row r="184" spans="1:33" x14ac:dyDescent="0.2">
      <c r="A184" s="11" t="s">
        <v>106</v>
      </c>
      <c r="B184" s="11" t="s">
        <v>369</v>
      </c>
      <c r="C184" s="11" t="s">
        <v>369</v>
      </c>
      <c r="D184" s="11" t="s">
        <v>53</v>
      </c>
      <c r="E184" s="11" t="s">
        <v>370</v>
      </c>
      <c r="F184" s="11" t="s">
        <v>66</v>
      </c>
      <c r="G184" s="11" t="s">
        <v>373</v>
      </c>
      <c r="H184" s="11" t="s">
        <v>10</v>
      </c>
      <c r="I184" s="11" t="s">
        <v>68</v>
      </c>
      <c r="J184" s="11" t="s">
        <v>69</v>
      </c>
      <c r="K184" s="11">
        <v>1</v>
      </c>
      <c r="L184" s="11">
        <v>10</v>
      </c>
      <c r="M184" s="11" t="s">
        <v>55</v>
      </c>
      <c r="N184" s="22">
        <v>0.1371</v>
      </c>
      <c r="O184" s="22">
        <v>1.44E-2</v>
      </c>
      <c r="P184" s="22">
        <v>1E-3</v>
      </c>
      <c r="Q184">
        <v>1.371</v>
      </c>
      <c r="R184">
        <v>0.14399999999999999</v>
      </c>
      <c r="S184">
        <v>0.01</v>
      </c>
      <c r="T184" s="23">
        <v>44176</v>
      </c>
      <c r="U184" s="11"/>
      <c r="V184" s="24">
        <v>180000</v>
      </c>
      <c r="W184" s="11" t="s">
        <v>150</v>
      </c>
      <c r="X184" s="11" t="s">
        <v>151</v>
      </c>
      <c r="Y184" s="21">
        <v>180000</v>
      </c>
      <c r="Z184" s="11"/>
      <c r="AA184" s="11">
        <v>746617</v>
      </c>
      <c r="AB184" s="11" t="s">
        <v>60</v>
      </c>
      <c r="AC184" s="21"/>
      <c r="AF184" t="str">
        <f>VLOOKUP(AA184,'[1]CAP query'!A:K,11,FALSE)</f>
        <v>38.6450808, -121.3944965</v>
      </c>
      <c r="AG184" t="str">
        <f>VLOOKUP(AA184,'[1]cofund(3)'!E:M,8,FALSE)</f>
        <v>HVIP - Hybrid and Zero-Emission Truck and Bus Voucher Incentive Project</v>
      </c>
    </row>
    <row r="185" spans="1:33" x14ac:dyDescent="0.2">
      <c r="A185" s="11" t="s">
        <v>106</v>
      </c>
      <c r="B185" s="11" t="s">
        <v>369</v>
      </c>
      <c r="C185" s="11" t="s">
        <v>369</v>
      </c>
      <c r="D185" s="11" t="s">
        <v>53</v>
      </c>
      <c r="E185" s="11" t="s">
        <v>370</v>
      </c>
      <c r="F185" s="11" t="s">
        <v>66</v>
      </c>
      <c r="G185" s="11" t="s">
        <v>374</v>
      </c>
      <c r="H185" s="11" t="s">
        <v>10</v>
      </c>
      <c r="I185" s="11" t="s">
        <v>68</v>
      </c>
      <c r="J185" s="11" t="s">
        <v>69</v>
      </c>
      <c r="K185" s="11">
        <v>1</v>
      </c>
      <c r="L185" s="11">
        <v>10</v>
      </c>
      <c r="M185" s="11" t="s">
        <v>55</v>
      </c>
      <c r="N185" s="22">
        <v>0.13769999999999999</v>
      </c>
      <c r="O185" s="22">
        <v>1.5100000000000001E-2</v>
      </c>
      <c r="P185" s="22">
        <v>1E-3</v>
      </c>
      <c r="Q185">
        <v>1.3769999999999998</v>
      </c>
      <c r="R185">
        <v>0.151</v>
      </c>
      <c r="S185">
        <v>0.01</v>
      </c>
      <c r="T185" s="23">
        <v>44176</v>
      </c>
      <c r="U185" s="11"/>
      <c r="V185" s="24">
        <v>180000</v>
      </c>
      <c r="W185" s="11" t="s">
        <v>150</v>
      </c>
      <c r="X185" s="11" t="s">
        <v>287</v>
      </c>
      <c r="Y185" s="21">
        <v>180000</v>
      </c>
      <c r="Z185" s="11"/>
      <c r="AA185" s="11">
        <v>746625</v>
      </c>
      <c r="AB185" s="11" t="s">
        <v>60</v>
      </c>
      <c r="AC185" s="21"/>
      <c r="AF185" t="str">
        <f>VLOOKUP(AA185,'[1]CAP query'!A:K,11,FALSE)</f>
        <v>38.6450808, -121.3944965</v>
      </c>
      <c r="AG185" t="str">
        <f>VLOOKUP(AA185,'[1]cofund(3)'!E:M,8,FALSE)</f>
        <v>HVIP - Hybrid and Zero-Emission Truck and Bus Voucher Incentive Project</v>
      </c>
    </row>
    <row r="186" spans="1:33" x14ac:dyDescent="0.2">
      <c r="A186" s="11" t="s">
        <v>106</v>
      </c>
      <c r="B186" s="11" t="s">
        <v>369</v>
      </c>
      <c r="C186" s="11" t="s">
        <v>369</v>
      </c>
      <c r="D186" s="11" t="s">
        <v>53</v>
      </c>
      <c r="E186" s="11" t="s">
        <v>370</v>
      </c>
      <c r="F186" s="11" t="s">
        <v>66</v>
      </c>
      <c r="G186" s="11" t="s">
        <v>375</v>
      </c>
      <c r="H186" s="11" t="s">
        <v>10</v>
      </c>
      <c r="I186" s="11" t="s">
        <v>68</v>
      </c>
      <c r="J186" s="11" t="s">
        <v>69</v>
      </c>
      <c r="K186" s="11">
        <v>1</v>
      </c>
      <c r="L186" s="11">
        <v>10</v>
      </c>
      <c r="M186" s="11" t="s">
        <v>55</v>
      </c>
      <c r="N186" s="22">
        <v>0.1371</v>
      </c>
      <c r="O186" s="22">
        <v>1.44E-2</v>
      </c>
      <c r="P186" s="22">
        <v>1E-3</v>
      </c>
      <c r="Q186">
        <v>1.371</v>
      </c>
      <c r="R186">
        <v>0.14399999999999999</v>
      </c>
      <c r="S186">
        <v>0.01</v>
      </c>
      <c r="T186" s="23">
        <v>44176</v>
      </c>
      <c r="U186" s="11"/>
      <c r="V186" s="24">
        <v>180000</v>
      </c>
      <c r="W186" s="11" t="s">
        <v>150</v>
      </c>
      <c r="X186" s="11" t="s">
        <v>287</v>
      </c>
      <c r="Y186" s="21">
        <v>180000</v>
      </c>
      <c r="Z186" s="11"/>
      <c r="AA186" s="11">
        <v>746639</v>
      </c>
      <c r="AB186" s="11" t="s">
        <v>60</v>
      </c>
      <c r="AC186" s="21"/>
      <c r="AF186" t="str">
        <f>VLOOKUP(AA186,'[1]CAP query'!A:K,11,FALSE)</f>
        <v>38.6450808, -121.3944965</v>
      </c>
      <c r="AG186" t="str">
        <f>VLOOKUP(AA186,'[1]cofund(3)'!E:M,8,FALSE)</f>
        <v>HVIP - Hybrid and Zero-Emission Truck and Bus Voucher Incentive Project</v>
      </c>
    </row>
    <row r="187" spans="1:33" x14ac:dyDescent="0.2">
      <c r="A187" s="11" t="s">
        <v>106</v>
      </c>
      <c r="B187" s="11" t="s">
        <v>369</v>
      </c>
      <c r="C187" s="11" t="s">
        <v>369</v>
      </c>
      <c r="D187" s="11" t="s">
        <v>53</v>
      </c>
      <c r="E187" s="11" t="s">
        <v>370</v>
      </c>
      <c r="F187" s="11" t="s">
        <v>66</v>
      </c>
      <c r="G187" s="11" t="s">
        <v>376</v>
      </c>
      <c r="H187" s="11" t="s">
        <v>10</v>
      </c>
      <c r="I187" s="11" t="s">
        <v>68</v>
      </c>
      <c r="J187" s="11" t="s">
        <v>69</v>
      </c>
      <c r="K187" s="11">
        <v>1</v>
      </c>
      <c r="L187" s="11">
        <v>10</v>
      </c>
      <c r="M187" s="11" t="s">
        <v>55</v>
      </c>
      <c r="N187" s="22">
        <v>0.1391</v>
      </c>
      <c r="O187" s="22">
        <v>1.5900000000000001E-2</v>
      </c>
      <c r="P187" s="22">
        <v>1.1000000000000001E-3</v>
      </c>
      <c r="Q187">
        <v>1.391</v>
      </c>
      <c r="R187">
        <v>0.159</v>
      </c>
      <c r="S187">
        <v>1.1000000000000001E-2</v>
      </c>
      <c r="T187" s="23">
        <v>44176</v>
      </c>
      <c r="U187" s="11"/>
      <c r="V187" s="24">
        <v>180000</v>
      </c>
      <c r="W187" s="11" t="s">
        <v>150</v>
      </c>
      <c r="X187" s="11" t="s">
        <v>287</v>
      </c>
      <c r="Y187" s="21">
        <v>180000</v>
      </c>
      <c r="Z187" s="11"/>
      <c r="AA187" s="11">
        <v>746655</v>
      </c>
      <c r="AB187" s="11" t="s">
        <v>60</v>
      </c>
      <c r="AC187" s="21"/>
      <c r="AF187" t="str">
        <f>VLOOKUP(AA187,'[1]CAP query'!A:K,11,FALSE)</f>
        <v>38.6450808, -121.3944965</v>
      </c>
      <c r="AG187" t="str">
        <f>VLOOKUP(AA187,'[1]cofund(3)'!E:M,8,FALSE)</f>
        <v>HVIP - Hybrid and Zero-Emission Truck and Bus Voucher Incentive Project</v>
      </c>
    </row>
    <row r="188" spans="1:33" x14ac:dyDescent="0.2">
      <c r="A188" s="11" t="s">
        <v>106</v>
      </c>
      <c r="B188" s="11" t="s">
        <v>369</v>
      </c>
      <c r="C188" s="11" t="s">
        <v>369</v>
      </c>
      <c r="D188" s="11" t="s">
        <v>53</v>
      </c>
      <c r="E188" s="11" t="s">
        <v>370</v>
      </c>
      <c r="F188" s="11" t="s">
        <v>66</v>
      </c>
      <c r="G188" s="11" t="s">
        <v>377</v>
      </c>
      <c r="H188" s="11" t="s">
        <v>10</v>
      </c>
      <c r="I188" s="11" t="s">
        <v>68</v>
      </c>
      <c r="J188" s="11" t="s">
        <v>69</v>
      </c>
      <c r="K188" s="11">
        <v>1</v>
      </c>
      <c r="L188" s="11">
        <v>10</v>
      </c>
      <c r="M188" s="11" t="s">
        <v>55</v>
      </c>
      <c r="N188" s="22">
        <v>0.1409</v>
      </c>
      <c r="O188" s="22">
        <v>1.4999999999999999E-2</v>
      </c>
      <c r="P188" s="22">
        <v>1E-3</v>
      </c>
      <c r="Q188">
        <v>1.409</v>
      </c>
      <c r="R188">
        <v>0.15</v>
      </c>
      <c r="S188">
        <v>0.01</v>
      </c>
      <c r="T188" s="23">
        <v>44176</v>
      </c>
      <c r="U188" s="11"/>
      <c r="V188" s="24">
        <v>180000</v>
      </c>
      <c r="W188" s="11" t="s">
        <v>150</v>
      </c>
      <c r="X188" s="11" t="s">
        <v>287</v>
      </c>
      <c r="Y188" s="21">
        <v>60000</v>
      </c>
      <c r="Z188" s="11"/>
      <c r="AA188" s="11">
        <v>746647</v>
      </c>
      <c r="AB188" s="11" t="s">
        <v>60</v>
      </c>
      <c r="AC188" s="21"/>
      <c r="AF188" t="str">
        <f>VLOOKUP(AA188,'[1]CAP query'!A:K,11,FALSE)</f>
        <v>38.6450808, -121.3944965</v>
      </c>
    </row>
    <row r="189" spans="1:33" x14ac:dyDescent="0.2">
      <c r="A189" s="11" t="s">
        <v>106</v>
      </c>
      <c r="B189" s="11" t="s">
        <v>378</v>
      </c>
      <c r="C189" s="11" t="s">
        <v>378</v>
      </c>
      <c r="D189" s="11" t="s">
        <v>53</v>
      </c>
      <c r="E189" s="11" t="s">
        <v>379</v>
      </c>
      <c r="F189" s="11" t="s">
        <v>66</v>
      </c>
      <c r="G189" s="11" t="s">
        <v>380</v>
      </c>
      <c r="H189" s="11" t="s">
        <v>8</v>
      </c>
      <c r="I189" s="11" t="s">
        <v>381</v>
      </c>
      <c r="J189" s="11" t="s">
        <v>69</v>
      </c>
      <c r="K189" s="11">
        <v>1</v>
      </c>
      <c r="L189" s="11">
        <v>5</v>
      </c>
      <c r="M189" s="11" t="s">
        <v>55</v>
      </c>
      <c r="N189" s="22">
        <v>0.11</v>
      </c>
      <c r="O189" s="22">
        <v>4.7999999999999996E-3</v>
      </c>
      <c r="P189" s="22">
        <v>2.0000000000000001E-4</v>
      </c>
      <c r="Q189">
        <v>0.55000000000000004</v>
      </c>
      <c r="R189">
        <v>2.3999999999999997E-2</v>
      </c>
      <c r="S189">
        <v>1E-3</v>
      </c>
      <c r="T189" s="23">
        <v>44188</v>
      </c>
      <c r="U189" s="11"/>
      <c r="V189" s="24">
        <v>200000</v>
      </c>
      <c r="W189" s="11" t="s">
        <v>150</v>
      </c>
      <c r="X189" s="11" t="s">
        <v>151</v>
      </c>
      <c r="Y189" s="21">
        <v>200000</v>
      </c>
      <c r="Z189" s="11"/>
      <c r="AA189" s="11">
        <v>742777</v>
      </c>
      <c r="AB189" s="11" t="s">
        <v>60</v>
      </c>
      <c r="AC189" s="21"/>
      <c r="AF189" t="str">
        <f>VLOOKUP(AA189,'[1]CAP query'!A:K,11,FALSE)</f>
        <v>38.48324850924682, -121.39844829585194</v>
      </c>
    </row>
    <row r="190" spans="1:33" x14ac:dyDescent="0.2">
      <c r="A190" s="11" t="s">
        <v>106</v>
      </c>
      <c r="B190" s="11" t="s">
        <v>378</v>
      </c>
      <c r="C190" s="11" t="s">
        <v>378</v>
      </c>
      <c r="D190" s="11" t="s">
        <v>53</v>
      </c>
      <c r="E190" s="11" t="s">
        <v>379</v>
      </c>
      <c r="F190" s="11" t="s">
        <v>66</v>
      </c>
      <c r="G190" s="11" t="s">
        <v>382</v>
      </c>
      <c r="H190" s="11" t="s">
        <v>18</v>
      </c>
      <c r="I190" s="11" t="s">
        <v>381</v>
      </c>
      <c r="J190" s="11" t="s">
        <v>69</v>
      </c>
      <c r="K190" s="11">
        <v>1</v>
      </c>
      <c r="L190" s="11">
        <v>5</v>
      </c>
      <c r="M190" s="11" t="s">
        <v>55</v>
      </c>
      <c r="N190" s="22">
        <v>0.1198</v>
      </c>
      <c r="O190" s="22">
        <v>3.8E-3</v>
      </c>
      <c r="P190" s="22">
        <v>2.0000000000000001E-4</v>
      </c>
      <c r="Q190">
        <v>0.59899999999999998</v>
      </c>
      <c r="R190">
        <v>1.9E-2</v>
      </c>
      <c r="S190">
        <v>1E-3</v>
      </c>
      <c r="T190" s="23">
        <v>44188</v>
      </c>
      <c r="U190" s="11"/>
      <c r="V190" s="24">
        <v>200000</v>
      </c>
      <c r="W190" s="11" t="s">
        <v>150</v>
      </c>
      <c r="X190" s="11" t="s">
        <v>151</v>
      </c>
      <c r="Y190" s="21">
        <v>200000</v>
      </c>
      <c r="Z190" s="11"/>
      <c r="AA190" s="11">
        <v>742793</v>
      </c>
      <c r="AB190" s="11" t="s">
        <v>60</v>
      </c>
      <c r="AC190" s="21"/>
      <c r="AF190" t="str">
        <f>VLOOKUP(AA190,'[1]CAP query'!A:K,11,FALSE)</f>
        <v>38.48324850924682, -121.39844829585194</v>
      </c>
    </row>
    <row r="191" spans="1:33" x14ac:dyDescent="0.2">
      <c r="A191" s="11" t="s">
        <v>106</v>
      </c>
      <c r="B191" s="11" t="s">
        <v>378</v>
      </c>
      <c r="C191" s="11" t="s">
        <v>378</v>
      </c>
      <c r="D191" s="11" t="s">
        <v>53</v>
      </c>
      <c r="E191" s="11" t="s">
        <v>379</v>
      </c>
      <c r="F191" s="11" t="s">
        <v>66</v>
      </c>
      <c r="G191" s="11" t="s">
        <v>383</v>
      </c>
      <c r="H191" s="11" t="s">
        <v>18</v>
      </c>
      <c r="I191" s="11" t="s">
        <v>381</v>
      </c>
      <c r="J191" s="11" t="s">
        <v>69</v>
      </c>
      <c r="K191" s="11">
        <v>1</v>
      </c>
      <c r="L191" s="11">
        <v>5</v>
      </c>
      <c r="M191" s="11" t="s">
        <v>55</v>
      </c>
      <c r="N191" s="22">
        <v>0.1147</v>
      </c>
      <c r="O191" s="22">
        <v>3.5999999999999999E-3</v>
      </c>
      <c r="P191" s="22">
        <v>2.0000000000000001E-4</v>
      </c>
      <c r="Q191">
        <v>0.57350000000000001</v>
      </c>
      <c r="R191">
        <v>1.7999999999999999E-2</v>
      </c>
      <c r="S191">
        <v>1E-3</v>
      </c>
      <c r="T191" s="23">
        <v>44188</v>
      </c>
      <c r="U191" s="11"/>
      <c r="V191" s="24">
        <v>200000</v>
      </c>
      <c r="W191" s="11" t="s">
        <v>150</v>
      </c>
      <c r="X191" s="11" t="s">
        <v>151</v>
      </c>
      <c r="Y191" s="21">
        <v>200000</v>
      </c>
      <c r="Z191" s="11"/>
      <c r="AA191" s="11">
        <v>742795</v>
      </c>
      <c r="AB191" s="11" t="s">
        <v>60</v>
      </c>
      <c r="AC191" s="21"/>
      <c r="AF191" t="str">
        <f>VLOOKUP(AA191,'[1]CAP query'!A:K,11,FALSE)</f>
        <v>38.48324850924682, -121.39844829585194</v>
      </c>
    </row>
    <row r="192" spans="1:33" x14ac:dyDescent="0.2">
      <c r="A192" s="11" t="s">
        <v>106</v>
      </c>
      <c r="B192" s="11" t="s">
        <v>378</v>
      </c>
      <c r="C192" s="11" t="s">
        <v>378</v>
      </c>
      <c r="D192" s="11" t="s">
        <v>53</v>
      </c>
      <c r="E192" s="11" t="s">
        <v>379</v>
      </c>
      <c r="F192" s="11" t="s">
        <v>66</v>
      </c>
      <c r="G192" s="11" t="s">
        <v>384</v>
      </c>
      <c r="H192" s="11" t="s">
        <v>18</v>
      </c>
      <c r="I192" s="11" t="s">
        <v>381</v>
      </c>
      <c r="J192" s="11" t="s">
        <v>69</v>
      </c>
      <c r="K192" s="11">
        <v>1</v>
      </c>
      <c r="L192" s="11">
        <v>5</v>
      </c>
      <c r="M192" s="11" t="s">
        <v>55</v>
      </c>
      <c r="N192" s="22">
        <v>8.4599999999999995E-2</v>
      </c>
      <c r="O192" s="22">
        <v>2.8E-3</v>
      </c>
      <c r="P192" s="22">
        <v>1E-4</v>
      </c>
      <c r="Q192">
        <v>0.42299999999999999</v>
      </c>
      <c r="R192">
        <v>1.4E-2</v>
      </c>
      <c r="S192">
        <v>5.0000000000000001E-4</v>
      </c>
      <c r="T192" s="23">
        <v>44188</v>
      </c>
      <c r="U192" s="11"/>
      <c r="V192" s="24">
        <v>200000</v>
      </c>
      <c r="W192" s="11" t="s">
        <v>150</v>
      </c>
      <c r="X192" s="11" t="s">
        <v>151</v>
      </c>
      <c r="Y192" s="21">
        <v>200000</v>
      </c>
      <c r="Z192" s="11"/>
      <c r="AA192" s="11">
        <v>742797</v>
      </c>
      <c r="AB192" s="11" t="s">
        <v>60</v>
      </c>
      <c r="AC192" s="21"/>
      <c r="AF192" t="str">
        <f>VLOOKUP(AA192,'[1]CAP query'!A:K,11,FALSE)</f>
        <v>38.48324850924682, -121.39844829585194</v>
      </c>
    </row>
    <row r="193" spans="1:32" x14ac:dyDescent="0.2">
      <c r="A193" s="11" t="s">
        <v>106</v>
      </c>
      <c r="B193" s="11" t="s">
        <v>378</v>
      </c>
      <c r="C193" s="11" t="s">
        <v>378</v>
      </c>
      <c r="D193" s="11" t="s">
        <v>53</v>
      </c>
      <c r="E193" s="11" t="s">
        <v>379</v>
      </c>
      <c r="F193" s="11" t="s">
        <v>66</v>
      </c>
      <c r="G193" s="11" t="s">
        <v>385</v>
      </c>
      <c r="H193" s="11" t="s">
        <v>8</v>
      </c>
      <c r="I193" s="11" t="s">
        <v>381</v>
      </c>
      <c r="J193" s="11" t="s">
        <v>69</v>
      </c>
      <c r="K193" s="11">
        <v>1</v>
      </c>
      <c r="L193" s="11">
        <v>5</v>
      </c>
      <c r="M193" s="11" t="s">
        <v>55</v>
      </c>
      <c r="N193" s="22">
        <v>0.1221</v>
      </c>
      <c r="O193" s="22">
        <v>5.1999999999999998E-3</v>
      </c>
      <c r="P193" s="22">
        <v>2.0000000000000001E-4</v>
      </c>
      <c r="Q193">
        <v>0.61050000000000004</v>
      </c>
      <c r="R193">
        <v>2.5999999999999999E-2</v>
      </c>
      <c r="S193">
        <v>1E-3</v>
      </c>
      <c r="T193" s="23">
        <v>44188</v>
      </c>
      <c r="U193" s="11"/>
      <c r="V193" s="24">
        <v>200000</v>
      </c>
      <c r="W193" s="11" t="s">
        <v>150</v>
      </c>
      <c r="X193" s="11" t="s">
        <v>151</v>
      </c>
      <c r="Y193" s="21">
        <v>200000</v>
      </c>
      <c r="Z193" s="11"/>
      <c r="AA193" s="11">
        <v>742799</v>
      </c>
      <c r="AB193" s="11" t="s">
        <v>60</v>
      </c>
      <c r="AC193" s="21"/>
      <c r="AF193" t="str">
        <f>VLOOKUP(AA193,'[1]CAP query'!A:K,11,FALSE)</f>
        <v>38.48324850924682, -121.39844829585194</v>
      </c>
    </row>
    <row r="194" spans="1:32" x14ac:dyDescent="0.2">
      <c r="A194" s="11" t="s">
        <v>106</v>
      </c>
      <c r="B194" s="11" t="s">
        <v>378</v>
      </c>
      <c r="C194" s="11" t="s">
        <v>378</v>
      </c>
      <c r="D194" s="11" t="s">
        <v>53</v>
      </c>
      <c r="E194" s="11" t="s">
        <v>379</v>
      </c>
      <c r="F194" s="11" t="s">
        <v>66</v>
      </c>
      <c r="G194" s="11" t="s">
        <v>386</v>
      </c>
      <c r="H194" s="11" t="s">
        <v>8</v>
      </c>
      <c r="I194" s="11" t="s">
        <v>381</v>
      </c>
      <c r="J194" s="11" t="s">
        <v>69</v>
      </c>
      <c r="K194" s="11">
        <v>1</v>
      </c>
      <c r="L194" s="11">
        <v>5</v>
      </c>
      <c r="M194" s="11" t="s">
        <v>55</v>
      </c>
      <c r="N194" s="22">
        <v>9.5799999999999996E-2</v>
      </c>
      <c r="O194" s="22">
        <v>4.1999999999999997E-3</v>
      </c>
      <c r="P194" s="22">
        <v>2.0000000000000001E-4</v>
      </c>
      <c r="Q194">
        <v>0.47899999999999998</v>
      </c>
      <c r="R194">
        <v>2.0999999999999998E-2</v>
      </c>
      <c r="S194">
        <v>1E-3</v>
      </c>
      <c r="T194" s="23">
        <v>44188</v>
      </c>
      <c r="U194" s="11"/>
      <c r="V194" s="24">
        <v>200000</v>
      </c>
      <c r="W194" s="11" t="s">
        <v>150</v>
      </c>
      <c r="X194" s="11" t="s">
        <v>151</v>
      </c>
      <c r="Y194" s="21">
        <v>200000</v>
      </c>
      <c r="Z194" s="11"/>
      <c r="AA194" s="11">
        <v>742801</v>
      </c>
      <c r="AB194" s="11" t="s">
        <v>60</v>
      </c>
      <c r="AC194" s="21"/>
      <c r="AF194" t="str">
        <f>VLOOKUP(AA194,'[1]CAP query'!A:K,11,FALSE)</f>
        <v>38.48324850924682, -121.39844829585194</v>
      </c>
    </row>
    <row r="195" spans="1:32" x14ac:dyDescent="0.2">
      <c r="A195" s="11" t="s">
        <v>106</v>
      </c>
      <c r="B195" s="11" t="s">
        <v>378</v>
      </c>
      <c r="C195" s="11" t="s">
        <v>378</v>
      </c>
      <c r="D195" s="11" t="s">
        <v>53</v>
      </c>
      <c r="E195" s="11" t="s">
        <v>379</v>
      </c>
      <c r="F195" s="11" t="s">
        <v>66</v>
      </c>
      <c r="G195" s="11" t="s">
        <v>387</v>
      </c>
      <c r="H195" s="11" t="s">
        <v>8</v>
      </c>
      <c r="I195" s="11" t="s">
        <v>381</v>
      </c>
      <c r="J195" s="11" t="s">
        <v>69</v>
      </c>
      <c r="K195" s="11">
        <v>1</v>
      </c>
      <c r="L195" s="11">
        <v>5</v>
      </c>
      <c r="M195" s="11" t="s">
        <v>55</v>
      </c>
      <c r="N195" s="22">
        <v>0.19689999999999999</v>
      </c>
      <c r="O195" s="22">
        <v>8.0000000000000002E-3</v>
      </c>
      <c r="P195" s="22">
        <v>2.9999999999999997E-4</v>
      </c>
      <c r="Q195">
        <v>0.98449999999999993</v>
      </c>
      <c r="R195">
        <v>0.04</v>
      </c>
      <c r="S195">
        <v>1.4999999999999998E-3</v>
      </c>
      <c r="T195" s="23">
        <v>44188</v>
      </c>
      <c r="U195" s="11"/>
      <c r="V195" s="24">
        <v>200000</v>
      </c>
      <c r="W195" s="11" t="s">
        <v>150</v>
      </c>
      <c r="X195" s="11" t="s">
        <v>151</v>
      </c>
      <c r="Y195" s="21">
        <v>200000</v>
      </c>
      <c r="Z195" s="11"/>
      <c r="AA195" s="11">
        <v>742803</v>
      </c>
      <c r="AB195" s="11" t="s">
        <v>60</v>
      </c>
      <c r="AC195" s="21"/>
      <c r="AF195" t="str">
        <f>VLOOKUP(AA195,'[1]CAP query'!A:K,11,FALSE)</f>
        <v>38.48324850924682, -121.39844829585194</v>
      </c>
    </row>
    <row r="196" spans="1:32" x14ac:dyDescent="0.2">
      <c r="A196" s="11" t="s">
        <v>106</v>
      </c>
      <c r="B196" s="11" t="s">
        <v>378</v>
      </c>
      <c r="C196" s="11" t="s">
        <v>378</v>
      </c>
      <c r="D196" s="11" t="s">
        <v>53</v>
      </c>
      <c r="E196" s="11" t="s">
        <v>379</v>
      </c>
      <c r="F196" s="11" t="s">
        <v>66</v>
      </c>
      <c r="G196" s="11" t="s">
        <v>388</v>
      </c>
      <c r="H196" s="11" t="s">
        <v>18</v>
      </c>
      <c r="I196" s="11" t="s">
        <v>381</v>
      </c>
      <c r="J196" s="11" t="s">
        <v>69</v>
      </c>
      <c r="K196" s="11">
        <v>1</v>
      </c>
      <c r="L196" s="11">
        <v>5</v>
      </c>
      <c r="M196" s="11" t="s">
        <v>55</v>
      </c>
      <c r="N196" s="22">
        <v>8.7999999999999995E-2</v>
      </c>
      <c r="O196" s="22">
        <v>2.8999999999999998E-3</v>
      </c>
      <c r="P196" s="22">
        <v>1E-4</v>
      </c>
      <c r="Q196">
        <v>0.43999999999999995</v>
      </c>
      <c r="R196">
        <v>1.4499999999999999E-2</v>
      </c>
      <c r="S196">
        <v>5.0000000000000001E-4</v>
      </c>
      <c r="T196" s="23">
        <v>44188</v>
      </c>
      <c r="U196" s="11"/>
      <c r="V196" s="24">
        <v>200000</v>
      </c>
      <c r="W196" s="11" t="s">
        <v>150</v>
      </c>
      <c r="X196" s="11" t="s">
        <v>151</v>
      </c>
      <c r="Y196" s="21">
        <v>200000</v>
      </c>
      <c r="Z196" s="11"/>
      <c r="AA196" s="11">
        <v>742805</v>
      </c>
      <c r="AB196" s="11" t="s">
        <v>60</v>
      </c>
      <c r="AC196" s="21"/>
      <c r="AF196" t="str">
        <f>VLOOKUP(AA196,'[1]CAP query'!A:K,11,FALSE)</f>
        <v>38.48324850924682, -121.39844829585194</v>
      </c>
    </row>
    <row r="197" spans="1:32" x14ac:dyDescent="0.2">
      <c r="A197" s="11" t="s">
        <v>106</v>
      </c>
      <c r="B197" s="11" t="s">
        <v>389</v>
      </c>
      <c r="C197" s="11" t="s">
        <v>389</v>
      </c>
      <c r="D197" s="11" t="s">
        <v>53</v>
      </c>
      <c r="E197" s="11" t="s">
        <v>390</v>
      </c>
      <c r="F197" s="11" t="s">
        <v>66</v>
      </c>
      <c r="G197" s="11" t="s">
        <v>391</v>
      </c>
      <c r="H197" s="11" t="s">
        <v>10</v>
      </c>
      <c r="I197" s="11" t="s">
        <v>68</v>
      </c>
      <c r="J197" s="11" t="s">
        <v>69</v>
      </c>
      <c r="K197" s="11">
        <v>1</v>
      </c>
      <c r="L197" s="11">
        <v>10</v>
      </c>
      <c r="M197" s="11" t="s">
        <v>55</v>
      </c>
      <c r="N197" s="22">
        <v>7.5300000000000006E-2</v>
      </c>
      <c r="O197" s="22">
        <v>5.7999999999999996E-3</v>
      </c>
      <c r="P197" s="22">
        <v>5.0000000000000001E-4</v>
      </c>
      <c r="Q197">
        <v>0.75300000000000011</v>
      </c>
      <c r="R197">
        <v>5.7999999999999996E-2</v>
      </c>
      <c r="S197">
        <v>5.0000000000000001E-3</v>
      </c>
      <c r="T197" s="23">
        <v>44099</v>
      </c>
      <c r="U197" s="11"/>
      <c r="V197" s="24">
        <v>200000</v>
      </c>
      <c r="W197" s="11" t="s">
        <v>150</v>
      </c>
      <c r="X197" s="11" t="s">
        <v>287</v>
      </c>
      <c r="Y197" s="21">
        <v>200000</v>
      </c>
      <c r="Z197" s="11"/>
      <c r="AA197" s="11">
        <v>760995</v>
      </c>
      <c r="AB197" s="11" t="s">
        <v>60</v>
      </c>
      <c r="AC197" s="21"/>
      <c r="AD197" t="s">
        <v>609</v>
      </c>
      <c r="AF197" t="str">
        <f>VLOOKUP(AA197,'[1]CAP query'!A:K,11,FALSE)</f>
        <v>38.352348667350576, -122.00178849989996</v>
      </c>
    </row>
    <row r="198" spans="1:32" x14ac:dyDescent="0.2">
      <c r="A198" s="11" t="s">
        <v>106</v>
      </c>
      <c r="B198" s="11" t="s">
        <v>389</v>
      </c>
      <c r="C198" s="11" t="s">
        <v>389</v>
      </c>
      <c r="D198" s="11" t="s">
        <v>53</v>
      </c>
      <c r="E198" s="11" t="s">
        <v>390</v>
      </c>
      <c r="F198" s="11" t="s">
        <v>66</v>
      </c>
      <c r="G198" s="11" t="s">
        <v>392</v>
      </c>
      <c r="H198" s="11" t="s">
        <v>10</v>
      </c>
      <c r="I198" s="11" t="s">
        <v>68</v>
      </c>
      <c r="J198" s="11" t="s">
        <v>69</v>
      </c>
      <c r="K198" s="11">
        <v>1</v>
      </c>
      <c r="L198" s="11">
        <v>10</v>
      </c>
      <c r="M198" s="11" t="s">
        <v>66</v>
      </c>
      <c r="N198" s="22">
        <v>7.4800000000000005E-2</v>
      </c>
      <c r="O198" s="22">
        <v>5.4999999999999997E-3</v>
      </c>
      <c r="P198" s="22">
        <v>4.0000000000000002E-4</v>
      </c>
      <c r="Q198">
        <v>0.748</v>
      </c>
      <c r="R198">
        <v>5.4999999999999993E-2</v>
      </c>
      <c r="S198">
        <v>4.0000000000000001E-3</v>
      </c>
      <c r="T198" s="23">
        <v>44099</v>
      </c>
      <c r="U198" s="11"/>
      <c r="V198" s="24">
        <v>100000</v>
      </c>
      <c r="W198" s="11" t="s">
        <v>150</v>
      </c>
      <c r="X198" s="11" t="s">
        <v>287</v>
      </c>
      <c r="Y198" s="21">
        <v>100000</v>
      </c>
      <c r="Z198" s="23">
        <v>44369</v>
      </c>
      <c r="AA198" s="11">
        <v>774533</v>
      </c>
      <c r="AB198" s="11" t="s">
        <v>60</v>
      </c>
      <c r="AC198" s="21" t="s">
        <v>619</v>
      </c>
      <c r="AD198" t="s">
        <v>580</v>
      </c>
      <c r="AE198" t="s">
        <v>620</v>
      </c>
      <c r="AF198" t="str">
        <f>VLOOKUP(AA198,'[1]CAP query'!A:K,11,FALSE)</f>
        <v>38.352348667350576, -122.00178849989996</v>
      </c>
    </row>
    <row r="199" spans="1:32" x14ac:dyDescent="0.2">
      <c r="A199" s="11" t="s">
        <v>50</v>
      </c>
      <c r="B199" s="11" t="s">
        <v>393</v>
      </c>
      <c r="C199" s="11" t="s">
        <v>394</v>
      </c>
      <c r="D199" s="11" t="s">
        <v>53</v>
      </c>
      <c r="E199" s="11" t="s">
        <v>395</v>
      </c>
      <c r="F199" s="11" t="s">
        <v>66</v>
      </c>
      <c r="G199" s="11">
        <v>2101</v>
      </c>
      <c r="H199" s="11" t="s">
        <v>16</v>
      </c>
      <c r="I199" s="11" t="s">
        <v>68</v>
      </c>
      <c r="J199" s="11" t="s">
        <v>69</v>
      </c>
      <c r="K199" s="11">
        <v>1</v>
      </c>
      <c r="L199" s="11">
        <v>12</v>
      </c>
      <c r="M199" s="11" t="s">
        <v>55</v>
      </c>
      <c r="N199" s="22">
        <v>1.34E-2</v>
      </c>
      <c r="O199" s="22">
        <v>8.0000000000000004E-4</v>
      </c>
      <c r="P199" s="22">
        <v>0</v>
      </c>
      <c r="Q199">
        <v>0.1608</v>
      </c>
      <c r="R199">
        <v>9.6000000000000009E-3</v>
      </c>
      <c r="S199">
        <v>0</v>
      </c>
      <c r="T199" s="23">
        <v>44209</v>
      </c>
      <c r="U199" s="11"/>
      <c r="V199" s="24">
        <v>16388</v>
      </c>
      <c r="W199" s="11" t="s">
        <v>150</v>
      </c>
      <c r="X199" s="11" t="s">
        <v>151</v>
      </c>
      <c r="Y199" s="21">
        <v>16388</v>
      </c>
      <c r="Z199" s="11"/>
      <c r="AA199" s="11">
        <v>717718</v>
      </c>
      <c r="AB199" s="11" t="s">
        <v>60</v>
      </c>
      <c r="AC199" s="21"/>
      <c r="AD199" t="s">
        <v>621</v>
      </c>
      <c r="AE199" t="s">
        <v>622</v>
      </c>
      <c r="AF199" t="str">
        <f>VLOOKUP(AA199,'[1]CAP query'!A:K,11,FALSE)</f>
        <v>33.81498,-117.90618</v>
      </c>
    </row>
    <row r="200" spans="1:32" x14ac:dyDescent="0.2">
      <c r="A200" s="11" t="s">
        <v>50</v>
      </c>
      <c r="B200" s="11" t="s">
        <v>393</v>
      </c>
      <c r="C200" s="11" t="s">
        <v>394</v>
      </c>
      <c r="D200" s="11" t="s">
        <v>53</v>
      </c>
      <c r="E200" s="11" t="s">
        <v>395</v>
      </c>
      <c r="F200" s="11" t="s">
        <v>66</v>
      </c>
      <c r="G200" s="11">
        <v>2104</v>
      </c>
      <c r="H200" s="11" t="s">
        <v>16</v>
      </c>
      <c r="I200" s="11" t="s">
        <v>68</v>
      </c>
      <c r="J200" s="11" t="s">
        <v>69</v>
      </c>
      <c r="K200" s="11">
        <v>1</v>
      </c>
      <c r="L200" s="11">
        <v>12</v>
      </c>
      <c r="M200" s="11" t="s">
        <v>55</v>
      </c>
      <c r="N200" s="22">
        <v>1.3299999999999999E-2</v>
      </c>
      <c r="O200" s="22">
        <v>8.0000000000000004E-4</v>
      </c>
      <c r="P200" s="22">
        <v>0</v>
      </c>
      <c r="Q200">
        <v>0.15959999999999999</v>
      </c>
      <c r="R200">
        <v>9.6000000000000009E-3</v>
      </c>
      <c r="S200">
        <v>0</v>
      </c>
      <c r="T200" s="23">
        <v>44209</v>
      </c>
      <c r="U200" s="11"/>
      <c r="V200" s="24">
        <v>16357</v>
      </c>
      <c r="W200" s="11" t="s">
        <v>150</v>
      </c>
      <c r="X200" s="11" t="s">
        <v>151</v>
      </c>
      <c r="Y200" s="21">
        <v>16357</v>
      </c>
      <c r="Z200" s="11"/>
      <c r="AA200" s="11">
        <v>731359</v>
      </c>
      <c r="AB200" s="11" t="s">
        <v>60</v>
      </c>
      <c r="AC200" s="21"/>
      <c r="AD200" t="s">
        <v>621</v>
      </c>
      <c r="AE200" t="s">
        <v>622</v>
      </c>
      <c r="AF200" t="str">
        <f>VLOOKUP(AA200,'[1]CAP query'!A:K,11,FALSE)</f>
        <v>33.81498,-117.90618</v>
      </c>
    </row>
    <row r="201" spans="1:32" x14ac:dyDescent="0.2">
      <c r="A201" s="11" t="s">
        <v>50</v>
      </c>
      <c r="B201" s="11" t="s">
        <v>393</v>
      </c>
      <c r="C201" s="11" t="s">
        <v>394</v>
      </c>
      <c r="D201" s="11" t="s">
        <v>53</v>
      </c>
      <c r="E201" s="11" t="s">
        <v>395</v>
      </c>
      <c r="F201" s="11" t="s">
        <v>66</v>
      </c>
      <c r="G201" s="11">
        <v>2107</v>
      </c>
      <c r="H201" s="11" t="s">
        <v>16</v>
      </c>
      <c r="I201" s="11" t="s">
        <v>68</v>
      </c>
      <c r="J201" s="11" t="s">
        <v>69</v>
      </c>
      <c r="K201" s="11">
        <v>1</v>
      </c>
      <c r="L201" s="11">
        <v>12</v>
      </c>
      <c r="M201" s="11" t="s">
        <v>55</v>
      </c>
      <c r="N201" s="22">
        <v>2.2599999999999999E-2</v>
      </c>
      <c r="O201" s="22">
        <v>1.4E-3</v>
      </c>
      <c r="P201" s="22">
        <v>0</v>
      </c>
      <c r="Q201">
        <v>0.2712</v>
      </c>
      <c r="R201">
        <v>1.6799999999999999E-2</v>
      </c>
      <c r="S201">
        <v>0</v>
      </c>
      <c r="T201" s="23">
        <v>44209</v>
      </c>
      <c r="U201" s="11"/>
      <c r="V201" s="24">
        <v>27712</v>
      </c>
      <c r="W201" s="11" t="s">
        <v>150</v>
      </c>
      <c r="X201" s="11" t="s">
        <v>151</v>
      </c>
      <c r="Y201" s="21">
        <v>27712</v>
      </c>
      <c r="Z201" s="11"/>
      <c r="AA201" s="11">
        <v>717460</v>
      </c>
      <c r="AB201" s="11" t="s">
        <v>60</v>
      </c>
      <c r="AC201" s="21"/>
      <c r="AD201" t="s">
        <v>621</v>
      </c>
      <c r="AE201" t="s">
        <v>622</v>
      </c>
      <c r="AF201" t="str">
        <f>VLOOKUP(AA201,'[1]CAP query'!A:K,11,FALSE)</f>
        <v>33.81498,-117.90618</v>
      </c>
    </row>
    <row r="202" spans="1:32" x14ac:dyDescent="0.2">
      <c r="A202" s="11" t="s">
        <v>50</v>
      </c>
      <c r="B202" s="11" t="s">
        <v>393</v>
      </c>
      <c r="C202" s="11" t="s">
        <v>394</v>
      </c>
      <c r="D202" s="11" t="s">
        <v>53</v>
      </c>
      <c r="E202" s="11" t="s">
        <v>395</v>
      </c>
      <c r="F202" s="11" t="s">
        <v>66</v>
      </c>
      <c r="G202" s="11">
        <v>2108</v>
      </c>
      <c r="H202" s="11" t="s">
        <v>16</v>
      </c>
      <c r="I202" s="11" t="s">
        <v>68</v>
      </c>
      <c r="J202" s="11" t="s">
        <v>69</v>
      </c>
      <c r="K202" s="11">
        <v>1</v>
      </c>
      <c r="L202" s="11">
        <v>12</v>
      </c>
      <c r="M202" s="11" t="s">
        <v>55</v>
      </c>
      <c r="N202" s="22">
        <v>2.01E-2</v>
      </c>
      <c r="O202" s="22">
        <v>1.1999999999999999E-3</v>
      </c>
      <c r="P202" s="22">
        <v>0</v>
      </c>
      <c r="Q202">
        <v>0.2412</v>
      </c>
      <c r="R202">
        <v>1.44E-2</v>
      </c>
      <c r="S202">
        <v>0</v>
      </c>
      <c r="T202" s="23">
        <v>44209</v>
      </c>
      <c r="U202" s="11"/>
      <c r="V202" s="24">
        <v>24649</v>
      </c>
      <c r="W202" s="11" t="s">
        <v>150</v>
      </c>
      <c r="X202" s="11" t="s">
        <v>151</v>
      </c>
      <c r="Y202" s="21">
        <v>24649</v>
      </c>
      <c r="Z202" s="11"/>
      <c r="AA202" s="11">
        <v>717746</v>
      </c>
      <c r="AB202" s="11" t="s">
        <v>60</v>
      </c>
      <c r="AC202" s="21"/>
      <c r="AD202" t="s">
        <v>621</v>
      </c>
      <c r="AE202" t="s">
        <v>622</v>
      </c>
      <c r="AF202" t="str">
        <f>VLOOKUP(AA202,'[1]CAP query'!A:K,11,FALSE)</f>
        <v>33.81498,-117.90618</v>
      </c>
    </row>
    <row r="203" spans="1:32" x14ac:dyDescent="0.2">
      <c r="A203" s="11" t="s">
        <v>50</v>
      </c>
      <c r="B203" s="11" t="s">
        <v>393</v>
      </c>
      <c r="C203" s="11" t="s">
        <v>394</v>
      </c>
      <c r="D203" s="11" t="s">
        <v>53</v>
      </c>
      <c r="E203" s="11" t="s">
        <v>395</v>
      </c>
      <c r="F203" s="11" t="s">
        <v>66</v>
      </c>
      <c r="G203" s="11">
        <v>2109</v>
      </c>
      <c r="H203" s="11" t="s">
        <v>16</v>
      </c>
      <c r="I203" s="11" t="s">
        <v>68</v>
      </c>
      <c r="J203" s="11" t="s">
        <v>69</v>
      </c>
      <c r="K203" s="11">
        <v>1</v>
      </c>
      <c r="L203" s="11">
        <v>12</v>
      </c>
      <c r="M203" s="11" t="s">
        <v>55</v>
      </c>
      <c r="N203" s="22">
        <v>1.84E-2</v>
      </c>
      <c r="O203" s="22">
        <v>1.1000000000000001E-3</v>
      </c>
      <c r="P203" s="22">
        <v>0</v>
      </c>
      <c r="Q203">
        <v>0.2208</v>
      </c>
      <c r="R203">
        <v>1.32E-2</v>
      </c>
      <c r="S203">
        <v>0</v>
      </c>
      <c r="T203" s="23">
        <v>44209</v>
      </c>
      <c r="U203" s="11"/>
      <c r="V203" s="24">
        <v>22595</v>
      </c>
      <c r="W203" s="11" t="s">
        <v>150</v>
      </c>
      <c r="X203" s="11" t="s">
        <v>151</v>
      </c>
      <c r="Y203" s="21">
        <v>22595</v>
      </c>
      <c r="Z203" s="11"/>
      <c r="AA203" s="11">
        <v>717748</v>
      </c>
      <c r="AB203" s="11" t="s">
        <v>60</v>
      </c>
      <c r="AC203" s="21"/>
      <c r="AD203" t="s">
        <v>621</v>
      </c>
      <c r="AE203" t="s">
        <v>622</v>
      </c>
      <c r="AF203" t="str">
        <f>VLOOKUP(AA203,'[1]CAP query'!A:K,11,FALSE)</f>
        <v>33.81498,-117.90618</v>
      </c>
    </row>
    <row r="204" spans="1:32" x14ac:dyDescent="0.2">
      <c r="A204" s="11" t="s">
        <v>50</v>
      </c>
      <c r="B204" s="11" t="s">
        <v>393</v>
      </c>
      <c r="C204" s="11" t="s">
        <v>394</v>
      </c>
      <c r="D204" s="11" t="s">
        <v>53</v>
      </c>
      <c r="E204" s="11" t="s">
        <v>395</v>
      </c>
      <c r="F204" s="11" t="s">
        <v>66</v>
      </c>
      <c r="G204" s="11">
        <v>2110</v>
      </c>
      <c r="H204" s="11" t="s">
        <v>16</v>
      </c>
      <c r="I204" s="11" t="s">
        <v>68</v>
      </c>
      <c r="J204" s="11" t="s">
        <v>69</v>
      </c>
      <c r="K204" s="11">
        <v>1</v>
      </c>
      <c r="L204" s="11">
        <v>12</v>
      </c>
      <c r="M204" s="11" t="s">
        <v>55</v>
      </c>
      <c r="N204" s="22">
        <v>1.83E-2</v>
      </c>
      <c r="O204" s="22">
        <v>1.1000000000000001E-3</v>
      </c>
      <c r="P204" s="22">
        <v>0</v>
      </c>
      <c r="Q204">
        <v>0.21960000000000002</v>
      </c>
      <c r="R204">
        <v>1.32E-2</v>
      </c>
      <c r="S204">
        <v>0</v>
      </c>
      <c r="T204" s="23">
        <v>44209</v>
      </c>
      <c r="U204" s="11"/>
      <c r="V204" s="24">
        <v>22400</v>
      </c>
      <c r="W204" s="11" t="s">
        <v>150</v>
      </c>
      <c r="X204" s="11" t="s">
        <v>151</v>
      </c>
      <c r="Y204" s="21">
        <v>22400</v>
      </c>
      <c r="Z204" s="11"/>
      <c r="AA204" s="11">
        <v>717750</v>
      </c>
      <c r="AB204" s="11" t="s">
        <v>60</v>
      </c>
      <c r="AC204" s="21"/>
      <c r="AD204" t="s">
        <v>621</v>
      </c>
      <c r="AE204" t="s">
        <v>622</v>
      </c>
      <c r="AF204" t="str">
        <f>VLOOKUP(AA204,'[1]CAP query'!A:K,11,FALSE)</f>
        <v>33.81498,-117.90618</v>
      </c>
    </row>
    <row r="205" spans="1:32" x14ac:dyDescent="0.2">
      <c r="A205" s="11" t="s">
        <v>50</v>
      </c>
      <c r="B205" s="11" t="s">
        <v>393</v>
      </c>
      <c r="C205" s="11" t="s">
        <v>394</v>
      </c>
      <c r="D205" s="11" t="s">
        <v>53</v>
      </c>
      <c r="E205" s="11" t="s">
        <v>395</v>
      </c>
      <c r="F205" s="11" t="s">
        <v>66</v>
      </c>
      <c r="G205" s="11">
        <v>2111</v>
      </c>
      <c r="H205" s="11" t="s">
        <v>16</v>
      </c>
      <c r="I205" s="11" t="s">
        <v>68</v>
      </c>
      <c r="J205" s="11" t="s">
        <v>69</v>
      </c>
      <c r="K205" s="11">
        <v>1</v>
      </c>
      <c r="L205" s="11">
        <v>12</v>
      </c>
      <c r="M205" s="11" t="s">
        <v>55</v>
      </c>
      <c r="N205" s="22">
        <v>9.4999999999999998E-3</v>
      </c>
      <c r="O205" s="22">
        <v>5.9999999999999995E-4</v>
      </c>
      <c r="P205" s="22">
        <v>0</v>
      </c>
      <c r="Q205">
        <v>0.11399999999999999</v>
      </c>
      <c r="R205">
        <v>7.1999999999999998E-3</v>
      </c>
      <c r="S205">
        <v>0</v>
      </c>
      <c r="T205" s="23">
        <v>44209</v>
      </c>
      <c r="U205" s="11"/>
      <c r="V205" s="24">
        <v>11708</v>
      </c>
      <c r="W205" s="11" t="s">
        <v>150</v>
      </c>
      <c r="X205" s="11" t="s">
        <v>151</v>
      </c>
      <c r="Y205" s="21">
        <v>11708</v>
      </c>
      <c r="Z205" s="11"/>
      <c r="AA205" s="11">
        <v>731363</v>
      </c>
      <c r="AB205" s="11" t="s">
        <v>60</v>
      </c>
      <c r="AC205" s="21"/>
      <c r="AD205" t="s">
        <v>621</v>
      </c>
      <c r="AE205" t="s">
        <v>622</v>
      </c>
      <c r="AF205" t="str">
        <f>VLOOKUP(AA205,'[1]CAP query'!A:K,11,FALSE)</f>
        <v>33.81498,-117.90618</v>
      </c>
    </row>
    <row r="206" spans="1:32" x14ac:dyDescent="0.2">
      <c r="A206" s="11" t="s">
        <v>50</v>
      </c>
      <c r="B206" s="11" t="s">
        <v>393</v>
      </c>
      <c r="C206" s="11" t="s">
        <v>394</v>
      </c>
      <c r="D206" s="11" t="s">
        <v>53</v>
      </c>
      <c r="E206" s="11" t="s">
        <v>395</v>
      </c>
      <c r="F206" s="11" t="s">
        <v>66</v>
      </c>
      <c r="G206" s="11">
        <v>2112</v>
      </c>
      <c r="H206" s="11" t="s">
        <v>16</v>
      </c>
      <c r="I206" s="11" t="s">
        <v>68</v>
      </c>
      <c r="J206" s="11" t="s">
        <v>69</v>
      </c>
      <c r="K206" s="11">
        <v>1</v>
      </c>
      <c r="L206" s="11">
        <v>12</v>
      </c>
      <c r="M206" s="11" t="s">
        <v>55</v>
      </c>
      <c r="N206" s="22">
        <v>1.9E-2</v>
      </c>
      <c r="O206" s="22">
        <v>1.1999999999999999E-3</v>
      </c>
      <c r="P206" s="22">
        <v>0</v>
      </c>
      <c r="Q206">
        <v>0.22799999999999998</v>
      </c>
      <c r="R206">
        <v>1.44E-2</v>
      </c>
      <c r="S206">
        <v>0</v>
      </c>
      <c r="T206" s="23">
        <v>44209</v>
      </c>
      <c r="U206" s="11"/>
      <c r="V206" s="24">
        <v>23361</v>
      </c>
      <c r="W206" s="11" t="s">
        <v>150</v>
      </c>
      <c r="X206" s="11" t="s">
        <v>151</v>
      </c>
      <c r="Y206" s="21">
        <v>23361</v>
      </c>
      <c r="Z206" s="11"/>
      <c r="AA206" s="11">
        <v>731369</v>
      </c>
      <c r="AB206" s="11" t="s">
        <v>60</v>
      </c>
      <c r="AC206" s="21"/>
      <c r="AD206" t="s">
        <v>621</v>
      </c>
      <c r="AE206" t="s">
        <v>622</v>
      </c>
      <c r="AF206" t="str">
        <f>VLOOKUP(AA206,'[1]CAP query'!A:K,11,FALSE)</f>
        <v>33.81498,-117.90618</v>
      </c>
    </row>
    <row r="207" spans="1:32" x14ac:dyDescent="0.2">
      <c r="A207" s="11" t="s">
        <v>50</v>
      </c>
      <c r="B207" s="11" t="s">
        <v>393</v>
      </c>
      <c r="C207" s="11" t="s">
        <v>394</v>
      </c>
      <c r="D207" s="11" t="s">
        <v>53</v>
      </c>
      <c r="E207" s="11" t="s">
        <v>395</v>
      </c>
      <c r="F207" s="11" t="s">
        <v>66</v>
      </c>
      <c r="G207" s="11">
        <v>2118</v>
      </c>
      <c r="H207" s="11" t="s">
        <v>16</v>
      </c>
      <c r="I207" s="11" t="s">
        <v>68</v>
      </c>
      <c r="J207" s="11" t="s">
        <v>69</v>
      </c>
      <c r="K207" s="11">
        <v>1</v>
      </c>
      <c r="L207" s="11">
        <v>12</v>
      </c>
      <c r="M207" s="11" t="s">
        <v>55</v>
      </c>
      <c r="N207" s="22">
        <v>1.3299999999999999E-2</v>
      </c>
      <c r="O207" s="22">
        <v>8.0000000000000004E-4</v>
      </c>
      <c r="P207" s="22">
        <v>0</v>
      </c>
      <c r="Q207">
        <v>0.15959999999999999</v>
      </c>
      <c r="R207">
        <v>9.6000000000000009E-3</v>
      </c>
      <c r="S207">
        <v>0</v>
      </c>
      <c r="T207" s="23">
        <v>44209</v>
      </c>
      <c r="U207" s="11"/>
      <c r="V207" s="24">
        <v>16335</v>
      </c>
      <c r="W207" s="11" t="s">
        <v>150</v>
      </c>
      <c r="X207" s="11" t="s">
        <v>151</v>
      </c>
      <c r="Y207" s="21">
        <v>16335</v>
      </c>
      <c r="Z207" s="11"/>
      <c r="AA207" s="11">
        <v>717756</v>
      </c>
      <c r="AB207" s="11" t="s">
        <v>60</v>
      </c>
      <c r="AC207" s="21"/>
      <c r="AD207" t="s">
        <v>621</v>
      </c>
      <c r="AE207" t="s">
        <v>622</v>
      </c>
      <c r="AF207" t="str">
        <f>VLOOKUP(AA207,'[1]CAP query'!A:K,11,FALSE)</f>
        <v>33.81498,-117.90618</v>
      </c>
    </row>
    <row r="208" spans="1:32" x14ac:dyDescent="0.2">
      <c r="A208" s="11" t="s">
        <v>50</v>
      </c>
      <c r="B208" s="11" t="s">
        <v>393</v>
      </c>
      <c r="C208" s="11" t="s">
        <v>394</v>
      </c>
      <c r="D208" s="11" t="s">
        <v>53</v>
      </c>
      <c r="E208" s="11" t="s">
        <v>395</v>
      </c>
      <c r="F208" s="11" t="s">
        <v>66</v>
      </c>
      <c r="G208" s="11">
        <v>2122</v>
      </c>
      <c r="H208" s="11" t="s">
        <v>16</v>
      </c>
      <c r="I208" s="11" t="s">
        <v>68</v>
      </c>
      <c r="J208" s="11" t="s">
        <v>69</v>
      </c>
      <c r="K208" s="11">
        <v>1</v>
      </c>
      <c r="L208" s="11">
        <v>12</v>
      </c>
      <c r="M208" s="11" t="s">
        <v>55</v>
      </c>
      <c r="N208" s="22">
        <v>1.12E-2</v>
      </c>
      <c r="O208" s="22">
        <v>6.9999999999999999E-4</v>
      </c>
      <c r="P208" s="22">
        <v>0</v>
      </c>
      <c r="Q208">
        <v>0.13439999999999999</v>
      </c>
      <c r="R208">
        <v>8.3999999999999995E-3</v>
      </c>
      <c r="S208">
        <v>0</v>
      </c>
      <c r="T208" s="23">
        <v>44209</v>
      </c>
      <c r="U208" s="11"/>
      <c r="V208" s="24">
        <v>13787</v>
      </c>
      <c r="W208" s="11" t="s">
        <v>150</v>
      </c>
      <c r="X208" s="11" t="s">
        <v>151</v>
      </c>
      <c r="Y208" s="21">
        <v>13787</v>
      </c>
      <c r="Z208" s="11"/>
      <c r="AA208" s="11">
        <v>731373</v>
      </c>
      <c r="AB208" s="11" t="s">
        <v>60</v>
      </c>
      <c r="AC208" s="21"/>
      <c r="AD208" t="s">
        <v>621</v>
      </c>
      <c r="AE208" t="s">
        <v>622</v>
      </c>
      <c r="AF208" t="str">
        <f>VLOOKUP(AA208,'[1]CAP query'!A:K,11,FALSE)</f>
        <v>33.81498,-117.90618</v>
      </c>
    </row>
    <row r="209" spans="1:32" x14ac:dyDescent="0.2">
      <c r="A209" s="11" t="s">
        <v>50</v>
      </c>
      <c r="B209" s="11" t="s">
        <v>393</v>
      </c>
      <c r="C209" s="11" t="s">
        <v>394</v>
      </c>
      <c r="D209" s="11" t="s">
        <v>53</v>
      </c>
      <c r="E209" s="11" t="s">
        <v>395</v>
      </c>
      <c r="F209" s="11" t="s">
        <v>66</v>
      </c>
      <c r="G209" s="11">
        <v>2125</v>
      </c>
      <c r="H209" s="11" t="s">
        <v>16</v>
      </c>
      <c r="I209" s="11" t="s">
        <v>68</v>
      </c>
      <c r="J209" s="11" t="s">
        <v>69</v>
      </c>
      <c r="K209" s="11">
        <v>1</v>
      </c>
      <c r="L209" s="11">
        <v>12</v>
      </c>
      <c r="M209" s="11" t="s">
        <v>55</v>
      </c>
      <c r="N209" s="22">
        <v>1.17E-2</v>
      </c>
      <c r="O209" s="22">
        <v>6.9999999999999999E-4</v>
      </c>
      <c r="P209" s="22">
        <v>0</v>
      </c>
      <c r="Q209">
        <v>0.1404</v>
      </c>
      <c r="R209">
        <v>8.3999999999999995E-3</v>
      </c>
      <c r="S209">
        <v>0</v>
      </c>
      <c r="T209" s="23">
        <v>44209</v>
      </c>
      <c r="U209" s="11"/>
      <c r="V209" s="24">
        <v>14361</v>
      </c>
      <c r="W209" s="11" t="s">
        <v>150</v>
      </c>
      <c r="X209" s="11" t="s">
        <v>151</v>
      </c>
      <c r="Y209" s="21">
        <v>14361</v>
      </c>
      <c r="Z209" s="11"/>
      <c r="AA209" s="11">
        <v>717760</v>
      </c>
      <c r="AB209" s="11" t="s">
        <v>60</v>
      </c>
      <c r="AC209" s="21"/>
      <c r="AD209" t="s">
        <v>621</v>
      </c>
      <c r="AE209" t="s">
        <v>623</v>
      </c>
      <c r="AF209" t="str">
        <f>VLOOKUP(AA209,'[1]CAP query'!A:K,11,FALSE)</f>
        <v>33.81498,-117.90618</v>
      </c>
    </row>
    <row r="210" spans="1:32" x14ac:dyDescent="0.2">
      <c r="A210" s="11" t="s">
        <v>50</v>
      </c>
      <c r="B210" s="11" t="s">
        <v>393</v>
      </c>
      <c r="C210" s="11" t="s">
        <v>394</v>
      </c>
      <c r="D210" s="11" t="s">
        <v>53</v>
      </c>
      <c r="E210" s="11" t="s">
        <v>395</v>
      </c>
      <c r="F210" s="11" t="s">
        <v>66</v>
      </c>
      <c r="G210" s="11">
        <v>2127</v>
      </c>
      <c r="H210" s="11" t="s">
        <v>16</v>
      </c>
      <c r="I210" s="11" t="s">
        <v>68</v>
      </c>
      <c r="J210" s="11" t="s">
        <v>69</v>
      </c>
      <c r="K210" s="11">
        <v>1</v>
      </c>
      <c r="L210" s="11">
        <v>12</v>
      </c>
      <c r="M210" s="11" t="s">
        <v>55</v>
      </c>
      <c r="N210" s="22">
        <v>1.2800000000000001E-2</v>
      </c>
      <c r="O210" s="22">
        <v>8.0000000000000004E-4</v>
      </c>
      <c r="P210" s="22">
        <v>0</v>
      </c>
      <c r="Q210">
        <v>0.15360000000000001</v>
      </c>
      <c r="R210">
        <v>9.6000000000000009E-3</v>
      </c>
      <c r="S210">
        <v>0</v>
      </c>
      <c r="T210" s="23">
        <v>44209</v>
      </c>
      <c r="U210" s="11"/>
      <c r="V210" s="24">
        <v>15676</v>
      </c>
      <c r="W210" s="11" t="s">
        <v>150</v>
      </c>
      <c r="X210" s="11" t="s">
        <v>151</v>
      </c>
      <c r="Y210" s="21">
        <v>15676</v>
      </c>
      <c r="Z210" s="11"/>
      <c r="AA210" s="11">
        <v>717816</v>
      </c>
      <c r="AB210" s="11" t="s">
        <v>60</v>
      </c>
      <c r="AC210" s="21"/>
      <c r="AD210" t="s">
        <v>621</v>
      </c>
      <c r="AE210" t="s">
        <v>623</v>
      </c>
      <c r="AF210" t="str">
        <f>VLOOKUP(AA210,'[1]CAP query'!A:K,11,FALSE)</f>
        <v>33.81498,-117.90618</v>
      </c>
    </row>
    <row r="211" spans="1:32" x14ac:dyDescent="0.2">
      <c r="A211" s="11" t="s">
        <v>50</v>
      </c>
      <c r="B211" s="11" t="s">
        <v>393</v>
      </c>
      <c r="C211" s="11" t="s">
        <v>394</v>
      </c>
      <c r="D211" s="11" t="s">
        <v>53</v>
      </c>
      <c r="E211" s="11" t="s">
        <v>395</v>
      </c>
      <c r="F211" s="11" t="s">
        <v>66</v>
      </c>
      <c r="G211" s="11">
        <v>2128</v>
      </c>
      <c r="H211" s="11" t="s">
        <v>16</v>
      </c>
      <c r="I211" s="11" t="s">
        <v>68</v>
      </c>
      <c r="J211" s="11" t="s">
        <v>69</v>
      </c>
      <c r="K211" s="11">
        <v>1</v>
      </c>
      <c r="L211" s="11">
        <v>12</v>
      </c>
      <c r="M211" s="11" t="s">
        <v>55</v>
      </c>
      <c r="N211" s="22">
        <v>1.17E-2</v>
      </c>
      <c r="O211" s="22">
        <v>6.9999999999999999E-4</v>
      </c>
      <c r="P211" s="22">
        <v>0</v>
      </c>
      <c r="Q211">
        <v>0.1404</v>
      </c>
      <c r="R211">
        <v>8.3999999999999995E-3</v>
      </c>
      <c r="S211">
        <v>0</v>
      </c>
      <c r="T211" s="23">
        <v>44209</v>
      </c>
      <c r="U211" s="11"/>
      <c r="V211" s="24">
        <v>14330</v>
      </c>
      <c r="W211" s="11" t="s">
        <v>150</v>
      </c>
      <c r="X211" s="11" t="s">
        <v>151</v>
      </c>
      <c r="Y211" s="21">
        <v>14330</v>
      </c>
      <c r="Z211" s="11"/>
      <c r="AA211" s="11">
        <v>731381</v>
      </c>
      <c r="AB211" s="11" t="s">
        <v>60</v>
      </c>
      <c r="AC211" s="21"/>
      <c r="AD211" t="s">
        <v>621</v>
      </c>
      <c r="AE211" t="s">
        <v>623</v>
      </c>
      <c r="AF211" t="str">
        <f>VLOOKUP(AA211,'[1]CAP query'!A:K,11,FALSE)</f>
        <v>33.81498,-117.90618</v>
      </c>
    </row>
    <row r="212" spans="1:32" x14ac:dyDescent="0.2">
      <c r="A212" s="11" t="s">
        <v>50</v>
      </c>
      <c r="B212" s="11" t="s">
        <v>393</v>
      </c>
      <c r="C212" s="11" t="s">
        <v>394</v>
      </c>
      <c r="D212" s="11" t="s">
        <v>53</v>
      </c>
      <c r="E212" s="11" t="s">
        <v>395</v>
      </c>
      <c r="F212" s="11" t="s">
        <v>66</v>
      </c>
      <c r="G212" s="11">
        <v>2130</v>
      </c>
      <c r="H212" s="11" t="s">
        <v>16</v>
      </c>
      <c r="I212" s="11" t="s">
        <v>68</v>
      </c>
      <c r="J212" s="11" t="s">
        <v>69</v>
      </c>
      <c r="K212" s="11">
        <v>1</v>
      </c>
      <c r="L212" s="11">
        <v>12</v>
      </c>
      <c r="M212" s="11" t="s">
        <v>55</v>
      </c>
      <c r="N212" s="22">
        <v>1.34E-2</v>
      </c>
      <c r="O212" s="22">
        <v>8.0000000000000004E-4</v>
      </c>
      <c r="P212" s="22">
        <v>0</v>
      </c>
      <c r="Q212">
        <v>0.1608</v>
      </c>
      <c r="R212">
        <v>9.6000000000000009E-3</v>
      </c>
      <c r="S212">
        <v>0</v>
      </c>
      <c r="T212" s="23">
        <v>44209</v>
      </c>
      <c r="U212" s="11"/>
      <c r="V212" s="24">
        <v>16398</v>
      </c>
      <c r="W212" s="11" t="s">
        <v>150</v>
      </c>
      <c r="X212" s="11" t="s">
        <v>151</v>
      </c>
      <c r="Y212" s="21">
        <v>16398</v>
      </c>
      <c r="Z212" s="11"/>
      <c r="AA212" s="11">
        <v>731386</v>
      </c>
      <c r="AB212" s="11" t="s">
        <v>60</v>
      </c>
      <c r="AC212" s="21"/>
      <c r="AD212" t="s">
        <v>621</v>
      </c>
      <c r="AE212" t="s">
        <v>623</v>
      </c>
      <c r="AF212" t="str">
        <f>VLOOKUP(AA212,'[1]CAP query'!A:K,11,FALSE)</f>
        <v>33.81498,-117.90618</v>
      </c>
    </row>
    <row r="213" spans="1:32" x14ac:dyDescent="0.2">
      <c r="A213" s="11" t="s">
        <v>50</v>
      </c>
      <c r="B213" s="11" t="s">
        <v>393</v>
      </c>
      <c r="C213" s="11" t="s">
        <v>394</v>
      </c>
      <c r="D213" s="11" t="s">
        <v>53</v>
      </c>
      <c r="E213" s="11" t="s">
        <v>395</v>
      </c>
      <c r="F213" s="11" t="s">
        <v>66</v>
      </c>
      <c r="G213" s="11">
        <v>2131</v>
      </c>
      <c r="H213" s="11" t="s">
        <v>16</v>
      </c>
      <c r="I213" s="11" t="s">
        <v>68</v>
      </c>
      <c r="J213" s="11" t="s">
        <v>69</v>
      </c>
      <c r="K213" s="11">
        <v>1</v>
      </c>
      <c r="L213" s="11">
        <v>12</v>
      </c>
      <c r="M213" s="11" t="s">
        <v>55</v>
      </c>
      <c r="N213" s="22">
        <v>1.41E-2</v>
      </c>
      <c r="O213" s="22">
        <v>8.9999999999999998E-4</v>
      </c>
      <c r="P213" s="22">
        <v>0</v>
      </c>
      <c r="Q213">
        <v>0.16919999999999999</v>
      </c>
      <c r="R213">
        <v>1.0800000000000001E-2</v>
      </c>
      <c r="S213">
        <v>0</v>
      </c>
      <c r="T213" s="23">
        <v>44209</v>
      </c>
      <c r="U213" s="11"/>
      <c r="V213" s="24">
        <v>17250</v>
      </c>
      <c r="W213" s="11" t="s">
        <v>150</v>
      </c>
      <c r="X213" s="11" t="s">
        <v>151</v>
      </c>
      <c r="Y213" s="21">
        <v>17250</v>
      </c>
      <c r="Z213" s="11"/>
      <c r="AA213" s="11">
        <v>717764</v>
      </c>
      <c r="AB213" s="11" t="s">
        <v>60</v>
      </c>
      <c r="AC213" s="21"/>
      <c r="AD213" t="s">
        <v>621</v>
      </c>
      <c r="AE213" t="s">
        <v>624</v>
      </c>
      <c r="AF213" t="str">
        <f>VLOOKUP(AA213,'[1]CAP query'!A:K,11,FALSE)</f>
        <v>33.81498,-117.90618</v>
      </c>
    </row>
    <row r="214" spans="1:32" x14ac:dyDescent="0.2">
      <c r="A214" s="11" t="s">
        <v>50</v>
      </c>
      <c r="B214" s="11" t="s">
        <v>393</v>
      </c>
      <c r="C214" s="11" t="s">
        <v>394</v>
      </c>
      <c r="D214" s="11" t="s">
        <v>53</v>
      </c>
      <c r="E214" s="11" t="s">
        <v>395</v>
      </c>
      <c r="F214" s="11" t="s">
        <v>66</v>
      </c>
      <c r="G214" s="11">
        <v>2132</v>
      </c>
      <c r="H214" s="11" t="s">
        <v>16</v>
      </c>
      <c r="I214" s="11" t="s">
        <v>68</v>
      </c>
      <c r="J214" s="11" t="s">
        <v>69</v>
      </c>
      <c r="K214" s="11">
        <v>1</v>
      </c>
      <c r="L214" s="11">
        <v>12</v>
      </c>
      <c r="M214" s="11" t="s">
        <v>55</v>
      </c>
      <c r="N214" s="22">
        <v>1.46E-2</v>
      </c>
      <c r="O214" s="22">
        <v>8.9999999999999998E-4</v>
      </c>
      <c r="P214" s="22">
        <v>0</v>
      </c>
      <c r="Q214">
        <v>0.17519999999999999</v>
      </c>
      <c r="R214">
        <v>1.0800000000000001E-2</v>
      </c>
      <c r="S214">
        <v>0</v>
      </c>
      <c r="T214" s="23">
        <v>44209</v>
      </c>
      <c r="U214" s="11"/>
      <c r="V214" s="24">
        <v>17976</v>
      </c>
      <c r="W214" s="11" t="s">
        <v>150</v>
      </c>
      <c r="X214" s="11" t="s">
        <v>151</v>
      </c>
      <c r="Y214" s="21">
        <v>17976</v>
      </c>
      <c r="Z214" s="11"/>
      <c r="AA214" s="11">
        <v>717766</v>
      </c>
      <c r="AB214" s="11" t="s">
        <v>60</v>
      </c>
      <c r="AC214" s="21"/>
      <c r="AD214" t="s">
        <v>621</v>
      </c>
      <c r="AE214" t="s">
        <v>623</v>
      </c>
      <c r="AF214" t="str">
        <f>VLOOKUP(AA214,'[1]CAP query'!A:K,11,FALSE)</f>
        <v>33.81498,-117.90618</v>
      </c>
    </row>
    <row r="215" spans="1:32" x14ac:dyDescent="0.2">
      <c r="A215" s="11" t="s">
        <v>50</v>
      </c>
      <c r="B215" s="11" t="s">
        <v>393</v>
      </c>
      <c r="C215" s="11" t="s">
        <v>394</v>
      </c>
      <c r="D215" s="11" t="s">
        <v>53</v>
      </c>
      <c r="E215" s="11" t="s">
        <v>395</v>
      </c>
      <c r="F215" s="11" t="s">
        <v>66</v>
      </c>
      <c r="G215" s="11">
        <v>2134</v>
      </c>
      <c r="H215" s="11" t="s">
        <v>16</v>
      </c>
      <c r="I215" s="11" t="s">
        <v>68</v>
      </c>
      <c r="J215" s="11" t="s">
        <v>69</v>
      </c>
      <c r="K215" s="11">
        <v>1</v>
      </c>
      <c r="L215" s="11">
        <v>12</v>
      </c>
      <c r="M215" s="11" t="s">
        <v>55</v>
      </c>
      <c r="N215" s="22">
        <v>1.38E-2</v>
      </c>
      <c r="O215" s="22">
        <v>8.0000000000000004E-4</v>
      </c>
      <c r="P215" s="22">
        <v>0</v>
      </c>
      <c r="Q215">
        <v>0.1656</v>
      </c>
      <c r="R215">
        <v>9.6000000000000009E-3</v>
      </c>
      <c r="S215">
        <v>0</v>
      </c>
      <c r="T215" s="23">
        <v>44209</v>
      </c>
      <c r="U215" s="11"/>
      <c r="V215" s="24">
        <v>16906</v>
      </c>
      <c r="W215" s="11" t="s">
        <v>150</v>
      </c>
      <c r="X215" s="11" t="s">
        <v>151</v>
      </c>
      <c r="Y215" s="21">
        <v>16906</v>
      </c>
      <c r="Z215" s="11"/>
      <c r="AA215" s="11">
        <v>717768</v>
      </c>
      <c r="AB215" s="11" t="s">
        <v>60</v>
      </c>
      <c r="AC215" s="21"/>
      <c r="AD215" t="s">
        <v>621</v>
      </c>
      <c r="AE215" t="s">
        <v>623</v>
      </c>
      <c r="AF215" t="str">
        <f>VLOOKUP(AA215,'[1]CAP query'!A:K,11,FALSE)</f>
        <v>33.81498,-117.90618</v>
      </c>
    </row>
    <row r="216" spans="1:32" x14ac:dyDescent="0.2">
      <c r="A216" s="11" t="s">
        <v>50</v>
      </c>
      <c r="B216" s="11" t="s">
        <v>393</v>
      </c>
      <c r="C216" s="11" t="s">
        <v>394</v>
      </c>
      <c r="D216" s="11" t="s">
        <v>53</v>
      </c>
      <c r="E216" s="11" t="s">
        <v>395</v>
      </c>
      <c r="F216" s="11" t="s">
        <v>66</v>
      </c>
      <c r="G216" s="11">
        <v>2135</v>
      </c>
      <c r="H216" s="11" t="s">
        <v>16</v>
      </c>
      <c r="I216" s="11" t="s">
        <v>68</v>
      </c>
      <c r="J216" s="11" t="s">
        <v>69</v>
      </c>
      <c r="K216" s="11">
        <v>1</v>
      </c>
      <c r="L216" s="11">
        <v>12</v>
      </c>
      <c r="M216" s="11" t="s">
        <v>55</v>
      </c>
      <c r="N216" s="22">
        <v>1.34E-2</v>
      </c>
      <c r="O216" s="22">
        <v>8.0000000000000004E-4</v>
      </c>
      <c r="P216" s="22">
        <v>0</v>
      </c>
      <c r="Q216">
        <v>0.1608</v>
      </c>
      <c r="R216">
        <v>9.6000000000000009E-3</v>
      </c>
      <c r="S216">
        <v>0</v>
      </c>
      <c r="T216" s="23">
        <v>44209</v>
      </c>
      <c r="U216" s="11"/>
      <c r="V216" s="24">
        <v>16479</v>
      </c>
      <c r="W216" s="11" t="s">
        <v>150</v>
      </c>
      <c r="X216" s="11" t="s">
        <v>151</v>
      </c>
      <c r="Y216" s="21">
        <v>16479</v>
      </c>
      <c r="Z216" s="11"/>
      <c r="AA216" s="11">
        <v>717770</v>
      </c>
      <c r="AB216" s="11" t="s">
        <v>60</v>
      </c>
      <c r="AC216" s="21"/>
      <c r="AD216" t="s">
        <v>621</v>
      </c>
      <c r="AE216" t="s">
        <v>623</v>
      </c>
      <c r="AF216" t="str">
        <f>VLOOKUP(AA216,'[1]CAP query'!A:K,11,FALSE)</f>
        <v>33.81498,-117.90618</v>
      </c>
    </row>
    <row r="217" spans="1:32" x14ac:dyDescent="0.2">
      <c r="A217" s="11" t="s">
        <v>50</v>
      </c>
      <c r="B217" s="11" t="s">
        <v>393</v>
      </c>
      <c r="C217" s="11" t="s">
        <v>394</v>
      </c>
      <c r="D217" s="11" t="s">
        <v>53</v>
      </c>
      <c r="E217" s="11" t="s">
        <v>395</v>
      </c>
      <c r="F217" s="11" t="s">
        <v>66</v>
      </c>
      <c r="G217" s="11">
        <v>2136</v>
      </c>
      <c r="H217" s="11" t="s">
        <v>16</v>
      </c>
      <c r="I217" s="11" t="s">
        <v>68</v>
      </c>
      <c r="J217" s="11" t="s">
        <v>69</v>
      </c>
      <c r="K217" s="11">
        <v>1</v>
      </c>
      <c r="L217" s="11">
        <v>12</v>
      </c>
      <c r="M217" s="11" t="s">
        <v>55</v>
      </c>
      <c r="N217" s="22">
        <v>1.09E-2</v>
      </c>
      <c r="O217" s="22">
        <v>6.9999999999999999E-4</v>
      </c>
      <c r="P217" s="22">
        <v>0</v>
      </c>
      <c r="Q217">
        <v>0.1308</v>
      </c>
      <c r="R217">
        <v>8.3999999999999995E-3</v>
      </c>
      <c r="S217">
        <v>0</v>
      </c>
      <c r="T217" s="23">
        <v>44209</v>
      </c>
      <c r="U217" s="11"/>
      <c r="V217" s="24">
        <v>13414</v>
      </c>
      <c r="W217" s="11" t="s">
        <v>150</v>
      </c>
      <c r="X217" s="11" t="s">
        <v>151</v>
      </c>
      <c r="Y217" s="21">
        <v>13414</v>
      </c>
      <c r="Z217" s="11"/>
      <c r="AA217" s="11">
        <v>717772</v>
      </c>
      <c r="AB217" s="11" t="s">
        <v>60</v>
      </c>
      <c r="AC217" s="21"/>
      <c r="AD217" t="s">
        <v>621</v>
      </c>
      <c r="AE217" t="s">
        <v>623</v>
      </c>
      <c r="AF217" t="str">
        <f>VLOOKUP(AA217,'[1]CAP query'!A:K,11,FALSE)</f>
        <v>33.81498,-117.90618</v>
      </c>
    </row>
    <row r="218" spans="1:32" x14ac:dyDescent="0.2">
      <c r="A218" s="11" t="s">
        <v>50</v>
      </c>
      <c r="B218" s="11" t="s">
        <v>393</v>
      </c>
      <c r="C218" s="11" t="s">
        <v>394</v>
      </c>
      <c r="D218" s="11" t="s">
        <v>53</v>
      </c>
      <c r="E218" s="11" t="s">
        <v>395</v>
      </c>
      <c r="F218" s="11" t="s">
        <v>66</v>
      </c>
      <c r="G218" s="11">
        <v>2137</v>
      </c>
      <c r="H218" s="11" t="s">
        <v>16</v>
      </c>
      <c r="I218" s="11" t="s">
        <v>68</v>
      </c>
      <c r="J218" s="11" t="s">
        <v>69</v>
      </c>
      <c r="K218" s="11">
        <v>1</v>
      </c>
      <c r="L218" s="11">
        <v>12</v>
      </c>
      <c r="M218" s="11" t="s">
        <v>55</v>
      </c>
      <c r="N218" s="22">
        <v>1.3599999999999999E-2</v>
      </c>
      <c r="O218" s="22">
        <v>8.0000000000000004E-4</v>
      </c>
      <c r="P218" s="22">
        <v>0</v>
      </c>
      <c r="Q218">
        <v>0.16319999999999998</v>
      </c>
      <c r="R218">
        <v>9.6000000000000009E-3</v>
      </c>
      <c r="S218">
        <v>0</v>
      </c>
      <c r="T218" s="23">
        <v>44209</v>
      </c>
      <c r="U218" s="11"/>
      <c r="V218" s="24">
        <v>16723</v>
      </c>
      <c r="W218" s="11" t="s">
        <v>150</v>
      </c>
      <c r="X218" s="11" t="s">
        <v>151</v>
      </c>
      <c r="Y218" s="21">
        <v>16723</v>
      </c>
      <c r="Z218" s="11"/>
      <c r="AA218" s="11">
        <v>717774</v>
      </c>
      <c r="AB218" s="11" t="s">
        <v>60</v>
      </c>
      <c r="AC218" s="21"/>
      <c r="AD218" t="s">
        <v>621</v>
      </c>
      <c r="AE218" t="s">
        <v>623</v>
      </c>
      <c r="AF218" t="str">
        <f>VLOOKUP(AA218,'[1]CAP query'!A:K,11,FALSE)</f>
        <v>33.81498,-117.90618</v>
      </c>
    </row>
    <row r="219" spans="1:32" x14ac:dyDescent="0.2">
      <c r="A219" s="11" t="s">
        <v>50</v>
      </c>
      <c r="B219" s="11" t="s">
        <v>393</v>
      </c>
      <c r="C219" s="11" t="s">
        <v>394</v>
      </c>
      <c r="D219" s="11" t="s">
        <v>53</v>
      </c>
      <c r="E219" s="11" t="s">
        <v>395</v>
      </c>
      <c r="F219" s="11" t="s">
        <v>66</v>
      </c>
      <c r="G219" s="11">
        <v>2138</v>
      </c>
      <c r="H219" s="11" t="s">
        <v>16</v>
      </c>
      <c r="I219" s="11" t="s">
        <v>68</v>
      </c>
      <c r="J219" s="11" t="s">
        <v>69</v>
      </c>
      <c r="K219" s="11">
        <v>1</v>
      </c>
      <c r="L219" s="11">
        <v>12</v>
      </c>
      <c r="M219" s="11" t="s">
        <v>55</v>
      </c>
      <c r="N219" s="22">
        <v>1.2200000000000001E-2</v>
      </c>
      <c r="O219" s="22">
        <v>8.0000000000000004E-4</v>
      </c>
      <c r="P219" s="22">
        <v>0</v>
      </c>
      <c r="Q219">
        <v>0.1464</v>
      </c>
      <c r="R219">
        <v>9.6000000000000009E-3</v>
      </c>
      <c r="S219">
        <v>0</v>
      </c>
      <c r="T219" s="23">
        <v>44209</v>
      </c>
      <c r="U219" s="11"/>
      <c r="V219" s="24">
        <v>14977</v>
      </c>
      <c r="W219" s="11" t="s">
        <v>150</v>
      </c>
      <c r="X219" s="11" t="s">
        <v>151</v>
      </c>
      <c r="Y219" s="21">
        <v>14977</v>
      </c>
      <c r="Z219" s="11"/>
      <c r="AA219" s="11">
        <v>717776</v>
      </c>
      <c r="AB219" s="11" t="s">
        <v>60</v>
      </c>
      <c r="AC219" s="21"/>
      <c r="AD219" t="s">
        <v>621</v>
      </c>
      <c r="AE219" t="s">
        <v>623</v>
      </c>
      <c r="AF219" t="str">
        <f>VLOOKUP(AA219,'[1]CAP query'!A:K,11,FALSE)</f>
        <v>33.81498,-117.90618</v>
      </c>
    </row>
    <row r="220" spans="1:32" x14ac:dyDescent="0.2">
      <c r="A220" s="11" t="s">
        <v>50</v>
      </c>
      <c r="B220" s="11" t="s">
        <v>393</v>
      </c>
      <c r="C220" s="11" t="s">
        <v>394</v>
      </c>
      <c r="D220" s="11" t="s">
        <v>53</v>
      </c>
      <c r="E220" s="11" t="s">
        <v>395</v>
      </c>
      <c r="F220" s="11" t="s">
        <v>66</v>
      </c>
      <c r="G220" s="11">
        <v>2139</v>
      </c>
      <c r="H220" s="11" t="s">
        <v>16</v>
      </c>
      <c r="I220" s="11" t="s">
        <v>68</v>
      </c>
      <c r="J220" s="11" t="s">
        <v>69</v>
      </c>
      <c r="K220" s="11">
        <v>1</v>
      </c>
      <c r="L220" s="11">
        <v>12</v>
      </c>
      <c r="M220" s="11" t="s">
        <v>55</v>
      </c>
      <c r="N220" s="22">
        <v>8.9999999999999993E-3</v>
      </c>
      <c r="O220" s="22">
        <v>5.9999999999999995E-4</v>
      </c>
      <c r="P220" s="22">
        <v>0</v>
      </c>
      <c r="Q220">
        <v>0.10799999999999998</v>
      </c>
      <c r="R220">
        <v>7.1999999999999998E-3</v>
      </c>
      <c r="S220">
        <v>0</v>
      </c>
      <c r="T220" s="23">
        <v>44209</v>
      </c>
      <c r="U220" s="11"/>
      <c r="V220" s="24">
        <v>10991</v>
      </c>
      <c r="W220" s="11" t="s">
        <v>150</v>
      </c>
      <c r="X220" s="11" t="s">
        <v>151</v>
      </c>
      <c r="Y220" s="21">
        <v>10991</v>
      </c>
      <c r="Z220" s="11"/>
      <c r="AA220" s="11">
        <v>717778</v>
      </c>
      <c r="AB220" s="11" t="s">
        <v>60</v>
      </c>
      <c r="AC220" s="21"/>
      <c r="AD220" t="s">
        <v>621</v>
      </c>
      <c r="AE220" t="s">
        <v>623</v>
      </c>
      <c r="AF220" t="str">
        <f>VLOOKUP(AA220,'[1]CAP query'!A:K,11,FALSE)</f>
        <v>33.81498,-117.90618</v>
      </c>
    </row>
    <row r="221" spans="1:32" x14ac:dyDescent="0.2">
      <c r="A221" s="11" t="s">
        <v>50</v>
      </c>
      <c r="B221" s="11" t="s">
        <v>393</v>
      </c>
      <c r="C221" s="11" t="s">
        <v>394</v>
      </c>
      <c r="D221" s="11" t="s">
        <v>53</v>
      </c>
      <c r="E221" s="11" t="s">
        <v>395</v>
      </c>
      <c r="F221" s="11" t="s">
        <v>66</v>
      </c>
      <c r="G221" s="11">
        <v>2140</v>
      </c>
      <c r="H221" s="11" t="s">
        <v>16</v>
      </c>
      <c r="I221" s="11" t="s">
        <v>68</v>
      </c>
      <c r="J221" s="11" t="s">
        <v>69</v>
      </c>
      <c r="K221" s="11">
        <v>1</v>
      </c>
      <c r="L221" s="11">
        <v>12</v>
      </c>
      <c r="M221" s="11" t="s">
        <v>55</v>
      </c>
      <c r="N221" s="22">
        <v>1.17E-2</v>
      </c>
      <c r="O221" s="22">
        <v>6.9999999999999999E-4</v>
      </c>
      <c r="P221" s="22">
        <v>0</v>
      </c>
      <c r="Q221">
        <v>0.1404</v>
      </c>
      <c r="R221">
        <v>8.3999999999999995E-3</v>
      </c>
      <c r="S221">
        <v>0</v>
      </c>
      <c r="T221" s="23">
        <v>44209</v>
      </c>
      <c r="U221" s="11"/>
      <c r="V221" s="24">
        <v>14316</v>
      </c>
      <c r="W221" s="11" t="s">
        <v>150</v>
      </c>
      <c r="X221" s="11" t="s">
        <v>151</v>
      </c>
      <c r="Y221" s="21">
        <v>14316</v>
      </c>
      <c r="Z221" s="11"/>
      <c r="AA221" s="11">
        <v>721925</v>
      </c>
      <c r="AB221" s="11" t="s">
        <v>60</v>
      </c>
      <c r="AC221" s="21"/>
      <c r="AD221" t="s">
        <v>621</v>
      </c>
      <c r="AE221" t="s">
        <v>623</v>
      </c>
      <c r="AF221" t="str">
        <f>VLOOKUP(AA221,'[1]CAP query'!A:K,11,FALSE)</f>
        <v>33.81498,-117.90618</v>
      </c>
    </row>
    <row r="222" spans="1:32" x14ac:dyDescent="0.2">
      <c r="A222" s="11" t="s">
        <v>50</v>
      </c>
      <c r="B222" s="11" t="s">
        <v>393</v>
      </c>
      <c r="C222" s="11" t="s">
        <v>394</v>
      </c>
      <c r="D222" s="11" t="s">
        <v>53</v>
      </c>
      <c r="E222" s="11" t="s">
        <v>395</v>
      </c>
      <c r="F222" s="11" t="s">
        <v>66</v>
      </c>
      <c r="G222" s="11">
        <v>2141</v>
      </c>
      <c r="H222" s="11" t="s">
        <v>16</v>
      </c>
      <c r="I222" s="11" t="s">
        <v>68</v>
      </c>
      <c r="J222" s="11" t="s">
        <v>69</v>
      </c>
      <c r="K222" s="11">
        <v>1</v>
      </c>
      <c r="L222" s="11">
        <v>12</v>
      </c>
      <c r="M222" s="11" t="s">
        <v>55</v>
      </c>
      <c r="N222" s="22">
        <v>1.01E-2</v>
      </c>
      <c r="O222" s="22">
        <v>5.9999999999999995E-4</v>
      </c>
      <c r="P222" s="22">
        <v>0</v>
      </c>
      <c r="Q222">
        <v>0.1212</v>
      </c>
      <c r="R222">
        <v>7.1999999999999998E-3</v>
      </c>
      <c r="S222">
        <v>0</v>
      </c>
      <c r="T222" s="23">
        <v>44209</v>
      </c>
      <c r="U222" s="11"/>
      <c r="V222" s="24">
        <v>12403</v>
      </c>
      <c r="W222" s="11" t="s">
        <v>150</v>
      </c>
      <c r="X222" s="11" t="s">
        <v>151</v>
      </c>
      <c r="Y222" s="21">
        <v>12403</v>
      </c>
      <c r="Z222" s="11"/>
      <c r="AA222" s="11">
        <v>717782</v>
      </c>
      <c r="AB222" s="11" t="s">
        <v>60</v>
      </c>
      <c r="AC222" s="21"/>
      <c r="AD222" t="s">
        <v>621</v>
      </c>
      <c r="AE222" t="s">
        <v>623</v>
      </c>
      <c r="AF222" t="str">
        <f>VLOOKUP(AA222,'[1]CAP query'!A:K,11,FALSE)</f>
        <v>33.81498,-117.90618</v>
      </c>
    </row>
    <row r="223" spans="1:32" x14ac:dyDescent="0.2">
      <c r="A223" s="11" t="s">
        <v>50</v>
      </c>
      <c r="B223" s="11" t="s">
        <v>393</v>
      </c>
      <c r="C223" s="11" t="s">
        <v>394</v>
      </c>
      <c r="D223" s="11" t="s">
        <v>53</v>
      </c>
      <c r="E223" s="11" t="s">
        <v>395</v>
      </c>
      <c r="F223" s="11" t="s">
        <v>66</v>
      </c>
      <c r="G223" s="11">
        <v>2143</v>
      </c>
      <c r="H223" s="11" t="s">
        <v>16</v>
      </c>
      <c r="I223" s="11" t="s">
        <v>68</v>
      </c>
      <c r="J223" s="11" t="s">
        <v>69</v>
      </c>
      <c r="K223" s="11">
        <v>1</v>
      </c>
      <c r="L223" s="11">
        <v>12</v>
      </c>
      <c r="M223" s="11" t="s">
        <v>55</v>
      </c>
      <c r="N223" s="22">
        <v>1.23E-2</v>
      </c>
      <c r="O223" s="22">
        <v>8.0000000000000004E-4</v>
      </c>
      <c r="P223" s="22">
        <v>0</v>
      </c>
      <c r="Q223">
        <v>0.14760000000000001</v>
      </c>
      <c r="R223">
        <v>9.6000000000000009E-3</v>
      </c>
      <c r="S223">
        <v>0</v>
      </c>
      <c r="T223" s="23">
        <v>44209</v>
      </c>
      <c r="U223" s="11"/>
      <c r="V223" s="24">
        <v>15091</v>
      </c>
      <c r="W223" s="11" t="s">
        <v>150</v>
      </c>
      <c r="X223" s="11" t="s">
        <v>151</v>
      </c>
      <c r="Y223" s="21">
        <v>15091</v>
      </c>
      <c r="Z223" s="11"/>
      <c r="AA223" s="11">
        <v>717784</v>
      </c>
      <c r="AB223" s="11" t="s">
        <v>60</v>
      </c>
      <c r="AC223" s="21"/>
      <c r="AD223" t="s">
        <v>621</v>
      </c>
      <c r="AE223" t="s">
        <v>623</v>
      </c>
      <c r="AF223" t="str">
        <f>VLOOKUP(AA223,'[1]CAP query'!A:K,11,FALSE)</f>
        <v>33.81498,-117.90618</v>
      </c>
    </row>
    <row r="224" spans="1:32" x14ac:dyDescent="0.2">
      <c r="A224" s="11" t="s">
        <v>50</v>
      </c>
      <c r="B224" s="11" t="s">
        <v>393</v>
      </c>
      <c r="C224" s="11" t="s">
        <v>394</v>
      </c>
      <c r="D224" s="11" t="s">
        <v>53</v>
      </c>
      <c r="E224" s="11" t="s">
        <v>395</v>
      </c>
      <c r="F224" s="11" t="s">
        <v>66</v>
      </c>
      <c r="G224" s="11">
        <v>2147</v>
      </c>
      <c r="H224" s="11" t="s">
        <v>16</v>
      </c>
      <c r="I224" s="11" t="s">
        <v>68</v>
      </c>
      <c r="J224" s="11" t="s">
        <v>69</v>
      </c>
      <c r="K224" s="11">
        <v>1</v>
      </c>
      <c r="L224" s="11">
        <v>12</v>
      </c>
      <c r="M224" s="11" t="s">
        <v>55</v>
      </c>
      <c r="N224" s="22">
        <v>2.2100000000000002E-2</v>
      </c>
      <c r="O224" s="22">
        <v>1.4E-3</v>
      </c>
      <c r="P224" s="22">
        <v>0</v>
      </c>
      <c r="Q224">
        <v>0.26519999999999999</v>
      </c>
      <c r="R224">
        <v>1.6799999999999999E-2</v>
      </c>
      <c r="S224">
        <v>0</v>
      </c>
      <c r="T224" s="23">
        <v>44209</v>
      </c>
      <c r="U224" s="11"/>
      <c r="V224" s="24">
        <v>27125</v>
      </c>
      <c r="W224" s="11" t="s">
        <v>150</v>
      </c>
      <c r="X224" s="11" t="s">
        <v>151</v>
      </c>
      <c r="Y224" s="21">
        <v>27125</v>
      </c>
      <c r="Z224" s="11"/>
      <c r="AA224" s="11">
        <v>717786</v>
      </c>
      <c r="AB224" s="11" t="s">
        <v>60</v>
      </c>
      <c r="AC224" s="21"/>
      <c r="AD224" t="s">
        <v>621</v>
      </c>
      <c r="AE224" t="s">
        <v>623</v>
      </c>
      <c r="AF224" t="str">
        <f>VLOOKUP(AA224,'[1]CAP query'!A:K,11,FALSE)</f>
        <v>33.81498,-117.90618</v>
      </c>
    </row>
    <row r="225" spans="1:33" x14ac:dyDescent="0.2">
      <c r="A225" s="11" t="s">
        <v>50</v>
      </c>
      <c r="B225" s="11" t="s">
        <v>393</v>
      </c>
      <c r="C225" s="11" t="s">
        <v>394</v>
      </c>
      <c r="D225" s="11" t="s">
        <v>53</v>
      </c>
      <c r="E225" s="11" t="s">
        <v>395</v>
      </c>
      <c r="F225" s="11" t="s">
        <v>66</v>
      </c>
      <c r="G225" s="11">
        <v>2150</v>
      </c>
      <c r="H225" s="11" t="s">
        <v>16</v>
      </c>
      <c r="I225" s="11" t="s">
        <v>68</v>
      </c>
      <c r="J225" s="11" t="s">
        <v>69</v>
      </c>
      <c r="K225" s="11">
        <v>1</v>
      </c>
      <c r="L225" s="11">
        <v>12</v>
      </c>
      <c r="M225" s="11" t="s">
        <v>55</v>
      </c>
      <c r="N225" s="22">
        <v>2.2200000000000001E-2</v>
      </c>
      <c r="O225" s="22">
        <v>1.4E-3</v>
      </c>
      <c r="P225" s="22">
        <v>0</v>
      </c>
      <c r="Q225">
        <v>0.26640000000000003</v>
      </c>
      <c r="R225">
        <v>1.6799999999999999E-2</v>
      </c>
      <c r="S225">
        <v>0</v>
      </c>
      <c r="T225" s="23">
        <v>44209</v>
      </c>
      <c r="U225" s="11"/>
      <c r="V225" s="24">
        <v>27190</v>
      </c>
      <c r="W225" s="11" t="s">
        <v>150</v>
      </c>
      <c r="X225" s="11" t="s">
        <v>151</v>
      </c>
      <c r="Y225" s="21">
        <v>27190</v>
      </c>
      <c r="Z225" s="11"/>
      <c r="AA225" s="11">
        <v>717788</v>
      </c>
      <c r="AB225" s="11" t="s">
        <v>60</v>
      </c>
      <c r="AC225" s="21"/>
      <c r="AD225" t="s">
        <v>621</v>
      </c>
      <c r="AE225" t="s">
        <v>623</v>
      </c>
      <c r="AF225" t="str">
        <f>VLOOKUP(AA225,'[1]CAP query'!A:K,11,FALSE)</f>
        <v>33.81498,-117.90618</v>
      </c>
    </row>
    <row r="226" spans="1:33" x14ac:dyDescent="0.2">
      <c r="A226" s="11" t="s">
        <v>50</v>
      </c>
      <c r="B226" s="11" t="s">
        <v>393</v>
      </c>
      <c r="C226" s="11" t="s">
        <v>394</v>
      </c>
      <c r="D226" s="11" t="s">
        <v>53</v>
      </c>
      <c r="E226" s="11" t="s">
        <v>395</v>
      </c>
      <c r="F226" s="11" t="s">
        <v>66</v>
      </c>
      <c r="G226" s="11">
        <v>2152</v>
      </c>
      <c r="H226" s="11" t="s">
        <v>16</v>
      </c>
      <c r="I226" s="11" t="s">
        <v>68</v>
      </c>
      <c r="J226" s="11" t="s">
        <v>69</v>
      </c>
      <c r="K226" s="11">
        <v>1</v>
      </c>
      <c r="L226" s="11">
        <v>12</v>
      </c>
      <c r="M226" s="11" t="s">
        <v>55</v>
      </c>
      <c r="N226" s="22">
        <v>2.0799999999999999E-2</v>
      </c>
      <c r="O226" s="22">
        <v>1.2999999999999999E-3</v>
      </c>
      <c r="P226" s="22">
        <v>0</v>
      </c>
      <c r="Q226">
        <v>0.24959999999999999</v>
      </c>
      <c r="R226">
        <v>1.5599999999999999E-2</v>
      </c>
      <c r="S226">
        <v>0</v>
      </c>
      <c r="T226" s="23">
        <v>44209</v>
      </c>
      <c r="U226" s="11"/>
      <c r="V226" s="24">
        <v>25518</v>
      </c>
      <c r="W226" s="11" t="s">
        <v>150</v>
      </c>
      <c r="X226" s="11" t="s">
        <v>151</v>
      </c>
      <c r="Y226" s="21">
        <v>25518</v>
      </c>
      <c r="Z226" s="11"/>
      <c r="AA226" s="11">
        <v>717790</v>
      </c>
      <c r="AB226" s="11" t="s">
        <v>60</v>
      </c>
      <c r="AC226" s="21"/>
      <c r="AD226" t="s">
        <v>621</v>
      </c>
      <c r="AE226" t="s">
        <v>623</v>
      </c>
      <c r="AF226" t="str">
        <f>VLOOKUP(AA226,'[1]CAP query'!A:K,11,FALSE)</f>
        <v>33.81498,-117.90618</v>
      </c>
    </row>
    <row r="227" spans="1:33" x14ac:dyDescent="0.2">
      <c r="A227" s="11" t="s">
        <v>50</v>
      </c>
      <c r="B227" s="11" t="s">
        <v>393</v>
      </c>
      <c r="C227" s="11" t="s">
        <v>394</v>
      </c>
      <c r="D227" s="11" t="s">
        <v>53</v>
      </c>
      <c r="E227" s="11" t="s">
        <v>395</v>
      </c>
      <c r="F227" s="11" t="s">
        <v>66</v>
      </c>
      <c r="G227" s="11">
        <v>2153</v>
      </c>
      <c r="H227" s="11" t="s">
        <v>16</v>
      </c>
      <c r="I227" s="11" t="s">
        <v>68</v>
      </c>
      <c r="J227" s="11" t="s">
        <v>69</v>
      </c>
      <c r="K227" s="11">
        <v>1</v>
      </c>
      <c r="L227" s="11">
        <v>12</v>
      </c>
      <c r="M227" s="11" t="s">
        <v>55</v>
      </c>
      <c r="N227" s="22">
        <v>2.2800000000000001E-2</v>
      </c>
      <c r="O227" s="22">
        <v>1.4E-3</v>
      </c>
      <c r="P227" s="22">
        <v>0</v>
      </c>
      <c r="Q227">
        <v>0.27360000000000001</v>
      </c>
      <c r="R227">
        <v>1.6799999999999999E-2</v>
      </c>
      <c r="S227">
        <v>0</v>
      </c>
      <c r="T227" s="23">
        <v>44209</v>
      </c>
      <c r="U227" s="11"/>
      <c r="V227" s="24">
        <v>27934</v>
      </c>
      <c r="W227" s="11" t="s">
        <v>150</v>
      </c>
      <c r="X227" s="11" t="s">
        <v>151</v>
      </c>
      <c r="Y227" s="21">
        <v>27934</v>
      </c>
      <c r="Z227" s="11"/>
      <c r="AA227" s="11">
        <v>717792</v>
      </c>
      <c r="AB227" s="11" t="s">
        <v>60</v>
      </c>
      <c r="AC227" s="21"/>
      <c r="AD227" t="s">
        <v>621</v>
      </c>
      <c r="AE227" t="s">
        <v>623</v>
      </c>
      <c r="AF227" t="str">
        <f>VLOOKUP(AA227,'[1]CAP query'!A:K,11,FALSE)</f>
        <v>33.81498,-117.90618</v>
      </c>
    </row>
    <row r="228" spans="1:33" x14ac:dyDescent="0.2">
      <c r="A228" s="11" t="s">
        <v>50</v>
      </c>
      <c r="B228" s="11" t="s">
        <v>393</v>
      </c>
      <c r="C228" s="11" t="s">
        <v>394</v>
      </c>
      <c r="D228" s="11" t="s">
        <v>53</v>
      </c>
      <c r="E228" s="11" t="s">
        <v>395</v>
      </c>
      <c r="F228" s="11" t="s">
        <v>66</v>
      </c>
      <c r="G228" s="11">
        <v>2156</v>
      </c>
      <c r="H228" s="11" t="s">
        <v>16</v>
      </c>
      <c r="I228" s="11" t="s">
        <v>68</v>
      </c>
      <c r="J228" s="11" t="s">
        <v>69</v>
      </c>
      <c r="K228" s="11">
        <v>1</v>
      </c>
      <c r="L228" s="11">
        <v>12</v>
      </c>
      <c r="M228" s="11" t="s">
        <v>55</v>
      </c>
      <c r="N228" s="22">
        <v>1.1900000000000001E-2</v>
      </c>
      <c r="O228" s="22">
        <v>6.9999999999999999E-4</v>
      </c>
      <c r="P228" s="22">
        <v>0</v>
      </c>
      <c r="Q228">
        <v>0.14280000000000001</v>
      </c>
      <c r="R228">
        <v>8.3999999999999995E-3</v>
      </c>
      <c r="S228">
        <v>0</v>
      </c>
      <c r="T228" s="23">
        <v>44209</v>
      </c>
      <c r="U228" s="11"/>
      <c r="V228" s="24">
        <v>14570</v>
      </c>
      <c r="W228" s="11" t="s">
        <v>150</v>
      </c>
      <c r="X228" s="11" t="s">
        <v>151</v>
      </c>
      <c r="Y228" s="21">
        <v>14570</v>
      </c>
      <c r="Z228" s="11"/>
      <c r="AA228" s="11">
        <v>717794</v>
      </c>
      <c r="AB228" s="11" t="s">
        <v>60</v>
      </c>
      <c r="AC228" s="21"/>
      <c r="AD228" t="s">
        <v>621</v>
      </c>
      <c r="AE228" t="s">
        <v>623</v>
      </c>
      <c r="AF228" t="str">
        <f>VLOOKUP(AA228,'[1]CAP query'!A:K,11,FALSE)</f>
        <v>33.81498,-117.90618</v>
      </c>
    </row>
    <row r="229" spans="1:33" x14ac:dyDescent="0.2">
      <c r="A229" s="11" t="s">
        <v>50</v>
      </c>
      <c r="B229" s="11" t="s">
        <v>393</v>
      </c>
      <c r="C229" s="11" t="s">
        <v>394</v>
      </c>
      <c r="D229" s="11" t="s">
        <v>53</v>
      </c>
      <c r="E229" s="11" t="s">
        <v>395</v>
      </c>
      <c r="F229" s="11" t="s">
        <v>66</v>
      </c>
      <c r="G229" s="11">
        <v>2157</v>
      </c>
      <c r="H229" s="11" t="s">
        <v>16</v>
      </c>
      <c r="I229" s="11" t="s">
        <v>68</v>
      </c>
      <c r="J229" s="11" t="s">
        <v>69</v>
      </c>
      <c r="K229" s="11">
        <v>1</v>
      </c>
      <c r="L229" s="11">
        <v>12</v>
      </c>
      <c r="M229" s="11" t="s">
        <v>55</v>
      </c>
      <c r="N229" s="22">
        <v>1.8700000000000001E-2</v>
      </c>
      <c r="O229" s="22">
        <v>1.1999999999999999E-3</v>
      </c>
      <c r="P229" s="22">
        <v>0</v>
      </c>
      <c r="Q229">
        <v>0.22440000000000002</v>
      </c>
      <c r="R229">
        <v>1.44E-2</v>
      </c>
      <c r="S229">
        <v>0</v>
      </c>
      <c r="T229" s="23">
        <v>44209</v>
      </c>
      <c r="U229" s="11"/>
      <c r="V229" s="24">
        <v>23003</v>
      </c>
      <c r="W229" s="11" t="s">
        <v>150</v>
      </c>
      <c r="X229" s="11" t="s">
        <v>151</v>
      </c>
      <c r="Y229" s="21">
        <v>23003</v>
      </c>
      <c r="Z229" s="11"/>
      <c r="AA229" s="11">
        <v>731390</v>
      </c>
      <c r="AB229" s="11" t="s">
        <v>60</v>
      </c>
      <c r="AC229" s="21"/>
      <c r="AD229" t="s">
        <v>621</v>
      </c>
      <c r="AE229" t="s">
        <v>625</v>
      </c>
      <c r="AF229" t="str">
        <f>VLOOKUP(AA229,'[1]CAP query'!A:K,11,FALSE)</f>
        <v>33.81498,-117.90618</v>
      </c>
    </row>
    <row r="230" spans="1:33" x14ac:dyDescent="0.2">
      <c r="A230" s="11" t="s">
        <v>50</v>
      </c>
      <c r="B230" s="11" t="s">
        <v>393</v>
      </c>
      <c r="C230" s="11" t="s">
        <v>394</v>
      </c>
      <c r="D230" s="11" t="s">
        <v>53</v>
      </c>
      <c r="E230" s="11" t="s">
        <v>395</v>
      </c>
      <c r="F230" s="11" t="s">
        <v>66</v>
      </c>
      <c r="G230" s="11">
        <v>2158</v>
      </c>
      <c r="H230" s="11" t="s">
        <v>16</v>
      </c>
      <c r="I230" s="11" t="s">
        <v>68</v>
      </c>
      <c r="J230" s="11" t="s">
        <v>69</v>
      </c>
      <c r="K230" s="11">
        <v>1</v>
      </c>
      <c r="L230" s="11">
        <v>12</v>
      </c>
      <c r="M230" s="11" t="s">
        <v>55</v>
      </c>
      <c r="N230" s="22">
        <v>2.3099999999999999E-2</v>
      </c>
      <c r="O230" s="22">
        <v>1.4E-3</v>
      </c>
      <c r="P230" s="22">
        <v>0</v>
      </c>
      <c r="Q230">
        <v>0.2772</v>
      </c>
      <c r="R230">
        <v>1.6799999999999999E-2</v>
      </c>
      <c r="S230">
        <v>0</v>
      </c>
      <c r="T230" s="23">
        <v>44209</v>
      </c>
      <c r="U230" s="11"/>
      <c r="V230" s="24">
        <v>28327</v>
      </c>
      <c r="W230" s="11" t="s">
        <v>150</v>
      </c>
      <c r="X230" s="11" t="s">
        <v>151</v>
      </c>
      <c r="Y230" s="21">
        <v>28327</v>
      </c>
      <c r="Z230" s="11"/>
      <c r="AA230" s="11">
        <v>731394</v>
      </c>
      <c r="AB230" s="11" t="s">
        <v>60</v>
      </c>
      <c r="AC230" s="21"/>
      <c r="AD230" t="s">
        <v>621</v>
      </c>
      <c r="AE230" t="s">
        <v>625</v>
      </c>
      <c r="AF230" t="str">
        <f>VLOOKUP(AA230,'[1]CAP query'!A:K,11,FALSE)</f>
        <v>33.81498,-117.90618</v>
      </c>
    </row>
    <row r="231" spans="1:33" x14ac:dyDescent="0.2">
      <c r="A231" s="11" t="s">
        <v>50</v>
      </c>
      <c r="B231" s="11" t="s">
        <v>393</v>
      </c>
      <c r="C231" s="11" t="s">
        <v>394</v>
      </c>
      <c r="D231" s="11" t="s">
        <v>53</v>
      </c>
      <c r="E231" s="11" t="s">
        <v>395</v>
      </c>
      <c r="F231" s="11" t="s">
        <v>66</v>
      </c>
      <c r="G231" s="11">
        <v>2159</v>
      </c>
      <c r="H231" s="11" t="s">
        <v>16</v>
      </c>
      <c r="I231" s="11" t="s">
        <v>68</v>
      </c>
      <c r="J231" s="11" t="s">
        <v>69</v>
      </c>
      <c r="K231" s="11">
        <v>1</v>
      </c>
      <c r="L231" s="11">
        <v>12</v>
      </c>
      <c r="M231" s="11" t="s">
        <v>55</v>
      </c>
      <c r="N231" s="22">
        <v>2.1100000000000001E-2</v>
      </c>
      <c r="O231" s="22">
        <v>1.2999999999999999E-3</v>
      </c>
      <c r="P231" s="22">
        <v>0</v>
      </c>
      <c r="Q231">
        <v>0.25319999999999998</v>
      </c>
      <c r="R231">
        <v>1.5599999999999999E-2</v>
      </c>
      <c r="S231">
        <v>0</v>
      </c>
      <c r="T231" s="23">
        <v>44209</v>
      </c>
      <c r="U231" s="11"/>
      <c r="V231" s="24">
        <v>25932</v>
      </c>
      <c r="W231" s="11" t="s">
        <v>150</v>
      </c>
      <c r="X231" s="11" t="s">
        <v>151</v>
      </c>
      <c r="Y231" s="21">
        <v>25932</v>
      </c>
      <c r="Z231" s="11"/>
      <c r="AA231" s="11">
        <v>717800</v>
      </c>
      <c r="AB231" s="11" t="s">
        <v>60</v>
      </c>
      <c r="AC231" s="21"/>
      <c r="AD231" t="s">
        <v>621</v>
      </c>
      <c r="AE231" t="s">
        <v>625</v>
      </c>
      <c r="AF231" t="str">
        <f>VLOOKUP(AA231,'[1]CAP query'!A:K,11,FALSE)</f>
        <v>33.81498,-117.90618</v>
      </c>
    </row>
    <row r="232" spans="1:33" x14ac:dyDescent="0.2">
      <c r="A232" s="11" t="s">
        <v>50</v>
      </c>
      <c r="B232" s="11" t="s">
        <v>393</v>
      </c>
      <c r="C232" s="11" t="s">
        <v>394</v>
      </c>
      <c r="D232" s="11" t="s">
        <v>53</v>
      </c>
      <c r="E232" s="11" t="s">
        <v>395</v>
      </c>
      <c r="F232" s="11" t="s">
        <v>66</v>
      </c>
      <c r="G232" s="11">
        <v>2160</v>
      </c>
      <c r="H232" s="11" t="s">
        <v>16</v>
      </c>
      <c r="I232" s="11" t="s">
        <v>68</v>
      </c>
      <c r="J232" s="11" t="s">
        <v>69</v>
      </c>
      <c r="K232" s="11">
        <v>1</v>
      </c>
      <c r="L232" s="11">
        <v>12</v>
      </c>
      <c r="M232" s="11" t="s">
        <v>55</v>
      </c>
      <c r="N232" s="22">
        <v>1.9E-2</v>
      </c>
      <c r="O232" s="22">
        <v>1.1999999999999999E-3</v>
      </c>
      <c r="P232" s="22">
        <v>0</v>
      </c>
      <c r="Q232">
        <v>0.22799999999999998</v>
      </c>
      <c r="R232">
        <v>1.44E-2</v>
      </c>
      <c r="S232">
        <v>0</v>
      </c>
      <c r="T232" s="23">
        <v>44209</v>
      </c>
      <c r="U232" s="11"/>
      <c r="V232" s="24">
        <v>23268</v>
      </c>
      <c r="W232" s="11" t="s">
        <v>150</v>
      </c>
      <c r="X232" s="11" t="s">
        <v>151</v>
      </c>
      <c r="Y232" s="21">
        <v>23268</v>
      </c>
      <c r="Z232" s="11"/>
      <c r="AA232" s="11">
        <v>731398</v>
      </c>
      <c r="AB232" s="11" t="s">
        <v>60</v>
      </c>
      <c r="AC232" s="21"/>
      <c r="AD232" t="s">
        <v>621</v>
      </c>
      <c r="AE232" t="s">
        <v>625</v>
      </c>
      <c r="AF232" t="str">
        <f>VLOOKUP(AA232,'[1]CAP query'!A:K,11,FALSE)</f>
        <v>33.81498,-117.90618</v>
      </c>
    </row>
    <row r="233" spans="1:33" x14ac:dyDescent="0.2">
      <c r="A233" s="11" t="s">
        <v>50</v>
      </c>
      <c r="B233" s="11" t="s">
        <v>393</v>
      </c>
      <c r="C233" s="11" t="s">
        <v>394</v>
      </c>
      <c r="D233" s="11" t="s">
        <v>53</v>
      </c>
      <c r="E233" s="11" t="s">
        <v>395</v>
      </c>
      <c r="F233" s="11" t="s">
        <v>66</v>
      </c>
      <c r="G233" s="11">
        <v>2161</v>
      </c>
      <c r="H233" s="11" t="s">
        <v>16</v>
      </c>
      <c r="I233" s="11" t="s">
        <v>68</v>
      </c>
      <c r="J233" s="11" t="s">
        <v>69</v>
      </c>
      <c r="K233" s="11">
        <v>1</v>
      </c>
      <c r="L233" s="11">
        <v>12</v>
      </c>
      <c r="M233" s="11" t="s">
        <v>55</v>
      </c>
      <c r="N233" s="22">
        <v>1.7100000000000001E-2</v>
      </c>
      <c r="O233" s="22">
        <v>1.1000000000000001E-3</v>
      </c>
      <c r="P233" s="22">
        <v>0</v>
      </c>
      <c r="Q233">
        <v>0.20519999999999999</v>
      </c>
      <c r="R233">
        <v>1.32E-2</v>
      </c>
      <c r="S233">
        <v>0</v>
      </c>
      <c r="T233" s="23">
        <v>44209</v>
      </c>
      <c r="U233" s="11"/>
      <c r="V233" s="24">
        <v>20982</v>
      </c>
      <c r="W233" s="11" t="s">
        <v>150</v>
      </c>
      <c r="X233" s="11" t="s">
        <v>151</v>
      </c>
      <c r="Y233" s="21">
        <v>20982</v>
      </c>
      <c r="Z233" s="11"/>
      <c r="AA233" s="11">
        <v>717804</v>
      </c>
      <c r="AB233" s="11" t="s">
        <v>60</v>
      </c>
      <c r="AC233" s="21"/>
      <c r="AD233" t="s">
        <v>621</v>
      </c>
      <c r="AE233" t="s">
        <v>625</v>
      </c>
      <c r="AF233" t="str">
        <f>VLOOKUP(AA233,'[1]CAP query'!A:K,11,FALSE)</f>
        <v>33.81498,-117.90618</v>
      </c>
    </row>
    <row r="234" spans="1:33" x14ac:dyDescent="0.2">
      <c r="A234" s="11" t="s">
        <v>50</v>
      </c>
      <c r="B234" s="11" t="s">
        <v>393</v>
      </c>
      <c r="C234" s="11" t="s">
        <v>394</v>
      </c>
      <c r="D234" s="11" t="s">
        <v>53</v>
      </c>
      <c r="E234" s="11" t="s">
        <v>395</v>
      </c>
      <c r="F234" s="11" t="s">
        <v>66</v>
      </c>
      <c r="G234" s="11">
        <v>2201</v>
      </c>
      <c r="H234" s="11" t="s">
        <v>16</v>
      </c>
      <c r="I234" s="11" t="s">
        <v>68</v>
      </c>
      <c r="J234" s="11" t="s">
        <v>69</v>
      </c>
      <c r="K234" s="11">
        <v>1</v>
      </c>
      <c r="L234" s="11">
        <v>12</v>
      </c>
      <c r="M234" s="11" t="s">
        <v>55</v>
      </c>
      <c r="N234" s="22">
        <v>1.3599999999999999E-2</v>
      </c>
      <c r="O234" s="22">
        <v>8.0000000000000004E-4</v>
      </c>
      <c r="P234" s="22">
        <v>0</v>
      </c>
      <c r="Q234">
        <v>0.16319999999999998</v>
      </c>
      <c r="R234">
        <v>9.6000000000000009E-3</v>
      </c>
      <c r="S234">
        <v>0</v>
      </c>
      <c r="T234" s="23">
        <v>44209</v>
      </c>
      <c r="U234" s="11"/>
      <c r="V234" s="24">
        <v>16660</v>
      </c>
      <c r="W234" s="11" t="s">
        <v>150</v>
      </c>
      <c r="X234" s="11" t="s">
        <v>151</v>
      </c>
      <c r="Y234" s="21">
        <v>16660</v>
      </c>
      <c r="Z234" s="11"/>
      <c r="AA234" s="11">
        <v>717806</v>
      </c>
      <c r="AB234" s="11" t="s">
        <v>60</v>
      </c>
      <c r="AC234" s="21"/>
      <c r="AD234" t="s">
        <v>621</v>
      </c>
      <c r="AE234" t="s">
        <v>625</v>
      </c>
      <c r="AF234" t="str">
        <f>VLOOKUP(AA234,'[1]CAP query'!A:K,11,FALSE)</f>
        <v>33.81498,-117.90618</v>
      </c>
    </row>
    <row r="235" spans="1:33" x14ac:dyDescent="0.2">
      <c r="A235" s="11" t="s">
        <v>50</v>
      </c>
      <c r="B235" s="11" t="s">
        <v>393</v>
      </c>
      <c r="C235" s="11" t="s">
        <v>394</v>
      </c>
      <c r="D235" s="11" t="s">
        <v>53</v>
      </c>
      <c r="E235" s="11" t="s">
        <v>395</v>
      </c>
      <c r="F235" s="11" t="s">
        <v>66</v>
      </c>
      <c r="G235" s="11">
        <v>2202</v>
      </c>
      <c r="H235" s="11" t="s">
        <v>16</v>
      </c>
      <c r="I235" s="11" t="s">
        <v>68</v>
      </c>
      <c r="J235" s="11" t="s">
        <v>69</v>
      </c>
      <c r="K235" s="11">
        <v>1</v>
      </c>
      <c r="L235" s="11">
        <v>12</v>
      </c>
      <c r="M235" s="11" t="s">
        <v>55</v>
      </c>
      <c r="N235" s="22">
        <v>7.1000000000000004E-3</v>
      </c>
      <c r="O235" s="22">
        <v>4.0000000000000002E-4</v>
      </c>
      <c r="P235" s="22">
        <v>0</v>
      </c>
      <c r="Q235">
        <v>8.5199999999999998E-2</v>
      </c>
      <c r="R235">
        <v>4.8000000000000004E-3</v>
      </c>
      <c r="S235">
        <v>0</v>
      </c>
      <c r="T235" s="23">
        <v>44209</v>
      </c>
      <c r="U235" s="11"/>
      <c r="V235" s="24">
        <v>8669</v>
      </c>
      <c r="W235" s="11" t="s">
        <v>150</v>
      </c>
      <c r="X235" s="11" t="s">
        <v>151</v>
      </c>
      <c r="Y235" s="21">
        <v>8669</v>
      </c>
      <c r="Z235" s="11"/>
      <c r="AA235" s="11">
        <v>717808</v>
      </c>
      <c r="AB235" s="11" t="s">
        <v>60</v>
      </c>
      <c r="AC235" s="21"/>
      <c r="AD235" t="s">
        <v>621</v>
      </c>
      <c r="AE235" t="s">
        <v>625</v>
      </c>
      <c r="AF235" t="str">
        <f>VLOOKUP(AA235,'[1]CAP query'!A:K,11,FALSE)</f>
        <v>33.81498,-117.90618</v>
      </c>
    </row>
    <row r="236" spans="1:33" x14ac:dyDescent="0.2">
      <c r="A236" s="11" t="s">
        <v>50</v>
      </c>
      <c r="B236" s="11" t="s">
        <v>393</v>
      </c>
      <c r="C236" s="11" t="s">
        <v>394</v>
      </c>
      <c r="D236" s="11" t="s">
        <v>53</v>
      </c>
      <c r="E236" s="11" t="s">
        <v>395</v>
      </c>
      <c r="F236" s="11" t="s">
        <v>66</v>
      </c>
      <c r="G236" s="11">
        <v>2203</v>
      </c>
      <c r="H236" s="11" t="s">
        <v>16</v>
      </c>
      <c r="I236" s="11" t="s">
        <v>68</v>
      </c>
      <c r="J236" s="11" t="s">
        <v>69</v>
      </c>
      <c r="K236" s="11">
        <v>1</v>
      </c>
      <c r="L236" s="11">
        <v>12</v>
      </c>
      <c r="M236" s="11" t="s">
        <v>55</v>
      </c>
      <c r="N236" s="22">
        <v>1.32E-2</v>
      </c>
      <c r="O236" s="22">
        <v>8.0000000000000004E-4</v>
      </c>
      <c r="P236" s="22">
        <v>0</v>
      </c>
      <c r="Q236">
        <v>0.15839999999999999</v>
      </c>
      <c r="R236">
        <v>9.6000000000000009E-3</v>
      </c>
      <c r="S236">
        <v>0</v>
      </c>
      <c r="T236" s="23">
        <v>44209</v>
      </c>
      <c r="U236" s="11"/>
      <c r="V236" s="24">
        <v>16238</v>
      </c>
      <c r="W236" s="11" t="s">
        <v>150</v>
      </c>
      <c r="X236" s="11" t="s">
        <v>151</v>
      </c>
      <c r="Y236" s="21">
        <v>16238</v>
      </c>
      <c r="Z236" s="11"/>
      <c r="AA236" s="11">
        <v>717810</v>
      </c>
      <c r="AB236" s="11" t="s">
        <v>60</v>
      </c>
      <c r="AC236" s="21"/>
      <c r="AD236" t="s">
        <v>621</v>
      </c>
      <c r="AE236" t="s">
        <v>625</v>
      </c>
      <c r="AF236" t="str">
        <f>VLOOKUP(AA236,'[1]CAP query'!A:K,11,FALSE)</f>
        <v>33.81498,-117.90618</v>
      </c>
    </row>
    <row r="237" spans="1:33" x14ac:dyDescent="0.2">
      <c r="A237" s="11" t="s">
        <v>50</v>
      </c>
      <c r="B237" s="11" t="s">
        <v>393</v>
      </c>
      <c r="C237" s="11" t="s">
        <v>394</v>
      </c>
      <c r="D237" s="11" t="s">
        <v>53</v>
      </c>
      <c r="E237" s="11" t="s">
        <v>395</v>
      </c>
      <c r="F237" s="11" t="s">
        <v>66</v>
      </c>
      <c r="G237" s="11">
        <v>2205</v>
      </c>
      <c r="H237" s="11" t="s">
        <v>16</v>
      </c>
      <c r="I237" s="11" t="s">
        <v>68</v>
      </c>
      <c r="J237" s="11" t="s">
        <v>69</v>
      </c>
      <c r="K237" s="11">
        <v>1</v>
      </c>
      <c r="L237" s="11">
        <v>12</v>
      </c>
      <c r="M237" s="11" t="s">
        <v>55</v>
      </c>
      <c r="N237" s="22">
        <v>1.37E-2</v>
      </c>
      <c r="O237" s="22">
        <v>8.0000000000000004E-4</v>
      </c>
      <c r="P237" s="22">
        <v>0</v>
      </c>
      <c r="Q237">
        <v>0.16439999999999999</v>
      </c>
      <c r="R237">
        <v>9.6000000000000009E-3</v>
      </c>
      <c r="S237">
        <v>0</v>
      </c>
      <c r="T237" s="23">
        <v>44209</v>
      </c>
      <c r="U237" s="11"/>
      <c r="V237" s="24">
        <v>16817</v>
      </c>
      <c r="W237" s="11" t="s">
        <v>150</v>
      </c>
      <c r="X237" s="11" t="s">
        <v>151</v>
      </c>
      <c r="Y237" s="21">
        <v>16817</v>
      </c>
      <c r="Z237" s="11"/>
      <c r="AA237" s="11">
        <v>731402</v>
      </c>
      <c r="AB237" s="11" t="s">
        <v>60</v>
      </c>
      <c r="AC237" s="21"/>
      <c r="AD237" t="s">
        <v>621</v>
      </c>
      <c r="AE237" t="s">
        <v>625</v>
      </c>
      <c r="AF237" t="str">
        <f>VLOOKUP(AA237,'[1]CAP query'!A:K,11,FALSE)</f>
        <v>33.81498,-117.90618</v>
      </c>
    </row>
    <row r="238" spans="1:33" x14ac:dyDescent="0.2">
      <c r="A238" s="11" t="s">
        <v>50</v>
      </c>
      <c r="B238" s="11" t="s">
        <v>393</v>
      </c>
      <c r="C238" s="11" t="s">
        <v>394</v>
      </c>
      <c r="D238" s="11" t="s">
        <v>53</v>
      </c>
      <c r="E238" s="11" t="s">
        <v>395</v>
      </c>
      <c r="F238" s="11" t="s">
        <v>66</v>
      </c>
      <c r="G238" s="11">
        <v>2207</v>
      </c>
      <c r="H238" s="11" t="s">
        <v>16</v>
      </c>
      <c r="I238" s="11" t="s">
        <v>68</v>
      </c>
      <c r="J238" s="11" t="s">
        <v>69</v>
      </c>
      <c r="K238" s="11">
        <v>1</v>
      </c>
      <c r="L238" s="11">
        <v>12</v>
      </c>
      <c r="M238" s="11" t="s">
        <v>55</v>
      </c>
      <c r="N238" s="22">
        <v>1.37E-2</v>
      </c>
      <c r="O238" s="22">
        <v>8.0000000000000004E-4</v>
      </c>
      <c r="P238" s="22">
        <v>0</v>
      </c>
      <c r="Q238">
        <v>0.16439999999999999</v>
      </c>
      <c r="R238">
        <v>9.6000000000000009E-3</v>
      </c>
      <c r="S238">
        <v>0</v>
      </c>
      <c r="T238" s="23">
        <v>44209</v>
      </c>
      <c r="U238" s="11"/>
      <c r="V238" s="24">
        <v>16840</v>
      </c>
      <c r="W238" s="11" t="s">
        <v>150</v>
      </c>
      <c r="X238" s="11" t="s">
        <v>151</v>
      </c>
      <c r="Y238" s="21">
        <v>16840</v>
      </c>
      <c r="Z238" s="11"/>
      <c r="AA238" s="11">
        <v>717814</v>
      </c>
      <c r="AB238" s="11" t="s">
        <v>60</v>
      </c>
      <c r="AC238" s="21"/>
      <c r="AD238" t="s">
        <v>621</v>
      </c>
      <c r="AE238" t="s">
        <v>625</v>
      </c>
      <c r="AF238" t="str">
        <f>VLOOKUP(AA238,'[1]CAP query'!A:K,11,FALSE)</f>
        <v>33.81498,-117.90618</v>
      </c>
    </row>
    <row r="239" spans="1:33" x14ac:dyDescent="0.2">
      <c r="A239" s="11" t="s">
        <v>62</v>
      </c>
      <c r="B239" s="11" t="s">
        <v>396</v>
      </c>
      <c r="C239" s="11" t="s">
        <v>397</v>
      </c>
      <c r="D239" s="11" t="s">
        <v>133</v>
      </c>
      <c r="E239" s="11" t="s">
        <v>228</v>
      </c>
      <c r="F239" s="11" t="s">
        <v>55</v>
      </c>
      <c r="G239" s="11" t="s">
        <v>398</v>
      </c>
      <c r="H239" s="11" t="s">
        <v>10</v>
      </c>
      <c r="I239" s="11" t="s">
        <v>68</v>
      </c>
      <c r="J239" s="11" t="s">
        <v>69</v>
      </c>
      <c r="K239" s="11">
        <v>1</v>
      </c>
      <c r="L239" s="11">
        <v>10</v>
      </c>
      <c r="M239" s="11" t="s">
        <v>66</v>
      </c>
      <c r="N239" s="22">
        <v>6.3E-2</v>
      </c>
      <c r="O239" s="22">
        <v>3.0000000000000001E-3</v>
      </c>
      <c r="P239" s="22">
        <v>1.6999999999999999E-3</v>
      </c>
      <c r="Q239">
        <v>0.63</v>
      </c>
      <c r="R239">
        <v>0.03</v>
      </c>
      <c r="S239">
        <v>1.6999999999999998E-2</v>
      </c>
      <c r="T239" s="23">
        <v>43522</v>
      </c>
      <c r="U239" s="23">
        <v>43843</v>
      </c>
      <c r="V239" s="24">
        <v>170000</v>
      </c>
      <c r="W239" s="11" t="s">
        <v>150</v>
      </c>
      <c r="X239" s="11" t="s">
        <v>287</v>
      </c>
      <c r="Y239" s="21">
        <v>170000</v>
      </c>
      <c r="Z239" s="23">
        <v>44329</v>
      </c>
      <c r="AA239" s="11">
        <v>774293</v>
      </c>
      <c r="AB239" s="11" t="s">
        <v>60</v>
      </c>
      <c r="AC239" s="21" t="s">
        <v>626</v>
      </c>
      <c r="AD239" t="s">
        <v>574</v>
      </c>
      <c r="AE239" t="s">
        <v>583</v>
      </c>
      <c r="AF239" t="str">
        <f>VLOOKUP(AA239,'[1]CAP query'!A:K,11,FALSE)</f>
        <v>37.507615, -121.961378999999</v>
      </c>
      <c r="AG239" t="str">
        <f>VLOOKUP(AA239,'[1]cofund(3)'!E:M,8,FALSE)</f>
        <v>HVIP - Hybrid and Zero-Emission Truck and Bus Voucher Incentive Project</v>
      </c>
    </row>
    <row r="240" spans="1:33" x14ac:dyDescent="0.2">
      <c r="A240" s="11" t="s">
        <v>62</v>
      </c>
      <c r="B240" s="11" t="s">
        <v>396</v>
      </c>
      <c r="C240" s="11" t="s">
        <v>397</v>
      </c>
      <c r="D240" s="11" t="s">
        <v>133</v>
      </c>
      <c r="E240" s="11" t="s">
        <v>228</v>
      </c>
      <c r="F240" s="11" t="s">
        <v>55</v>
      </c>
      <c r="G240" s="11" t="s">
        <v>399</v>
      </c>
      <c r="H240" s="11" t="s">
        <v>10</v>
      </c>
      <c r="I240" s="11" t="s">
        <v>68</v>
      </c>
      <c r="J240" s="11" t="s">
        <v>69</v>
      </c>
      <c r="K240" s="11">
        <v>1</v>
      </c>
      <c r="L240" s="11">
        <v>10</v>
      </c>
      <c r="M240" s="11" t="s">
        <v>66</v>
      </c>
      <c r="N240" s="22">
        <v>7.46E-2</v>
      </c>
      <c r="O240" s="22">
        <v>3.7000000000000002E-3</v>
      </c>
      <c r="P240" s="22">
        <v>2E-3</v>
      </c>
      <c r="Q240">
        <v>0.746</v>
      </c>
      <c r="R240">
        <v>3.7000000000000005E-2</v>
      </c>
      <c r="S240">
        <v>0.02</v>
      </c>
      <c r="T240" s="23">
        <v>43522</v>
      </c>
      <c r="U240" s="23">
        <v>43843</v>
      </c>
      <c r="V240" s="24">
        <v>170000</v>
      </c>
      <c r="W240" s="11" t="s">
        <v>150</v>
      </c>
      <c r="X240" s="11" t="s">
        <v>287</v>
      </c>
      <c r="Y240" s="21">
        <v>170000</v>
      </c>
      <c r="Z240" s="23">
        <v>44329</v>
      </c>
      <c r="AA240" s="11">
        <v>774289</v>
      </c>
      <c r="AB240" s="11" t="s">
        <v>60</v>
      </c>
      <c r="AC240" s="21" t="s">
        <v>627</v>
      </c>
      <c r="AD240" t="s">
        <v>574</v>
      </c>
      <c r="AE240" t="s">
        <v>583</v>
      </c>
      <c r="AF240" t="str">
        <f>VLOOKUP(AA240,'[1]CAP query'!A:K,11,FALSE)</f>
        <v>37.507615, -121.961378999999</v>
      </c>
      <c r="AG240" t="str">
        <f>VLOOKUP(AA240,'[1]cofund(3)'!E:M,8,FALSE)</f>
        <v>HVIP - Hybrid and Zero-Emission Truck and Bus Voucher Incentive Project</v>
      </c>
    </row>
    <row r="241" spans="1:33" x14ac:dyDescent="0.2">
      <c r="A241" s="11" t="s">
        <v>62</v>
      </c>
      <c r="B241" s="11" t="s">
        <v>396</v>
      </c>
      <c r="C241" s="11" t="s">
        <v>397</v>
      </c>
      <c r="D241" s="11" t="s">
        <v>133</v>
      </c>
      <c r="E241" s="11" t="s">
        <v>228</v>
      </c>
      <c r="F241" s="11" t="s">
        <v>55</v>
      </c>
      <c r="G241" s="11" t="s">
        <v>400</v>
      </c>
      <c r="H241" s="11" t="s">
        <v>10</v>
      </c>
      <c r="I241" s="11" t="s">
        <v>68</v>
      </c>
      <c r="J241" s="11" t="s">
        <v>69</v>
      </c>
      <c r="K241" s="11">
        <v>1</v>
      </c>
      <c r="L241" s="11">
        <v>5</v>
      </c>
      <c r="M241" s="11" t="s">
        <v>66</v>
      </c>
      <c r="N241" s="22">
        <v>0.13969999999999999</v>
      </c>
      <c r="O241" s="22">
        <v>8.2000000000000007E-3</v>
      </c>
      <c r="P241" s="22">
        <v>4.0000000000000001E-3</v>
      </c>
      <c r="Q241">
        <v>0.6984999999999999</v>
      </c>
      <c r="R241">
        <v>4.1000000000000002E-2</v>
      </c>
      <c r="S241">
        <v>0.02</v>
      </c>
      <c r="T241" s="23">
        <v>43522</v>
      </c>
      <c r="U241" s="23">
        <v>43843</v>
      </c>
      <c r="V241" s="24">
        <v>180000</v>
      </c>
      <c r="W241" s="11" t="s">
        <v>150</v>
      </c>
      <c r="X241" s="11" t="s">
        <v>287</v>
      </c>
      <c r="Y241" s="21">
        <v>180000</v>
      </c>
      <c r="Z241" s="23">
        <v>44329</v>
      </c>
      <c r="AA241" s="11">
        <v>774285</v>
      </c>
      <c r="AB241" s="11" t="s">
        <v>60</v>
      </c>
      <c r="AC241" s="21" t="s">
        <v>628</v>
      </c>
      <c r="AD241" t="s">
        <v>574</v>
      </c>
      <c r="AE241" t="s">
        <v>583</v>
      </c>
      <c r="AF241" t="str">
        <f>VLOOKUP(AA241,'[1]CAP query'!A:K,11,FALSE)</f>
        <v>37.507615, -121.961378999999</v>
      </c>
      <c r="AG241" t="str">
        <f>VLOOKUP(AA241,'[1]cofund(3)'!E:M,8,FALSE)</f>
        <v>HVIP - Hybrid and Zero-Emission Truck and Bus Voucher Incentive Project</v>
      </c>
    </row>
    <row r="242" spans="1:33" x14ac:dyDescent="0.2">
      <c r="A242" s="11" t="s">
        <v>62</v>
      </c>
      <c r="B242" s="11" t="s">
        <v>396</v>
      </c>
      <c r="C242" s="11" t="s">
        <v>397</v>
      </c>
      <c r="D242" s="11" t="s">
        <v>133</v>
      </c>
      <c r="E242" s="11" t="s">
        <v>228</v>
      </c>
      <c r="F242" s="11" t="s">
        <v>55</v>
      </c>
      <c r="G242" s="11" t="s">
        <v>401</v>
      </c>
      <c r="H242" s="11" t="s">
        <v>10</v>
      </c>
      <c r="I242" s="11" t="s">
        <v>68</v>
      </c>
      <c r="J242" s="11" t="s">
        <v>69</v>
      </c>
      <c r="K242" s="11">
        <v>1</v>
      </c>
      <c r="L242" s="11">
        <v>3</v>
      </c>
      <c r="M242" s="11" t="s">
        <v>66</v>
      </c>
      <c r="N242" s="22">
        <v>0.2117</v>
      </c>
      <c r="O242" s="22">
        <v>1.46E-2</v>
      </c>
      <c r="P242" s="22">
        <v>6.4999999999999997E-3</v>
      </c>
      <c r="Q242">
        <v>0.6351</v>
      </c>
      <c r="R242">
        <v>4.3799999999999999E-2</v>
      </c>
      <c r="S242">
        <v>1.95E-2</v>
      </c>
      <c r="T242" s="23">
        <v>43522</v>
      </c>
      <c r="U242" s="23">
        <v>43843</v>
      </c>
      <c r="V242" s="24">
        <v>180000</v>
      </c>
      <c r="W242" s="11" t="s">
        <v>150</v>
      </c>
      <c r="X242" s="11" t="s">
        <v>287</v>
      </c>
      <c r="Y242" s="21">
        <v>180000</v>
      </c>
      <c r="Z242" s="23">
        <v>44329</v>
      </c>
      <c r="AA242" s="11">
        <v>774281</v>
      </c>
      <c r="AB242" s="11" t="s">
        <v>60</v>
      </c>
      <c r="AC242" s="21" t="s">
        <v>629</v>
      </c>
      <c r="AD242" t="s">
        <v>574</v>
      </c>
      <c r="AE242" t="s">
        <v>583</v>
      </c>
      <c r="AF242" t="str">
        <f>VLOOKUP(AA242,'[1]CAP query'!A:K,11,FALSE)</f>
        <v>37.507615, -121.961378999999</v>
      </c>
      <c r="AG242" t="str">
        <f>VLOOKUP(AA242,'[1]cofund(3)'!E:M,8,FALSE)</f>
        <v>HVIP - Hybrid and Zero-Emission Truck and Bus Voucher Incentive Project</v>
      </c>
    </row>
    <row r="243" spans="1:33" x14ac:dyDescent="0.2">
      <c r="A243" s="11" t="s">
        <v>62</v>
      </c>
      <c r="B243" s="11" t="s">
        <v>396</v>
      </c>
      <c r="C243" s="11" t="s">
        <v>397</v>
      </c>
      <c r="D243" s="11" t="s">
        <v>133</v>
      </c>
      <c r="E243" s="11" t="s">
        <v>228</v>
      </c>
      <c r="F243" s="11" t="s">
        <v>55</v>
      </c>
      <c r="G243" s="11" t="s">
        <v>402</v>
      </c>
      <c r="H243" s="11" t="s">
        <v>10</v>
      </c>
      <c r="I243" s="11" t="s">
        <v>68</v>
      </c>
      <c r="J243" s="11" t="s">
        <v>69</v>
      </c>
      <c r="K243" s="11">
        <v>1</v>
      </c>
      <c r="L243" s="11">
        <v>4</v>
      </c>
      <c r="M243" s="11" t="s">
        <v>66</v>
      </c>
      <c r="N243" s="22">
        <v>0.16819999999999999</v>
      </c>
      <c r="O243" s="22">
        <v>1.06E-2</v>
      </c>
      <c r="P243" s="22">
        <v>5.0000000000000001E-3</v>
      </c>
      <c r="Q243">
        <v>0.67279999999999995</v>
      </c>
      <c r="R243">
        <v>4.24E-2</v>
      </c>
      <c r="S243">
        <v>0.02</v>
      </c>
      <c r="T243" s="23">
        <v>43522</v>
      </c>
      <c r="U243" s="23">
        <v>43843</v>
      </c>
      <c r="V243" s="24">
        <v>180000</v>
      </c>
      <c r="W243" s="11" t="s">
        <v>150</v>
      </c>
      <c r="X243" s="11" t="s">
        <v>287</v>
      </c>
      <c r="Y243" s="21">
        <v>180000</v>
      </c>
      <c r="Z243" s="23">
        <v>44329</v>
      </c>
      <c r="AA243" s="11">
        <v>774277</v>
      </c>
      <c r="AB243" s="11" t="s">
        <v>60</v>
      </c>
      <c r="AC243" s="21" t="s">
        <v>630</v>
      </c>
      <c r="AD243" t="s">
        <v>574</v>
      </c>
      <c r="AE243" t="s">
        <v>583</v>
      </c>
      <c r="AF243" t="str">
        <f>VLOOKUP(AA243,'[1]CAP query'!A:K,11,FALSE)</f>
        <v>37.507615, -121.961378999999</v>
      </c>
      <c r="AG243" t="str">
        <f>VLOOKUP(AA243,'[1]cofund(3)'!E:M,8,FALSE)</f>
        <v>HVIP - Hybrid and Zero-Emission Truck and Bus Voucher Incentive Project</v>
      </c>
    </row>
    <row r="244" spans="1:33" x14ac:dyDescent="0.2">
      <c r="A244" s="11" t="s">
        <v>62</v>
      </c>
      <c r="B244" s="11" t="s">
        <v>396</v>
      </c>
      <c r="C244" s="11" t="s">
        <v>397</v>
      </c>
      <c r="D244" s="11" t="s">
        <v>133</v>
      </c>
      <c r="E244" s="11" t="s">
        <v>228</v>
      </c>
      <c r="F244" s="11" t="s">
        <v>55</v>
      </c>
      <c r="G244" s="11" t="s">
        <v>403</v>
      </c>
      <c r="H244" s="11" t="s">
        <v>10</v>
      </c>
      <c r="I244" s="11" t="s">
        <v>68</v>
      </c>
      <c r="J244" s="11" t="s">
        <v>69</v>
      </c>
      <c r="K244" s="11">
        <v>1</v>
      </c>
      <c r="L244" s="11">
        <v>4</v>
      </c>
      <c r="M244" s="11" t="s">
        <v>66</v>
      </c>
      <c r="N244" s="22">
        <v>0.16819999999999999</v>
      </c>
      <c r="O244" s="22">
        <v>1.06E-2</v>
      </c>
      <c r="P244" s="22">
        <v>5.0000000000000001E-3</v>
      </c>
      <c r="Q244">
        <v>0.67279999999999995</v>
      </c>
      <c r="R244">
        <v>4.24E-2</v>
      </c>
      <c r="S244">
        <v>0.02</v>
      </c>
      <c r="T244" s="23">
        <v>43522</v>
      </c>
      <c r="U244" s="23">
        <v>43843</v>
      </c>
      <c r="V244" s="24">
        <v>180000</v>
      </c>
      <c r="W244" s="11" t="s">
        <v>150</v>
      </c>
      <c r="X244" s="11" t="s">
        <v>287</v>
      </c>
      <c r="Y244" s="21">
        <v>180000</v>
      </c>
      <c r="Z244" s="23">
        <v>44329</v>
      </c>
      <c r="AA244" s="11">
        <v>774273</v>
      </c>
      <c r="AB244" s="11" t="s">
        <v>60</v>
      </c>
      <c r="AC244" s="21" t="s">
        <v>631</v>
      </c>
      <c r="AD244" t="s">
        <v>574</v>
      </c>
      <c r="AE244" t="s">
        <v>583</v>
      </c>
      <c r="AF244" t="str">
        <f>VLOOKUP(AA244,'[1]CAP query'!A:K,11,FALSE)</f>
        <v>37.507615, -121.961378999999</v>
      </c>
      <c r="AG244" t="str">
        <f>VLOOKUP(AA244,'[1]cofund(3)'!E:M,8,FALSE)</f>
        <v>HVIP - Hybrid and Zero-Emission Truck and Bus Voucher Incentive Project</v>
      </c>
    </row>
    <row r="245" spans="1:33" x14ac:dyDescent="0.2">
      <c r="A245" s="11" t="s">
        <v>62</v>
      </c>
      <c r="B245" s="11" t="s">
        <v>396</v>
      </c>
      <c r="C245" s="11" t="s">
        <v>397</v>
      </c>
      <c r="D245" s="11" t="s">
        <v>133</v>
      </c>
      <c r="E245" s="11" t="s">
        <v>228</v>
      </c>
      <c r="F245" s="11" t="s">
        <v>55</v>
      </c>
      <c r="G245" s="11" t="s">
        <v>404</v>
      </c>
      <c r="H245" s="11" t="s">
        <v>10</v>
      </c>
      <c r="I245" s="11" t="s">
        <v>68</v>
      </c>
      <c r="J245" s="11" t="s">
        <v>69</v>
      </c>
      <c r="K245" s="11">
        <v>1</v>
      </c>
      <c r="L245" s="11">
        <v>5</v>
      </c>
      <c r="M245" s="11" t="s">
        <v>66</v>
      </c>
      <c r="N245" s="22">
        <v>0.13969999999999999</v>
      </c>
      <c r="O245" s="22">
        <v>8.2000000000000007E-3</v>
      </c>
      <c r="P245" s="22">
        <v>4.0000000000000001E-3</v>
      </c>
      <c r="Q245">
        <v>0.6984999999999999</v>
      </c>
      <c r="R245">
        <v>4.1000000000000002E-2</v>
      </c>
      <c r="S245">
        <v>0.02</v>
      </c>
      <c r="T245" s="23">
        <v>43522</v>
      </c>
      <c r="U245" s="23">
        <v>43843</v>
      </c>
      <c r="V245" s="24">
        <v>180000</v>
      </c>
      <c r="W245" s="11" t="s">
        <v>150</v>
      </c>
      <c r="X245" s="11" t="s">
        <v>287</v>
      </c>
      <c r="Y245" s="21">
        <v>180000</v>
      </c>
      <c r="Z245" s="23">
        <v>44329</v>
      </c>
      <c r="AA245" s="11">
        <v>774269</v>
      </c>
      <c r="AB245" s="11" t="s">
        <v>60</v>
      </c>
      <c r="AC245" s="21" t="s">
        <v>632</v>
      </c>
      <c r="AD245" t="s">
        <v>574</v>
      </c>
      <c r="AE245" t="s">
        <v>583</v>
      </c>
      <c r="AF245" t="str">
        <f>VLOOKUP(AA245,'[1]CAP query'!A:K,11,FALSE)</f>
        <v>37.507615, -121.961378999999</v>
      </c>
      <c r="AG245" t="str">
        <f>VLOOKUP(AA245,'[1]cofund(3)'!E:M,8,FALSE)</f>
        <v>HVIP - Hybrid and Zero-Emission Truck and Bus Voucher Incentive Project</v>
      </c>
    </row>
    <row r="246" spans="1:33" x14ac:dyDescent="0.2">
      <c r="A246" s="11" t="s">
        <v>62</v>
      </c>
      <c r="B246" s="11" t="s">
        <v>396</v>
      </c>
      <c r="C246" s="11" t="s">
        <v>397</v>
      </c>
      <c r="D246" s="11" t="s">
        <v>133</v>
      </c>
      <c r="E246" s="11" t="s">
        <v>228</v>
      </c>
      <c r="F246" s="11" t="s">
        <v>55</v>
      </c>
      <c r="G246" s="11" t="s">
        <v>405</v>
      </c>
      <c r="H246" s="11" t="s">
        <v>10</v>
      </c>
      <c r="I246" s="11" t="s">
        <v>68</v>
      </c>
      <c r="J246" s="11" t="s">
        <v>69</v>
      </c>
      <c r="K246" s="11">
        <v>1</v>
      </c>
      <c r="L246" s="11">
        <v>4</v>
      </c>
      <c r="M246" s="11" t="s">
        <v>66</v>
      </c>
      <c r="N246" s="22">
        <v>0.16819999999999999</v>
      </c>
      <c r="O246" s="22">
        <v>1.06E-2</v>
      </c>
      <c r="P246" s="22">
        <v>5.0000000000000001E-3</v>
      </c>
      <c r="Q246">
        <v>0.67279999999999995</v>
      </c>
      <c r="R246">
        <v>4.24E-2</v>
      </c>
      <c r="S246">
        <v>0.02</v>
      </c>
      <c r="T246" s="23">
        <v>43522</v>
      </c>
      <c r="U246" s="23">
        <v>43843</v>
      </c>
      <c r="V246" s="24">
        <v>180000</v>
      </c>
      <c r="W246" s="11" t="s">
        <v>150</v>
      </c>
      <c r="X246" s="11" t="s">
        <v>287</v>
      </c>
      <c r="Y246" s="21">
        <v>180000</v>
      </c>
      <c r="Z246" s="23">
        <v>44329</v>
      </c>
      <c r="AA246" s="11">
        <v>774265</v>
      </c>
      <c r="AB246" s="11" t="s">
        <v>60</v>
      </c>
      <c r="AC246" s="21" t="s">
        <v>633</v>
      </c>
      <c r="AD246" t="s">
        <v>574</v>
      </c>
      <c r="AE246" t="s">
        <v>583</v>
      </c>
      <c r="AF246" t="str">
        <f>VLOOKUP(AA246,'[1]CAP query'!A:K,11,FALSE)</f>
        <v>37.507615, -121.961378999999</v>
      </c>
      <c r="AG246" t="str">
        <f>VLOOKUP(AA246,'[1]cofund(3)'!E:M,8,FALSE)</f>
        <v>HVIP - Hybrid and Zero-Emission Truck and Bus Voucher Incentive Project</v>
      </c>
    </row>
    <row r="247" spans="1:33" x14ac:dyDescent="0.2">
      <c r="A247" s="11" t="s">
        <v>62</v>
      </c>
      <c r="B247" s="11" t="s">
        <v>396</v>
      </c>
      <c r="C247" s="11" t="s">
        <v>397</v>
      </c>
      <c r="D247" s="11" t="s">
        <v>133</v>
      </c>
      <c r="E247" s="11" t="s">
        <v>228</v>
      </c>
      <c r="F247" s="11" t="s">
        <v>55</v>
      </c>
      <c r="G247" s="11" t="s">
        <v>406</v>
      </c>
      <c r="H247" s="11" t="s">
        <v>10</v>
      </c>
      <c r="I247" s="11" t="s">
        <v>68</v>
      </c>
      <c r="J247" s="11" t="s">
        <v>69</v>
      </c>
      <c r="K247" s="11">
        <v>1</v>
      </c>
      <c r="L247" s="11">
        <v>8</v>
      </c>
      <c r="M247" s="11" t="s">
        <v>66</v>
      </c>
      <c r="N247" s="22">
        <v>9.4700000000000006E-2</v>
      </c>
      <c r="O247" s="22">
        <v>5.4999999999999997E-3</v>
      </c>
      <c r="P247" s="22">
        <v>2.5000000000000001E-3</v>
      </c>
      <c r="Q247">
        <v>0.75760000000000005</v>
      </c>
      <c r="R247">
        <v>4.3999999999999997E-2</v>
      </c>
      <c r="S247">
        <v>0.02</v>
      </c>
      <c r="T247" s="23">
        <v>43522</v>
      </c>
      <c r="U247" s="23">
        <v>43843</v>
      </c>
      <c r="V247" s="24">
        <v>180000</v>
      </c>
      <c r="W247" s="11" t="s">
        <v>150</v>
      </c>
      <c r="X247" s="11" t="s">
        <v>287</v>
      </c>
      <c r="Y247" s="21">
        <v>180000</v>
      </c>
      <c r="Z247" s="23">
        <v>44329</v>
      </c>
      <c r="AA247" s="11">
        <v>774229</v>
      </c>
      <c r="AB247" s="11" t="s">
        <v>60</v>
      </c>
      <c r="AC247" s="21" t="s">
        <v>634</v>
      </c>
      <c r="AD247" t="s">
        <v>574</v>
      </c>
      <c r="AE247" t="s">
        <v>583</v>
      </c>
      <c r="AF247" t="str">
        <f>VLOOKUP(AA247,'[1]CAP query'!A:K,11,FALSE)</f>
        <v>37.507615, -121.961378999999</v>
      </c>
      <c r="AG247" t="str">
        <f>VLOOKUP(AA247,'[1]cofund(3)'!E:M,8,FALSE)</f>
        <v>HVIP - Hybrid and Zero-Emission Truck and Bus Voucher Incentive Project</v>
      </c>
    </row>
    <row r="248" spans="1:33" x14ac:dyDescent="0.2">
      <c r="A248" s="11" t="s">
        <v>62</v>
      </c>
      <c r="B248" s="11" t="s">
        <v>396</v>
      </c>
      <c r="C248" s="11" t="s">
        <v>397</v>
      </c>
      <c r="D248" s="11" t="s">
        <v>133</v>
      </c>
      <c r="E248" s="11" t="s">
        <v>228</v>
      </c>
      <c r="F248" s="11" t="s">
        <v>55</v>
      </c>
      <c r="G248" s="11" t="s">
        <v>407</v>
      </c>
      <c r="H248" s="11" t="s">
        <v>10</v>
      </c>
      <c r="I248" s="11" t="s">
        <v>68</v>
      </c>
      <c r="J248" s="11" t="s">
        <v>69</v>
      </c>
      <c r="K248" s="11">
        <v>1</v>
      </c>
      <c r="L248" s="11">
        <v>10</v>
      </c>
      <c r="M248" s="11" t="s">
        <v>66</v>
      </c>
      <c r="N248" s="22">
        <v>7.5200000000000003E-2</v>
      </c>
      <c r="O248" s="22">
        <v>4.1999999999999997E-3</v>
      </c>
      <c r="P248" s="22">
        <v>1.9E-3</v>
      </c>
      <c r="Q248">
        <v>0.752</v>
      </c>
      <c r="R248">
        <v>4.1999999999999996E-2</v>
      </c>
      <c r="S248">
        <v>1.9E-2</v>
      </c>
      <c r="T248" s="23">
        <v>43522</v>
      </c>
      <c r="U248" s="23">
        <v>43843</v>
      </c>
      <c r="V248" s="24">
        <v>180000</v>
      </c>
      <c r="W248" s="11" t="s">
        <v>150</v>
      </c>
      <c r="X248" s="11" t="s">
        <v>287</v>
      </c>
      <c r="Y248" s="21">
        <v>170000</v>
      </c>
      <c r="Z248" s="23">
        <v>44329</v>
      </c>
      <c r="AA248" s="11">
        <v>774225</v>
      </c>
      <c r="AB248" s="11" t="s">
        <v>60</v>
      </c>
      <c r="AC248" s="21" t="s">
        <v>635</v>
      </c>
      <c r="AD248" t="s">
        <v>574</v>
      </c>
      <c r="AE248" t="s">
        <v>583</v>
      </c>
      <c r="AF248" t="str">
        <f>VLOOKUP(AA248,'[1]CAP query'!A:K,11,FALSE)</f>
        <v>37.507615, -121.961378999999</v>
      </c>
      <c r="AG248" t="str">
        <f>VLOOKUP(AA248,'[1]cofund(3)'!E:M,8,FALSE)</f>
        <v>HVIP - Hybrid and Zero-Emission Truck and Bus Voucher Incentive Project</v>
      </c>
    </row>
    <row r="249" spans="1:33" x14ac:dyDescent="0.2">
      <c r="A249" s="11" t="s">
        <v>62</v>
      </c>
      <c r="B249" s="11" t="s">
        <v>408</v>
      </c>
      <c r="C249" s="11" t="s">
        <v>409</v>
      </c>
      <c r="D249" s="11" t="s">
        <v>133</v>
      </c>
      <c r="E249" s="11" t="s">
        <v>410</v>
      </c>
      <c r="F249" s="11" t="s">
        <v>66</v>
      </c>
      <c r="G249" s="11" t="s">
        <v>411</v>
      </c>
      <c r="H249" s="11" t="s">
        <v>10</v>
      </c>
      <c r="I249" s="11" t="s">
        <v>68</v>
      </c>
      <c r="J249" s="11" t="s">
        <v>69</v>
      </c>
      <c r="K249" s="11">
        <v>1</v>
      </c>
      <c r="L249" s="11">
        <v>5</v>
      </c>
      <c r="M249" s="11" t="s">
        <v>66</v>
      </c>
      <c r="N249" s="22">
        <v>0.1663</v>
      </c>
      <c r="O249" s="22">
        <v>1.0699999999999999E-2</v>
      </c>
      <c r="P249" s="22">
        <v>4.7999999999999996E-3</v>
      </c>
      <c r="Q249">
        <v>0.83150000000000002</v>
      </c>
      <c r="R249">
        <v>5.3499999999999999E-2</v>
      </c>
      <c r="S249">
        <v>2.3999999999999997E-2</v>
      </c>
      <c r="T249" s="23">
        <v>43536</v>
      </c>
      <c r="U249" s="23">
        <v>43784</v>
      </c>
      <c r="V249" s="24">
        <v>150010</v>
      </c>
      <c r="W249" s="11" t="s">
        <v>150</v>
      </c>
      <c r="X249" s="11" t="s">
        <v>287</v>
      </c>
      <c r="Y249" s="21">
        <v>150010</v>
      </c>
      <c r="Z249" s="23">
        <v>43885</v>
      </c>
      <c r="AA249" s="11">
        <v>774417</v>
      </c>
      <c r="AB249" s="11" t="s">
        <v>60</v>
      </c>
      <c r="AC249" s="21" t="s">
        <v>636</v>
      </c>
      <c r="AD249" t="s">
        <v>574</v>
      </c>
      <c r="AE249" t="s">
        <v>583</v>
      </c>
      <c r="AF249" t="str">
        <f>VLOOKUP(AA249,'[1]CAP query'!A:K,11,FALSE)</f>
        <v>38.0053649999999, -121.872759</v>
      </c>
    </row>
    <row r="250" spans="1:33" x14ac:dyDescent="0.2">
      <c r="A250" s="11" t="s">
        <v>62</v>
      </c>
      <c r="B250" s="11" t="s">
        <v>408</v>
      </c>
      <c r="C250" s="11" t="s">
        <v>409</v>
      </c>
      <c r="D250" s="11" t="s">
        <v>133</v>
      </c>
      <c r="E250" s="11" t="s">
        <v>410</v>
      </c>
      <c r="F250" s="11" t="s">
        <v>66</v>
      </c>
      <c r="G250" s="11" t="s">
        <v>412</v>
      </c>
      <c r="H250" s="11" t="s">
        <v>10</v>
      </c>
      <c r="I250" s="11" t="s">
        <v>68</v>
      </c>
      <c r="J250" s="11" t="s">
        <v>69</v>
      </c>
      <c r="K250" s="11">
        <v>1</v>
      </c>
      <c r="L250" s="11">
        <v>5</v>
      </c>
      <c r="M250" s="11" t="s">
        <v>66</v>
      </c>
      <c r="N250" s="22">
        <v>0.153</v>
      </c>
      <c r="O250" s="22">
        <v>0.01</v>
      </c>
      <c r="P250" s="22">
        <v>4.4000000000000003E-3</v>
      </c>
      <c r="Q250">
        <v>0.76500000000000001</v>
      </c>
      <c r="R250">
        <v>0.05</v>
      </c>
      <c r="S250">
        <v>2.2000000000000002E-2</v>
      </c>
      <c r="T250" s="23">
        <v>43536</v>
      </c>
      <c r="U250" s="23">
        <v>43853</v>
      </c>
      <c r="V250" s="24">
        <v>150010</v>
      </c>
      <c r="W250" s="11" t="s">
        <v>150</v>
      </c>
      <c r="X250" s="11" t="s">
        <v>287</v>
      </c>
      <c r="Y250" s="21">
        <v>150010</v>
      </c>
      <c r="Z250" s="23">
        <v>43885</v>
      </c>
      <c r="AA250" s="11">
        <v>774413</v>
      </c>
      <c r="AB250" s="11" t="s">
        <v>60</v>
      </c>
      <c r="AC250" s="21" t="s">
        <v>637</v>
      </c>
      <c r="AD250" t="s">
        <v>574</v>
      </c>
      <c r="AE250" t="s">
        <v>583</v>
      </c>
      <c r="AF250" t="str">
        <f>VLOOKUP(AA250,'[1]CAP query'!A:K,11,FALSE)</f>
        <v>38.0053649999999, -121.872759</v>
      </c>
    </row>
    <row r="251" spans="1:33" x14ac:dyDescent="0.2">
      <c r="A251" s="11" t="s">
        <v>62</v>
      </c>
      <c r="B251" s="11" t="s">
        <v>413</v>
      </c>
      <c r="C251" s="11" t="s">
        <v>414</v>
      </c>
      <c r="D251" s="11" t="s">
        <v>133</v>
      </c>
      <c r="E251" s="11" t="s">
        <v>415</v>
      </c>
      <c r="F251" s="11" t="s">
        <v>66</v>
      </c>
      <c r="G251" s="11" t="s">
        <v>416</v>
      </c>
      <c r="H251" s="11" t="s">
        <v>10</v>
      </c>
      <c r="I251" s="11" t="s">
        <v>68</v>
      </c>
      <c r="J251" s="11" t="s">
        <v>69</v>
      </c>
      <c r="K251" s="11">
        <v>1</v>
      </c>
      <c r="L251" s="11">
        <v>5</v>
      </c>
      <c r="M251" s="11" t="s">
        <v>66</v>
      </c>
      <c r="N251" s="22">
        <v>0.17660000000000001</v>
      </c>
      <c r="O251" s="22">
        <v>1.17E-2</v>
      </c>
      <c r="P251" s="22">
        <v>5.1999999999999998E-3</v>
      </c>
      <c r="Q251">
        <v>0.88300000000000001</v>
      </c>
      <c r="R251">
        <v>5.8500000000000003E-2</v>
      </c>
      <c r="S251">
        <v>2.5999999999999999E-2</v>
      </c>
      <c r="T251" s="23">
        <v>43858</v>
      </c>
      <c r="U251" s="23">
        <v>43991</v>
      </c>
      <c r="V251" s="24">
        <v>179173</v>
      </c>
      <c r="W251" s="11" t="s">
        <v>150</v>
      </c>
      <c r="X251" s="11" t="s">
        <v>151</v>
      </c>
      <c r="Y251" s="21">
        <v>179173</v>
      </c>
      <c r="Z251" s="23">
        <v>44151</v>
      </c>
      <c r="AA251" s="11">
        <v>774477</v>
      </c>
      <c r="AB251" s="11" t="s">
        <v>60</v>
      </c>
      <c r="AC251" s="21" t="s">
        <v>638</v>
      </c>
      <c r="AD251" t="s">
        <v>574</v>
      </c>
      <c r="AE251" t="s">
        <v>583</v>
      </c>
      <c r="AF251" t="str">
        <f>VLOOKUP(AA251,'[1]CAP query'!A:K,11,FALSE)</f>
        <v>38.1330049999999, -122.258733</v>
      </c>
      <c r="AG251" t="str">
        <f>VLOOKUP(AA251,'[1]cofund(3)'!E:M,8,FALSE)</f>
        <v>HVIP - Hybrid and Zero-Emission Truck and Bus Voucher Incentive Project</v>
      </c>
    </row>
    <row r="252" spans="1:33" x14ac:dyDescent="0.2">
      <c r="A252" s="11" t="s">
        <v>62</v>
      </c>
      <c r="B252" s="11" t="s">
        <v>413</v>
      </c>
      <c r="C252" s="11" t="s">
        <v>414</v>
      </c>
      <c r="D252" s="11" t="s">
        <v>133</v>
      </c>
      <c r="E252" s="11" t="s">
        <v>415</v>
      </c>
      <c r="F252" s="11" t="s">
        <v>66</v>
      </c>
      <c r="G252" s="11" t="s">
        <v>417</v>
      </c>
      <c r="H252" s="11" t="s">
        <v>10</v>
      </c>
      <c r="I252" s="11" t="s">
        <v>68</v>
      </c>
      <c r="J252" s="11" t="s">
        <v>69</v>
      </c>
      <c r="K252" s="11">
        <v>1</v>
      </c>
      <c r="L252" s="11">
        <v>5</v>
      </c>
      <c r="M252" s="11" t="s">
        <v>66</v>
      </c>
      <c r="N252" s="22">
        <v>0.17660000000000001</v>
      </c>
      <c r="O252" s="22">
        <v>1.17E-2</v>
      </c>
      <c r="P252" s="22">
        <v>5.1999999999999998E-3</v>
      </c>
      <c r="Q252">
        <v>0.88300000000000001</v>
      </c>
      <c r="R252">
        <v>5.8500000000000003E-2</v>
      </c>
      <c r="S252">
        <v>2.5999999999999999E-2</v>
      </c>
      <c r="T252" s="23">
        <v>43858</v>
      </c>
      <c r="U252" s="23">
        <v>43991</v>
      </c>
      <c r="V252" s="24">
        <v>179173</v>
      </c>
      <c r="W252" s="11" t="s">
        <v>150</v>
      </c>
      <c r="X252" s="11" t="s">
        <v>151</v>
      </c>
      <c r="Y252" s="21">
        <v>179173</v>
      </c>
      <c r="Z252" s="23">
        <v>44151</v>
      </c>
      <c r="AA252" s="11">
        <v>774481</v>
      </c>
      <c r="AB252" s="11" t="s">
        <v>60</v>
      </c>
      <c r="AC252" s="21" t="s">
        <v>639</v>
      </c>
      <c r="AD252" t="s">
        <v>574</v>
      </c>
      <c r="AE252" t="s">
        <v>583</v>
      </c>
      <c r="AF252" t="str">
        <f>VLOOKUP(AA252,'[1]CAP query'!A:K,11,FALSE)</f>
        <v>38.1330049999999, -122.258733</v>
      </c>
      <c r="AG252" t="str">
        <f>VLOOKUP(AA252,'[1]cofund(3)'!E:M,8,FALSE)</f>
        <v>HVIP - Hybrid and Zero-Emission Truck and Bus Voucher Incentive Project</v>
      </c>
    </row>
    <row r="253" spans="1:33" x14ac:dyDescent="0.2">
      <c r="A253" s="11" t="s">
        <v>62</v>
      </c>
      <c r="B253" s="11" t="s">
        <v>413</v>
      </c>
      <c r="C253" s="11" t="s">
        <v>414</v>
      </c>
      <c r="D253" s="11" t="s">
        <v>133</v>
      </c>
      <c r="E253" s="11" t="s">
        <v>415</v>
      </c>
      <c r="F253" s="11" t="s">
        <v>66</v>
      </c>
      <c r="G253" s="11" t="s">
        <v>418</v>
      </c>
      <c r="H253" s="11" t="s">
        <v>10</v>
      </c>
      <c r="I253" s="11" t="s">
        <v>68</v>
      </c>
      <c r="J253" s="11" t="s">
        <v>69</v>
      </c>
      <c r="K253" s="11">
        <v>1</v>
      </c>
      <c r="L253" s="11">
        <v>5</v>
      </c>
      <c r="M253" s="11" t="s">
        <v>66</v>
      </c>
      <c r="N253" s="22">
        <v>0.17660000000000001</v>
      </c>
      <c r="O253" s="22">
        <v>1.17E-2</v>
      </c>
      <c r="P253" s="22">
        <v>5.1999999999999998E-3</v>
      </c>
      <c r="Q253">
        <v>0.88300000000000001</v>
      </c>
      <c r="R253">
        <v>5.8500000000000003E-2</v>
      </c>
      <c r="S253">
        <v>2.5999999999999999E-2</v>
      </c>
      <c r="T253" s="23">
        <v>43858</v>
      </c>
      <c r="U253" s="23">
        <v>43991</v>
      </c>
      <c r="V253" s="24">
        <v>179173</v>
      </c>
      <c r="W253" s="11" t="s">
        <v>150</v>
      </c>
      <c r="X253" s="11" t="s">
        <v>151</v>
      </c>
      <c r="Y253" s="21">
        <v>179173</v>
      </c>
      <c r="Z253" s="23">
        <v>44151</v>
      </c>
      <c r="AA253" s="11">
        <v>774485</v>
      </c>
      <c r="AB253" s="11" t="s">
        <v>60</v>
      </c>
      <c r="AC253" s="21" t="s">
        <v>640</v>
      </c>
      <c r="AD253" t="s">
        <v>574</v>
      </c>
      <c r="AE253" t="s">
        <v>583</v>
      </c>
      <c r="AF253" t="str">
        <f>VLOOKUP(AA253,'[1]CAP query'!A:K,11,FALSE)</f>
        <v>38.1330049999999, -122.258733</v>
      </c>
      <c r="AG253" t="str">
        <f>VLOOKUP(AA253,'[1]cofund(3)'!E:M,8,FALSE)</f>
        <v>HVIP - Hybrid and Zero-Emission Truck and Bus Voucher Incentive Project</v>
      </c>
    </row>
    <row r="254" spans="1:33" x14ac:dyDescent="0.2">
      <c r="A254" s="11" t="s">
        <v>62</v>
      </c>
      <c r="B254" s="11" t="s">
        <v>413</v>
      </c>
      <c r="C254" s="11" t="s">
        <v>414</v>
      </c>
      <c r="D254" s="11" t="s">
        <v>133</v>
      </c>
      <c r="E254" s="11" t="s">
        <v>415</v>
      </c>
      <c r="F254" s="11" t="s">
        <v>66</v>
      </c>
      <c r="G254" s="11" t="s">
        <v>419</v>
      </c>
      <c r="H254" s="11" t="s">
        <v>10</v>
      </c>
      <c r="I254" s="11" t="s">
        <v>68</v>
      </c>
      <c r="J254" s="11" t="s">
        <v>69</v>
      </c>
      <c r="K254" s="11">
        <v>1</v>
      </c>
      <c r="L254" s="11">
        <v>5</v>
      </c>
      <c r="M254" s="11" t="s">
        <v>66</v>
      </c>
      <c r="N254" s="22">
        <v>0.17660000000000001</v>
      </c>
      <c r="O254" s="22">
        <v>1.17E-2</v>
      </c>
      <c r="P254" s="22">
        <v>5.1999999999999998E-3</v>
      </c>
      <c r="Q254">
        <v>0.88300000000000001</v>
      </c>
      <c r="R254">
        <v>5.8500000000000003E-2</v>
      </c>
      <c r="S254">
        <v>2.5999999999999999E-2</v>
      </c>
      <c r="T254" s="23">
        <v>43858</v>
      </c>
      <c r="U254" s="23">
        <v>43991</v>
      </c>
      <c r="V254" s="24">
        <v>179173</v>
      </c>
      <c r="W254" s="11" t="s">
        <v>150</v>
      </c>
      <c r="X254" s="11" t="s">
        <v>151</v>
      </c>
      <c r="Y254" s="21">
        <v>179173</v>
      </c>
      <c r="Z254" s="23">
        <v>44151</v>
      </c>
      <c r="AA254" s="11">
        <v>774489</v>
      </c>
      <c r="AB254" s="11" t="s">
        <v>60</v>
      </c>
      <c r="AC254" s="21" t="s">
        <v>641</v>
      </c>
      <c r="AD254" t="s">
        <v>574</v>
      </c>
      <c r="AE254" t="s">
        <v>583</v>
      </c>
      <c r="AF254" t="str">
        <f>VLOOKUP(AA254,'[1]CAP query'!A:K,11,FALSE)</f>
        <v>38.1330049999999, -122.258733</v>
      </c>
      <c r="AG254" t="str">
        <f>VLOOKUP(AA254,'[1]cofund(3)'!E:M,8,FALSE)</f>
        <v>HVIP - Hybrid and Zero-Emission Truck and Bus Voucher Incentive Project</v>
      </c>
    </row>
    <row r="255" spans="1:33" x14ac:dyDescent="0.2">
      <c r="A255" s="11" t="s">
        <v>62</v>
      </c>
      <c r="B255" s="11" t="s">
        <v>413</v>
      </c>
      <c r="C255" s="11" t="s">
        <v>414</v>
      </c>
      <c r="D255" s="11" t="s">
        <v>133</v>
      </c>
      <c r="E255" s="11" t="s">
        <v>415</v>
      </c>
      <c r="F255" s="11" t="s">
        <v>66</v>
      </c>
      <c r="G255" s="11" t="s">
        <v>420</v>
      </c>
      <c r="H255" s="11" t="s">
        <v>10</v>
      </c>
      <c r="I255" s="11" t="s">
        <v>68</v>
      </c>
      <c r="J255" s="11" t="s">
        <v>69</v>
      </c>
      <c r="K255" s="11">
        <v>1</v>
      </c>
      <c r="L255" s="11">
        <v>5</v>
      </c>
      <c r="M255" s="11" t="s">
        <v>66</v>
      </c>
      <c r="N255" s="22">
        <v>0.17660000000000001</v>
      </c>
      <c r="O255" s="22">
        <v>1.17E-2</v>
      </c>
      <c r="P255" s="22">
        <v>5.1999999999999998E-3</v>
      </c>
      <c r="Q255">
        <v>0.88300000000000001</v>
      </c>
      <c r="R255">
        <v>5.8500000000000003E-2</v>
      </c>
      <c r="S255">
        <v>2.5999999999999999E-2</v>
      </c>
      <c r="T255" s="23">
        <v>43858</v>
      </c>
      <c r="U255" s="23">
        <v>43991</v>
      </c>
      <c r="V255" s="24">
        <v>179173</v>
      </c>
      <c r="W255" s="11" t="s">
        <v>150</v>
      </c>
      <c r="X255" s="11" t="s">
        <v>151</v>
      </c>
      <c r="Y255" s="21">
        <v>179173</v>
      </c>
      <c r="Z255" s="23">
        <v>44151</v>
      </c>
      <c r="AA255" s="11">
        <v>774493</v>
      </c>
      <c r="AB255" s="11" t="s">
        <v>60</v>
      </c>
      <c r="AC255" s="21" t="s">
        <v>642</v>
      </c>
      <c r="AD255" t="s">
        <v>574</v>
      </c>
      <c r="AE255" t="s">
        <v>583</v>
      </c>
      <c r="AF255" t="str">
        <f>VLOOKUP(AA255,'[1]CAP query'!A:K,11,FALSE)</f>
        <v>38.1330049999999, -122.258733</v>
      </c>
      <c r="AG255" t="str">
        <f>VLOOKUP(AA255,'[1]cofund(3)'!E:M,8,FALSE)</f>
        <v>HVIP - Hybrid and Zero-Emission Truck and Bus Voucher Incentive Project</v>
      </c>
    </row>
    <row r="256" spans="1:33" x14ac:dyDescent="0.2">
      <c r="A256" s="11" t="s">
        <v>62</v>
      </c>
      <c r="B256" s="11" t="s">
        <v>421</v>
      </c>
      <c r="C256" s="11" t="s">
        <v>422</v>
      </c>
      <c r="D256" s="11" t="s">
        <v>133</v>
      </c>
      <c r="E256" s="11" t="s">
        <v>240</v>
      </c>
      <c r="F256" s="11" t="s">
        <v>66</v>
      </c>
      <c r="G256" s="11" t="s">
        <v>423</v>
      </c>
      <c r="H256" s="11" t="s">
        <v>10</v>
      </c>
      <c r="I256" s="11" t="s">
        <v>68</v>
      </c>
      <c r="J256" s="11" t="s">
        <v>69</v>
      </c>
      <c r="K256" s="11">
        <v>1</v>
      </c>
      <c r="L256" s="11">
        <v>9</v>
      </c>
      <c r="M256" s="11" t="s">
        <v>66</v>
      </c>
      <c r="N256" s="22">
        <v>6.6500000000000004E-2</v>
      </c>
      <c r="O256" s="22">
        <v>4.4000000000000003E-3</v>
      </c>
      <c r="P256" s="22">
        <v>2.5000000000000001E-3</v>
      </c>
      <c r="Q256">
        <v>0.59850000000000003</v>
      </c>
      <c r="R256">
        <v>3.9600000000000003E-2</v>
      </c>
      <c r="S256">
        <v>2.2499999999999999E-2</v>
      </c>
      <c r="T256" s="23">
        <v>43655</v>
      </c>
      <c r="U256" s="23">
        <v>44006</v>
      </c>
      <c r="V256" s="24">
        <v>183499</v>
      </c>
      <c r="W256" s="11" t="s">
        <v>150</v>
      </c>
      <c r="X256" s="11" t="s">
        <v>287</v>
      </c>
      <c r="Y256" s="21">
        <v>183499</v>
      </c>
      <c r="Z256" s="23">
        <v>44117</v>
      </c>
      <c r="AA256" s="11">
        <v>774329</v>
      </c>
      <c r="AB256" s="11" t="s">
        <v>60</v>
      </c>
      <c r="AC256" s="21" t="s">
        <v>643</v>
      </c>
      <c r="AD256" t="s">
        <v>609</v>
      </c>
      <c r="AE256" t="s">
        <v>610</v>
      </c>
      <c r="AF256" t="str">
        <f>VLOOKUP(AA256,'[1]CAP query'!A:K,11,FALSE)</f>
        <v>37.3047079999999, -121.851945</v>
      </c>
      <c r="AG256" t="str">
        <f>VLOOKUP(AA256,'[1]cofund(3)'!E:M,8,FALSE)</f>
        <v>HVIP - Hybrid and Zero-Emission Truck and Bus Voucher Incentive Project</v>
      </c>
    </row>
    <row r="257" spans="1:33" x14ac:dyDescent="0.2">
      <c r="A257" s="11" t="s">
        <v>62</v>
      </c>
      <c r="B257" s="11" t="s">
        <v>421</v>
      </c>
      <c r="C257" s="11" t="s">
        <v>422</v>
      </c>
      <c r="D257" s="11" t="s">
        <v>133</v>
      </c>
      <c r="E257" s="11" t="s">
        <v>240</v>
      </c>
      <c r="F257" s="11" t="s">
        <v>66</v>
      </c>
      <c r="G257" s="11" t="s">
        <v>424</v>
      </c>
      <c r="H257" s="11" t="s">
        <v>10</v>
      </c>
      <c r="I257" s="11" t="s">
        <v>68</v>
      </c>
      <c r="J257" s="11" t="s">
        <v>69</v>
      </c>
      <c r="K257" s="11">
        <v>1</v>
      </c>
      <c r="L257" s="11">
        <v>9</v>
      </c>
      <c r="M257" s="11" t="s">
        <v>66</v>
      </c>
      <c r="N257" s="22">
        <v>6.6500000000000004E-2</v>
      </c>
      <c r="O257" s="22">
        <v>4.4000000000000003E-3</v>
      </c>
      <c r="P257" s="22">
        <v>2.5000000000000001E-3</v>
      </c>
      <c r="Q257">
        <v>0.59850000000000003</v>
      </c>
      <c r="R257">
        <v>3.9600000000000003E-2</v>
      </c>
      <c r="S257">
        <v>2.2499999999999999E-2</v>
      </c>
      <c r="T257" s="23">
        <v>43655</v>
      </c>
      <c r="U257" s="23">
        <v>44006</v>
      </c>
      <c r="V257" s="24">
        <v>183499</v>
      </c>
      <c r="W257" s="11" t="s">
        <v>150</v>
      </c>
      <c r="X257" s="11" t="s">
        <v>287</v>
      </c>
      <c r="Y257" s="21">
        <v>183499</v>
      </c>
      <c r="Z257" s="23">
        <v>44117</v>
      </c>
      <c r="AA257" s="11">
        <v>774325</v>
      </c>
      <c r="AB257" s="11" t="s">
        <v>60</v>
      </c>
      <c r="AC257" s="21" t="s">
        <v>644</v>
      </c>
      <c r="AD257" t="s">
        <v>609</v>
      </c>
      <c r="AE257" t="s">
        <v>610</v>
      </c>
      <c r="AF257" t="str">
        <f>VLOOKUP(AA257,'[1]CAP query'!A:K,11,FALSE)</f>
        <v>37.3047079999999, -121.851945</v>
      </c>
      <c r="AG257" t="str">
        <f>VLOOKUP(AA257,'[1]cofund(3)'!E:M,8,FALSE)</f>
        <v>HVIP - Hybrid and Zero-Emission Truck and Bus Voucher Incentive Project</v>
      </c>
    </row>
    <row r="258" spans="1:33" x14ac:dyDescent="0.2">
      <c r="A258" s="11" t="s">
        <v>62</v>
      </c>
      <c r="B258" s="11" t="s">
        <v>421</v>
      </c>
      <c r="C258" s="11" t="s">
        <v>422</v>
      </c>
      <c r="D258" s="11" t="s">
        <v>133</v>
      </c>
      <c r="E258" s="11" t="s">
        <v>240</v>
      </c>
      <c r="F258" s="11" t="s">
        <v>66</v>
      </c>
      <c r="G258" s="11" t="s">
        <v>425</v>
      </c>
      <c r="H258" s="11" t="s">
        <v>10</v>
      </c>
      <c r="I258" s="11" t="s">
        <v>68</v>
      </c>
      <c r="J258" s="11" t="s">
        <v>69</v>
      </c>
      <c r="K258" s="11">
        <v>1</v>
      </c>
      <c r="L258" s="11">
        <v>9</v>
      </c>
      <c r="M258" s="11" t="s">
        <v>66</v>
      </c>
      <c r="N258" s="22">
        <v>6.6500000000000004E-2</v>
      </c>
      <c r="O258" s="22">
        <v>4.4000000000000003E-3</v>
      </c>
      <c r="P258" s="22">
        <v>2.5000000000000001E-3</v>
      </c>
      <c r="Q258">
        <v>0.59850000000000003</v>
      </c>
      <c r="R258">
        <v>3.9600000000000003E-2</v>
      </c>
      <c r="S258">
        <v>2.2499999999999999E-2</v>
      </c>
      <c r="T258" s="23">
        <v>43655</v>
      </c>
      <c r="U258" s="23">
        <v>44006</v>
      </c>
      <c r="V258" s="24">
        <v>183499</v>
      </c>
      <c r="W258" s="11" t="s">
        <v>150</v>
      </c>
      <c r="X258" s="11" t="s">
        <v>287</v>
      </c>
      <c r="Y258" s="21">
        <v>183499</v>
      </c>
      <c r="Z258" s="23">
        <v>44138</v>
      </c>
      <c r="AA258" s="11">
        <v>774321</v>
      </c>
      <c r="AB258" s="11" t="s">
        <v>60</v>
      </c>
      <c r="AC258" s="21" t="s">
        <v>645</v>
      </c>
      <c r="AD258" t="s">
        <v>609</v>
      </c>
      <c r="AE258" t="s">
        <v>610</v>
      </c>
      <c r="AF258" t="str">
        <f>VLOOKUP(AA258,'[1]CAP query'!A:K,11,FALSE)</f>
        <v>37.3047079999999, -121.851945</v>
      </c>
      <c r="AG258" t="str">
        <f>VLOOKUP(AA258,'[1]cofund(3)'!E:M,8,FALSE)</f>
        <v>HVIP - Hybrid and Zero-Emission Truck and Bus Voucher Incentive Project</v>
      </c>
    </row>
    <row r="259" spans="1:33" x14ac:dyDescent="0.2">
      <c r="A259" s="11" t="s">
        <v>62</v>
      </c>
      <c r="B259" s="11" t="s">
        <v>421</v>
      </c>
      <c r="C259" s="11" t="s">
        <v>422</v>
      </c>
      <c r="D259" s="11" t="s">
        <v>133</v>
      </c>
      <c r="E259" s="11" t="s">
        <v>240</v>
      </c>
      <c r="F259" s="11" t="s">
        <v>66</v>
      </c>
      <c r="G259" s="11" t="s">
        <v>426</v>
      </c>
      <c r="H259" s="11" t="s">
        <v>10</v>
      </c>
      <c r="I259" s="11" t="s">
        <v>68</v>
      </c>
      <c r="J259" s="11" t="s">
        <v>69</v>
      </c>
      <c r="K259" s="11">
        <v>1</v>
      </c>
      <c r="L259" s="11">
        <v>9</v>
      </c>
      <c r="M259" s="11" t="s">
        <v>66</v>
      </c>
      <c r="N259" s="22">
        <v>6.7699999999999996E-2</v>
      </c>
      <c r="O259" s="22">
        <v>4.5999999999999999E-3</v>
      </c>
      <c r="P259" s="22">
        <v>2.5000000000000001E-3</v>
      </c>
      <c r="Q259">
        <v>0.60929999999999995</v>
      </c>
      <c r="R259">
        <v>4.1399999999999999E-2</v>
      </c>
      <c r="S259">
        <v>2.2499999999999999E-2</v>
      </c>
      <c r="T259" s="23">
        <v>43655</v>
      </c>
      <c r="U259" s="23">
        <v>44006</v>
      </c>
      <c r="V259" s="24">
        <v>187736</v>
      </c>
      <c r="W259" s="11" t="s">
        <v>150</v>
      </c>
      <c r="X259" s="11" t="s">
        <v>287</v>
      </c>
      <c r="Y259" s="21">
        <v>187736</v>
      </c>
      <c r="Z259" s="23">
        <v>44117</v>
      </c>
      <c r="AA259" s="11">
        <v>774317</v>
      </c>
      <c r="AB259" s="11" t="s">
        <v>60</v>
      </c>
      <c r="AC259" s="21" t="s">
        <v>646</v>
      </c>
      <c r="AD259" t="s">
        <v>609</v>
      </c>
      <c r="AE259" t="s">
        <v>610</v>
      </c>
      <c r="AF259" t="str">
        <f>VLOOKUP(AA259,'[1]CAP query'!A:K,11,FALSE)</f>
        <v>37.3047079999999, -121.851945</v>
      </c>
      <c r="AG259" t="str">
        <f>VLOOKUP(AA259,'[1]cofund(3)'!E:M,8,FALSE)</f>
        <v>HVIP - Hybrid and Zero-Emission Truck and Bus Voucher Incentive Project</v>
      </c>
    </row>
    <row r="260" spans="1:33" x14ac:dyDescent="0.2">
      <c r="A260" s="11" t="s">
        <v>62</v>
      </c>
      <c r="B260" s="11" t="s">
        <v>421</v>
      </c>
      <c r="C260" s="11" t="s">
        <v>422</v>
      </c>
      <c r="D260" s="11" t="s">
        <v>133</v>
      </c>
      <c r="E260" s="11" t="s">
        <v>240</v>
      </c>
      <c r="F260" s="11" t="s">
        <v>66</v>
      </c>
      <c r="G260" s="11" t="s">
        <v>427</v>
      </c>
      <c r="H260" s="11" t="s">
        <v>10</v>
      </c>
      <c r="I260" s="11" t="s">
        <v>68</v>
      </c>
      <c r="J260" s="11" t="s">
        <v>69</v>
      </c>
      <c r="K260" s="11">
        <v>1</v>
      </c>
      <c r="L260" s="11">
        <v>9</v>
      </c>
      <c r="M260" s="11" t="s">
        <v>66</v>
      </c>
      <c r="N260" s="22">
        <v>0.1056</v>
      </c>
      <c r="O260" s="22">
        <v>5.7999999999999996E-3</v>
      </c>
      <c r="P260" s="22">
        <v>2.8999999999999998E-3</v>
      </c>
      <c r="Q260">
        <v>0.95040000000000002</v>
      </c>
      <c r="R260">
        <v>5.2199999999999996E-2</v>
      </c>
      <c r="S260">
        <v>2.6099999999999998E-2</v>
      </c>
      <c r="T260" s="23">
        <v>43655</v>
      </c>
      <c r="U260" s="23">
        <v>44006</v>
      </c>
      <c r="V260" s="24">
        <v>179683</v>
      </c>
      <c r="W260" s="11" t="s">
        <v>150</v>
      </c>
      <c r="X260" s="11" t="s">
        <v>287</v>
      </c>
      <c r="Y260" s="21">
        <v>179683</v>
      </c>
      <c r="Z260" s="23">
        <v>44138</v>
      </c>
      <c r="AA260" s="11">
        <v>774313</v>
      </c>
      <c r="AB260" s="11" t="s">
        <v>60</v>
      </c>
      <c r="AC260" s="21" t="s">
        <v>647</v>
      </c>
      <c r="AD260" t="s">
        <v>574</v>
      </c>
      <c r="AE260" t="s">
        <v>583</v>
      </c>
      <c r="AF260" t="str">
        <f>VLOOKUP(AA260,'[1]CAP query'!A:K,11,FALSE)</f>
        <v>37.3047079999999, -121.851945</v>
      </c>
      <c r="AG260" t="str">
        <f>VLOOKUP(AA260,'[1]cofund(3)'!E:M,8,FALSE)</f>
        <v>HVIP - Hybrid and Zero-Emission Truck and Bus Voucher Incentive Project</v>
      </c>
    </row>
    <row r="261" spans="1:33" x14ac:dyDescent="0.2">
      <c r="A261" s="11" t="s">
        <v>62</v>
      </c>
      <c r="B261" s="11" t="s">
        <v>421</v>
      </c>
      <c r="C261" s="11" t="s">
        <v>422</v>
      </c>
      <c r="D261" s="11" t="s">
        <v>133</v>
      </c>
      <c r="E261" s="11" t="s">
        <v>240</v>
      </c>
      <c r="F261" s="11" t="s">
        <v>66</v>
      </c>
      <c r="G261" s="11" t="s">
        <v>428</v>
      </c>
      <c r="H261" s="11" t="s">
        <v>10</v>
      </c>
      <c r="I261" s="11" t="s">
        <v>68</v>
      </c>
      <c r="J261" s="11" t="s">
        <v>69</v>
      </c>
      <c r="K261" s="11">
        <v>1</v>
      </c>
      <c r="L261" s="11">
        <v>9</v>
      </c>
      <c r="M261" s="11" t="s">
        <v>66</v>
      </c>
      <c r="N261" s="22">
        <v>0.1056</v>
      </c>
      <c r="O261" s="22">
        <v>5.7999999999999996E-3</v>
      </c>
      <c r="P261" s="22">
        <v>2.8999999999999998E-3</v>
      </c>
      <c r="Q261">
        <v>0.95040000000000002</v>
      </c>
      <c r="R261">
        <v>5.2199999999999996E-2</v>
      </c>
      <c r="S261">
        <v>2.6099999999999998E-2</v>
      </c>
      <c r="T261" s="23">
        <v>43655</v>
      </c>
      <c r="U261" s="23">
        <v>43929</v>
      </c>
      <c r="V261" s="24">
        <v>179683</v>
      </c>
      <c r="W261" s="11" t="s">
        <v>150</v>
      </c>
      <c r="X261" s="11" t="s">
        <v>287</v>
      </c>
      <c r="Y261" s="21">
        <v>179683</v>
      </c>
      <c r="Z261" s="23">
        <v>44196</v>
      </c>
      <c r="AA261" s="11">
        <v>774305</v>
      </c>
      <c r="AB261" s="11" t="s">
        <v>60</v>
      </c>
      <c r="AC261" s="21" t="s">
        <v>648</v>
      </c>
      <c r="AD261" t="s">
        <v>574</v>
      </c>
      <c r="AE261" t="s">
        <v>583</v>
      </c>
      <c r="AF261" t="str">
        <f>VLOOKUP(AA261,'[1]CAP query'!A:K,11,FALSE)</f>
        <v>37.3047079999999, -121.851945</v>
      </c>
      <c r="AG261" t="str">
        <f>VLOOKUP(AA261,'[1]cofund(3)'!E:M,8,FALSE)</f>
        <v>HVIP - Hybrid and Zero-Emission Truck and Bus Voucher Incentive Project</v>
      </c>
    </row>
    <row r="262" spans="1:33" x14ac:dyDescent="0.2">
      <c r="A262" s="11" t="s">
        <v>62</v>
      </c>
      <c r="B262" s="11" t="s">
        <v>421</v>
      </c>
      <c r="C262" s="11" t="s">
        <v>422</v>
      </c>
      <c r="D262" s="11" t="s">
        <v>133</v>
      </c>
      <c r="E262" s="11" t="s">
        <v>240</v>
      </c>
      <c r="F262" s="11" t="s">
        <v>66</v>
      </c>
      <c r="G262" s="11" t="s">
        <v>429</v>
      </c>
      <c r="H262" s="11" t="s">
        <v>10</v>
      </c>
      <c r="I262" s="11" t="s">
        <v>68</v>
      </c>
      <c r="J262" s="11" t="s">
        <v>69</v>
      </c>
      <c r="K262" s="11">
        <v>1</v>
      </c>
      <c r="L262" s="11">
        <v>9</v>
      </c>
      <c r="M262" s="11" t="s">
        <v>66</v>
      </c>
      <c r="N262" s="22">
        <v>0.1056</v>
      </c>
      <c r="O262" s="22">
        <v>5.7999999999999996E-3</v>
      </c>
      <c r="P262" s="22">
        <v>2.8999999999999998E-3</v>
      </c>
      <c r="Q262">
        <v>0.95040000000000002</v>
      </c>
      <c r="R262">
        <v>5.2199999999999996E-2</v>
      </c>
      <c r="S262">
        <v>2.6099999999999998E-2</v>
      </c>
      <c r="T262" s="23">
        <v>43655</v>
      </c>
      <c r="U262" s="23">
        <v>44006</v>
      </c>
      <c r="V262" s="24">
        <v>179683</v>
      </c>
      <c r="W262" s="11" t="s">
        <v>150</v>
      </c>
      <c r="X262" s="11" t="s">
        <v>287</v>
      </c>
      <c r="Y262" s="21">
        <v>179683</v>
      </c>
      <c r="Z262" s="23">
        <v>44138</v>
      </c>
      <c r="AA262" s="11">
        <v>774309</v>
      </c>
      <c r="AB262" s="11" t="s">
        <v>60</v>
      </c>
      <c r="AC262" s="21" t="s">
        <v>649</v>
      </c>
      <c r="AD262" t="s">
        <v>574</v>
      </c>
      <c r="AE262" t="s">
        <v>583</v>
      </c>
      <c r="AF262" t="str">
        <f>VLOOKUP(AA262,'[1]CAP query'!A:K,11,FALSE)</f>
        <v>37.3047079999999, -121.851945</v>
      </c>
      <c r="AG262" t="str">
        <f>VLOOKUP(AA262,'[1]cofund(3)'!E:M,8,FALSE)</f>
        <v>HVIP - Hybrid and Zero-Emission Truck and Bus Voucher Incentive Project</v>
      </c>
    </row>
    <row r="263" spans="1:33" x14ac:dyDescent="0.2">
      <c r="A263" s="11" t="s">
        <v>62</v>
      </c>
      <c r="B263" s="11" t="s">
        <v>430</v>
      </c>
      <c r="C263" s="11" t="s">
        <v>431</v>
      </c>
      <c r="D263" s="11" t="s">
        <v>133</v>
      </c>
      <c r="E263" s="11" t="s">
        <v>235</v>
      </c>
      <c r="F263" s="11" t="s">
        <v>55</v>
      </c>
      <c r="G263" s="11" t="s">
        <v>432</v>
      </c>
      <c r="H263" s="11" t="s">
        <v>10</v>
      </c>
      <c r="I263" s="11" t="s">
        <v>68</v>
      </c>
      <c r="J263" s="11" t="s">
        <v>69</v>
      </c>
      <c r="K263" s="11">
        <v>1</v>
      </c>
      <c r="L263" s="11">
        <v>10</v>
      </c>
      <c r="M263" s="11" t="s">
        <v>66</v>
      </c>
      <c r="N263" s="22">
        <v>9.7900000000000001E-2</v>
      </c>
      <c r="O263" s="22">
        <v>5.3E-3</v>
      </c>
      <c r="P263" s="22">
        <v>2.5999999999999999E-3</v>
      </c>
      <c r="Q263">
        <v>0.97899999999999998</v>
      </c>
      <c r="R263">
        <v>5.2999999999999999E-2</v>
      </c>
      <c r="S263">
        <v>2.5999999999999999E-2</v>
      </c>
      <c r="T263" s="23">
        <v>43522</v>
      </c>
      <c r="U263" s="23">
        <v>43787</v>
      </c>
      <c r="V263" s="24">
        <v>179996</v>
      </c>
      <c r="W263" s="11" t="s">
        <v>150</v>
      </c>
      <c r="X263" s="11" t="s">
        <v>287</v>
      </c>
      <c r="Y263" s="21">
        <v>179996</v>
      </c>
      <c r="Z263" s="23">
        <v>44140</v>
      </c>
      <c r="AA263" s="11">
        <v>774425</v>
      </c>
      <c r="AB263" s="11" t="s">
        <v>60</v>
      </c>
      <c r="AC263" s="21" t="s">
        <v>650</v>
      </c>
      <c r="AD263" t="s">
        <v>574</v>
      </c>
      <c r="AE263" t="s">
        <v>583</v>
      </c>
      <c r="AF263" t="str">
        <f>VLOOKUP(AA263,'[1]CAP query'!A:K,11,FALSE)</f>
        <v>37.4543979999999, -121.906234</v>
      </c>
      <c r="AG263" t="str">
        <f>VLOOKUP(AA263,'[1]cofund(3)'!E:M,8,FALSE)</f>
        <v>HVIP - Hybrid and Zero-Emission Truck and Bus Voucher Incentive Project</v>
      </c>
    </row>
    <row r="264" spans="1:33" x14ac:dyDescent="0.2">
      <c r="A264" s="11" t="s">
        <v>62</v>
      </c>
      <c r="B264" s="11" t="s">
        <v>430</v>
      </c>
      <c r="C264" s="11" t="s">
        <v>431</v>
      </c>
      <c r="D264" s="11" t="s">
        <v>133</v>
      </c>
      <c r="E264" s="11" t="s">
        <v>235</v>
      </c>
      <c r="F264" s="11" t="s">
        <v>55</v>
      </c>
      <c r="G264" s="11" t="s">
        <v>433</v>
      </c>
      <c r="H264" s="11" t="s">
        <v>10</v>
      </c>
      <c r="I264" s="11" t="s">
        <v>68</v>
      </c>
      <c r="J264" s="11" t="s">
        <v>69</v>
      </c>
      <c r="K264" s="11">
        <v>1</v>
      </c>
      <c r="L264" s="11">
        <v>10</v>
      </c>
      <c r="M264" s="11" t="s">
        <v>66</v>
      </c>
      <c r="N264" s="22">
        <v>9.7900000000000001E-2</v>
      </c>
      <c r="O264" s="22">
        <v>5.3E-3</v>
      </c>
      <c r="P264" s="22">
        <v>2.5999999999999999E-3</v>
      </c>
      <c r="Q264">
        <v>0.97899999999999998</v>
      </c>
      <c r="R264">
        <v>5.2999999999999999E-2</v>
      </c>
      <c r="S264">
        <v>2.5999999999999999E-2</v>
      </c>
      <c r="T264" s="23">
        <v>43522</v>
      </c>
      <c r="U264" s="23">
        <v>43787</v>
      </c>
      <c r="V264" s="24">
        <v>179996</v>
      </c>
      <c r="W264" s="11" t="s">
        <v>150</v>
      </c>
      <c r="X264" s="11" t="s">
        <v>287</v>
      </c>
      <c r="Y264" s="21">
        <v>179996</v>
      </c>
      <c r="Z264" s="23">
        <v>44140</v>
      </c>
      <c r="AA264" s="11">
        <v>774421</v>
      </c>
      <c r="AB264" s="11" t="s">
        <v>60</v>
      </c>
      <c r="AC264" s="21" t="s">
        <v>651</v>
      </c>
      <c r="AD264" t="s">
        <v>574</v>
      </c>
      <c r="AE264" t="s">
        <v>583</v>
      </c>
      <c r="AF264" t="str">
        <f>VLOOKUP(AA264,'[1]CAP query'!A:K,11,FALSE)</f>
        <v>37.4543979999999, -121.906234</v>
      </c>
      <c r="AG264" t="str">
        <f>VLOOKUP(AA264,'[1]cofund(3)'!E:M,8,FALSE)</f>
        <v>HVIP - Hybrid and Zero-Emission Truck and Bus Voucher Incentive Project</v>
      </c>
    </row>
    <row r="265" spans="1:33" x14ac:dyDescent="0.2">
      <c r="A265" s="11" t="s">
        <v>62</v>
      </c>
      <c r="B265" s="11" t="s">
        <v>430</v>
      </c>
      <c r="C265" s="11" t="s">
        <v>431</v>
      </c>
      <c r="D265" s="11" t="s">
        <v>133</v>
      </c>
      <c r="E265" s="11" t="s">
        <v>235</v>
      </c>
      <c r="F265" s="11" t="s">
        <v>55</v>
      </c>
      <c r="G265" s="11" t="s">
        <v>434</v>
      </c>
      <c r="H265" s="11" t="s">
        <v>10</v>
      </c>
      <c r="I265" s="11" t="s">
        <v>68</v>
      </c>
      <c r="J265" s="11" t="s">
        <v>69</v>
      </c>
      <c r="K265" s="11">
        <v>1</v>
      </c>
      <c r="L265" s="11">
        <v>7</v>
      </c>
      <c r="M265" s="11" t="s">
        <v>66</v>
      </c>
      <c r="N265" s="22">
        <v>5.8000000000000003E-2</v>
      </c>
      <c r="O265" s="22">
        <v>3.5000000000000001E-3</v>
      </c>
      <c r="P265" s="22">
        <v>2.0999999999999999E-3</v>
      </c>
      <c r="Q265">
        <v>0.40600000000000003</v>
      </c>
      <c r="R265">
        <v>2.4500000000000001E-2</v>
      </c>
      <c r="S265">
        <v>1.47E-2</v>
      </c>
      <c r="T265" s="23">
        <v>43522</v>
      </c>
      <c r="U265" s="23">
        <v>43787</v>
      </c>
      <c r="V265" s="24">
        <v>187211</v>
      </c>
      <c r="W265" s="11" t="s">
        <v>150</v>
      </c>
      <c r="X265" s="11" t="s">
        <v>287</v>
      </c>
      <c r="Y265" s="21">
        <v>187211</v>
      </c>
      <c r="Z265" s="23">
        <v>44140</v>
      </c>
      <c r="AA265" s="11">
        <v>774437</v>
      </c>
      <c r="AB265" s="11" t="s">
        <v>60</v>
      </c>
      <c r="AC265" s="21" t="s">
        <v>652</v>
      </c>
      <c r="AD265" t="s">
        <v>609</v>
      </c>
      <c r="AE265" t="s">
        <v>610</v>
      </c>
      <c r="AF265" t="str">
        <f>VLOOKUP(AA265,'[1]CAP query'!A:K,11,FALSE)</f>
        <v>37.4543979999999, -121.906234</v>
      </c>
      <c r="AG265" t="str">
        <f>VLOOKUP(AA265,'[1]cofund(3)'!E:M,8,FALSE)</f>
        <v>HVIP - Hybrid and Zero-Emission Truck and Bus Voucher Incentive Project</v>
      </c>
    </row>
    <row r="266" spans="1:33" x14ac:dyDescent="0.2">
      <c r="A266" s="11" t="s">
        <v>62</v>
      </c>
      <c r="B266" s="11" t="s">
        <v>430</v>
      </c>
      <c r="C266" s="11" t="s">
        <v>431</v>
      </c>
      <c r="D266" s="11" t="s">
        <v>133</v>
      </c>
      <c r="E266" s="11" t="s">
        <v>235</v>
      </c>
      <c r="F266" s="11" t="s">
        <v>55</v>
      </c>
      <c r="G266" s="11" t="s">
        <v>435</v>
      </c>
      <c r="H266" s="11" t="s">
        <v>10</v>
      </c>
      <c r="I266" s="11" t="s">
        <v>68</v>
      </c>
      <c r="J266" s="11" t="s">
        <v>69</v>
      </c>
      <c r="K266" s="11">
        <v>1</v>
      </c>
      <c r="L266" s="11">
        <v>7</v>
      </c>
      <c r="M266" s="11" t="s">
        <v>66</v>
      </c>
      <c r="N266" s="22">
        <v>5.8000000000000003E-2</v>
      </c>
      <c r="O266" s="22">
        <v>3.5000000000000001E-3</v>
      </c>
      <c r="P266" s="22">
        <v>2.0999999999999999E-3</v>
      </c>
      <c r="Q266">
        <v>0.40600000000000003</v>
      </c>
      <c r="R266">
        <v>2.4500000000000001E-2</v>
      </c>
      <c r="S266">
        <v>1.47E-2</v>
      </c>
      <c r="T266" s="23">
        <v>43522</v>
      </c>
      <c r="U266" s="23">
        <v>43928</v>
      </c>
      <c r="V266" s="24">
        <v>187211</v>
      </c>
      <c r="W266" s="11" t="s">
        <v>150</v>
      </c>
      <c r="X266" s="11" t="s">
        <v>287</v>
      </c>
      <c r="Y266" s="21">
        <v>187211</v>
      </c>
      <c r="Z266" s="23">
        <v>44140</v>
      </c>
      <c r="AA266" s="11">
        <v>774441</v>
      </c>
      <c r="AB266" s="11" t="s">
        <v>60</v>
      </c>
      <c r="AC266" s="21" t="s">
        <v>653</v>
      </c>
      <c r="AD266" t="s">
        <v>609</v>
      </c>
      <c r="AE266" t="s">
        <v>610</v>
      </c>
      <c r="AF266" t="str">
        <f>VLOOKUP(AA266,'[1]CAP query'!A:K,11,FALSE)</f>
        <v>37.4543979999999, -121.906234</v>
      </c>
      <c r="AG266" t="str">
        <f>VLOOKUP(AA266,'[1]cofund(3)'!E:M,8,FALSE)</f>
        <v>HVIP - Hybrid and Zero-Emission Truck and Bus Voucher Incentive Project</v>
      </c>
    </row>
    <row r="267" spans="1:33" x14ac:dyDescent="0.2">
      <c r="A267" s="11" t="s">
        <v>62</v>
      </c>
      <c r="B267" s="11" t="s">
        <v>430</v>
      </c>
      <c r="C267" s="11" t="s">
        <v>431</v>
      </c>
      <c r="D267" s="11" t="s">
        <v>133</v>
      </c>
      <c r="E267" s="11" t="s">
        <v>235</v>
      </c>
      <c r="F267" s="11" t="s">
        <v>55</v>
      </c>
      <c r="G267" s="11" t="s">
        <v>436</v>
      </c>
      <c r="H267" s="11" t="s">
        <v>10</v>
      </c>
      <c r="I267" s="11" t="s">
        <v>68</v>
      </c>
      <c r="J267" s="11" t="s">
        <v>69</v>
      </c>
      <c r="K267" s="11">
        <v>1</v>
      </c>
      <c r="L267" s="11">
        <v>10</v>
      </c>
      <c r="M267" s="11" t="s">
        <v>66</v>
      </c>
      <c r="N267" s="22">
        <v>4.1099999999999998E-2</v>
      </c>
      <c r="O267" s="22">
        <v>2.5000000000000001E-3</v>
      </c>
      <c r="P267" s="22">
        <v>1E-4</v>
      </c>
      <c r="Q267">
        <v>0.41099999999999998</v>
      </c>
      <c r="R267">
        <v>2.5000000000000001E-2</v>
      </c>
      <c r="S267">
        <v>1E-3</v>
      </c>
      <c r="T267" s="23">
        <v>43522</v>
      </c>
      <c r="U267" s="23">
        <v>43787</v>
      </c>
      <c r="V267" s="24">
        <v>76500</v>
      </c>
      <c r="W267" s="11" t="s">
        <v>150</v>
      </c>
      <c r="X267" s="11" t="s">
        <v>287</v>
      </c>
      <c r="Y267" s="21">
        <v>76500</v>
      </c>
      <c r="Z267" s="23">
        <v>44140</v>
      </c>
      <c r="AA267" s="11">
        <v>774429</v>
      </c>
      <c r="AB267" s="11" t="s">
        <v>60</v>
      </c>
      <c r="AC267" s="21" t="s">
        <v>654</v>
      </c>
      <c r="AD267" t="s">
        <v>574</v>
      </c>
      <c r="AE267" t="s">
        <v>583</v>
      </c>
      <c r="AF267" t="str">
        <f>VLOOKUP(AA267,'[1]CAP query'!A:K,11,FALSE)</f>
        <v>37.4543979999999, -121.906234</v>
      </c>
      <c r="AG267" t="str">
        <f>VLOOKUP(AA267,'[1]cofund(3)'!E:M,8,FALSE)</f>
        <v>HVIP - Hybrid and Zero-Emission Truck and Bus Voucher Incentive Project</v>
      </c>
    </row>
    <row r="268" spans="1:33" x14ac:dyDescent="0.2">
      <c r="A268" s="11" t="s">
        <v>62</v>
      </c>
      <c r="B268" s="11" t="s">
        <v>430</v>
      </c>
      <c r="C268" s="11" t="s">
        <v>431</v>
      </c>
      <c r="D268" s="11" t="s">
        <v>133</v>
      </c>
      <c r="E268" s="11" t="s">
        <v>235</v>
      </c>
      <c r="F268" s="11" t="s">
        <v>55</v>
      </c>
      <c r="G268" s="11" t="s">
        <v>437</v>
      </c>
      <c r="H268" s="11" t="s">
        <v>10</v>
      </c>
      <c r="I268" s="11" t="s">
        <v>68</v>
      </c>
      <c r="J268" s="11" t="s">
        <v>69</v>
      </c>
      <c r="K268" s="11">
        <v>1</v>
      </c>
      <c r="L268" s="11">
        <v>10</v>
      </c>
      <c r="M268" s="11" t="s">
        <v>66</v>
      </c>
      <c r="N268" s="22">
        <v>4.1099999999999998E-2</v>
      </c>
      <c r="O268" s="22">
        <v>2.5000000000000001E-3</v>
      </c>
      <c r="P268" s="22">
        <v>1E-4</v>
      </c>
      <c r="Q268">
        <v>0.41099999999999998</v>
      </c>
      <c r="R268">
        <v>2.5000000000000001E-2</v>
      </c>
      <c r="S268">
        <v>1E-3</v>
      </c>
      <c r="T268" s="23">
        <v>43522</v>
      </c>
      <c r="U268" s="23">
        <v>43787</v>
      </c>
      <c r="V268" s="24">
        <v>76500</v>
      </c>
      <c r="W268" s="11" t="s">
        <v>150</v>
      </c>
      <c r="X268" s="11" t="s">
        <v>287</v>
      </c>
      <c r="Y268" s="21">
        <v>76500</v>
      </c>
      <c r="Z268" s="23">
        <v>44140</v>
      </c>
      <c r="AA268" s="11">
        <v>774433</v>
      </c>
      <c r="AB268" s="11" t="s">
        <v>60</v>
      </c>
      <c r="AC268" s="21" t="s">
        <v>655</v>
      </c>
      <c r="AD268" t="s">
        <v>574</v>
      </c>
      <c r="AE268" t="s">
        <v>583</v>
      </c>
      <c r="AF268" t="str">
        <f>VLOOKUP(AA268,'[1]CAP query'!A:K,11,FALSE)</f>
        <v>37.4543979999999, -121.906234</v>
      </c>
      <c r="AG268" t="str">
        <f>VLOOKUP(AA268,'[1]cofund(3)'!E:M,8,FALSE)</f>
        <v>HVIP - Hybrid and Zero-Emission Truck and Bus Voucher Incentive Project</v>
      </c>
    </row>
    <row r="269" spans="1:33" x14ac:dyDescent="0.2">
      <c r="A269" s="11" t="s">
        <v>62</v>
      </c>
      <c r="B269" s="11" t="s">
        <v>438</v>
      </c>
      <c r="C269" s="11" t="s">
        <v>439</v>
      </c>
      <c r="D269" s="11" t="s">
        <v>133</v>
      </c>
      <c r="E269" s="11" t="s">
        <v>440</v>
      </c>
      <c r="F269" s="11" t="s">
        <v>66</v>
      </c>
      <c r="G269" s="11" t="s">
        <v>441</v>
      </c>
      <c r="H269" s="11" t="s">
        <v>10</v>
      </c>
      <c r="I269" s="11" t="s">
        <v>68</v>
      </c>
      <c r="J269" s="11" t="s">
        <v>69</v>
      </c>
      <c r="K269" s="11">
        <v>1</v>
      </c>
      <c r="L269" s="11">
        <v>8</v>
      </c>
      <c r="M269" s="11" t="s">
        <v>66</v>
      </c>
      <c r="N269" s="22">
        <v>0.1178</v>
      </c>
      <c r="O269" s="22">
        <v>6.7000000000000002E-3</v>
      </c>
      <c r="P269" s="22">
        <v>3.2000000000000002E-3</v>
      </c>
      <c r="Q269">
        <v>0.94240000000000002</v>
      </c>
      <c r="R269">
        <v>5.3600000000000002E-2</v>
      </c>
      <c r="S269">
        <v>2.5600000000000001E-2</v>
      </c>
      <c r="T269" s="23">
        <v>43507</v>
      </c>
      <c r="U269" s="23">
        <v>43962</v>
      </c>
      <c r="V269" s="24">
        <v>179925</v>
      </c>
      <c r="W269" s="11" t="s">
        <v>150</v>
      </c>
      <c r="X269" s="11" t="s">
        <v>287</v>
      </c>
      <c r="Y269" s="21">
        <v>179925</v>
      </c>
      <c r="Z269" s="23">
        <v>44047</v>
      </c>
      <c r="AA269" s="11">
        <v>774445</v>
      </c>
      <c r="AB269" s="11" t="s">
        <v>60</v>
      </c>
      <c r="AC269" s="21" t="s">
        <v>656</v>
      </c>
      <c r="AD269" t="s">
        <v>574</v>
      </c>
      <c r="AE269" t="s">
        <v>583</v>
      </c>
      <c r="AF269" t="str">
        <f>VLOOKUP(AA269,'[1]CAP query'!A:K,11,FALSE)</f>
        <v>37.879424, -122.300409</v>
      </c>
      <c r="AG269" t="str">
        <f>VLOOKUP(AA269,'[1]cofund(3)'!E:M,8,FALSE)</f>
        <v>HVIP - Hybrid and Zero-Emission Truck and Bus Voucher Incentive Project</v>
      </c>
    </row>
    <row r="270" spans="1:33" x14ac:dyDescent="0.2">
      <c r="A270" s="11" t="s">
        <v>62</v>
      </c>
      <c r="B270" s="11" t="s">
        <v>438</v>
      </c>
      <c r="C270" s="11" t="s">
        <v>439</v>
      </c>
      <c r="D270" s="11" t="s">
        <v>133</v>
      </c>
      <c r="E270" s="11" t="s">
        <v>440</v>
      </c>
      <c r="F270" s="11" t="s">
        <v>66</v>
      </c>
      <c r="G270" s="11" t="s">
        <v>442</v>
      </c>
      <c r="H270" s="11" t="s">
        <v>10</v>
      </c>
      <c r="I270" s="11" t="s">
        <v>68</v>
      </c>
      <c r="J270" s="11" t="s">
        <v>69</v>
      </c>
      <c r="K270" s="11">
        <v>1</v>
      </c>
      <c r="L270" s="11">
        <v>8</v>
      </c>
      <c r="M270" s="11" t="s">
        <v>66</v>
      </c>
      <c r="N270" s="22">
        <v>0.1178</v>
      </c>
      <c r="O270" s="22">
        <v>6.7000000000000002E-3</v>
      </c>
      <c r="P270" s="22">
        <v>3.2000000000000002E-3</v>
      </c>
      <c r="Q270">
        <v>0.94240000000000002</v>
      </c>
      <c r="R270">
        <v>5.3600000000000002E-2</v>
      </c>
      <c r="S270">
        <v>2.5600000000000001E-2</v>
      </c>
      <c r="T270" s="23">
        <v>43507</v>
      </c>
      <c r="U270" s="23">
        <v>44082</v>
      </c>
      <c r="V270" s="24">
        <v>179925</v>
      </c>
      <c r="W270" s="11" t="s">
        <v>150</v>
      </c>
      <c r="X270" s="11" t="s">
        <v>287</v>
      </c>
      <c r="Y270" s="21">
        <v>179925</v>
      </c>
      <c r="Z270" s="23">
        <v>44047</v>
      </c>
      <c r="AA270" s="11">
        <v>774449</v>
      </c>
      <c r="AB270" s="11" t="s">
        <v>60</v>
      </c>
      <c r="AC270" s="21" t="s">
        <v>657</v>
      </c>
      <c r="AD270" t="s">
        <v>574</v>
      </c>
      <c r="AE270" t="s">
        <v>583</v>
      </c>
      <c r="AF270" t="str">
        <f>VLOOKUP(AA270,'[1]CAP query'!A:K,11,FALSE)</f>
        <v>37.879424, -122.300409</v>
      </c>
      <c r="AG270" t="str">
        <f>VLOOKUP(AA270,'[1]cofund(3)'!E:M,8,FALSE)</f>
        <v>HVIP - Hybrid and Zero-Emission Truck and Bus Voucher Incentive Project</v>
      </c>
    </row>
    <row r="271" spans="1:33" x14ac:dyDescent="0.2">
      <c r="A271" s="11" t="s">
        <v>62</v>
      </c>
      <c r="B271" s="11" t="s">
        <v>438</v>
      </c>
      <c r="C271" s="11" t="s">
        <v>439</v>
      </c>
      <c r="D271" s="11" t="s">
        <v>133</v>
      </c>
      <c r="E271" s="11" t="s">
        <v>440</v>
      </c>
      <c r="F271" s="11" t="s">
        <v>66</v>
      </c>
      <c r="G271" s="11" t="s">
        <v>443</v>
      </c>
      <c r="H271" s="11" t="s">
        <v>10</v>
      </c>
      <c r="I271" s="11" t="s">
        <v>68</v>
      </c>
      <c r="J271" s="11" t="s">
        <v>69</v>
      </c>
      <c r="K271" s="11">
        <v>1</v>
      </c>
      <c r="L271" s="11">
        <v>8</v>
      </c>
      <c r="M271" s="11" t="s">
        <v>66</v>
      </c>
      <c r="N271" s="22">
        <v>0.1178</v>
      </c>
      <c r="O271" s="22">
        <v>6.7000000000000002E-3</v>
      </c>
      <c r="P271" s="22">
        <v>3.2000000000000002E-3</v>
      </c>
      <c r="Q271">
        <v>0.94240000000000002</v>
      </c>
      <c r="R271">
        <v>5.3600000000000002E-2</v>
      </c>
      <c r="S271">
        <v>2.5600000000000001E-2</v>
      </c>
      <c r="T271" s="23">
        <v>43507</v>
      </c>
      <c r="U271" s="23">
        <v>43962</v>
      </c>
      <c r="V271" s="24">
        <v>179925</v>
      </c>
      <c r="W271" s="11" t="s">
        <v>150</v>
      </c>
      <c r="X271" s="11" t="s">
        <v>287</v>
      </c>
      <c r="Y271" s="21">
        <v>179925</v>
      </c>
      <c r="Z271" s="23">
        <v>44047</v>
      </c>
      <c r="AA271" s="11">
        <v>774453</v>
      </c>
      <c r="AB271" s="11" t="s">
        <v>60</v>
      </c>
      <c r="AC271" s="21" t="s">
        <v>658</v>
      </c>
      <c r="AD271" t="s">
        <v>574</v>
      </c>
      <c r="AE271" t="s">
        <v>583</v>
      </c>
      <c r="AF271" t="str">
        <f>VLOOKUP(AA271,'[1]CAP query'!A:K,11,FALSE)</f>
        <v>37.879424, -122.300409</v>
      </c>
      <c r="AG271" t="str">
        <f>VLOOKUP(AA271,'[1]cofund(3)'!E:M,8,FALSE)</f>
        <v>HVIP - Hybrid and Zero-Emission Truck and Bus Voucher Incentive Project</v>
      </c>
    </row>
    <row r="272" spans="1:33" x14ac:dyDescent="0.2">
      <c r="A272" s="11" t="s">
        <v>62</v>
      </c>
      <c r="B272" s="11" t="s">
        <v>438</v>
      </c>
      <c r="C272" s="11" t="s">
        <v>439</v>
      </c>
      <c r="D272" s="11" t="s">
        <v>133</v>
      </c>
      <c r="E272" s="11" t="s">
        <v>440</v>
      </c>
      <c r="F272" s="11" t="s">
        <v>66</v>
      </c>
      <c r="G272" s="11" t="s">
        <v>444</v>
      </c>
      <c r="H272" s="11" t="s">
        <v>10</v>
      </c>
      <c r="I272" s="11" t="s">
        <v>68</v>
      </c>
      <c r="J272" s="11" t="s">
        <v>69</v>
      </c>
      <c r="K272" s="11">
        <v>1</v>
      </c>
      <c r="L272" s="11">
        <v>8</v>
      </c>
      <c r="M272" s="11" t="s">
        <v>66</v>
      </c>
      <c r="N272" s="22">
        <v>0.1178</v>
      </c>
      <c r="O272" s="22">
        <v>6.7000000000000002E-3</v>
      </c>
      <c r="P272" s="22">
        <v>3.2000000000000002E-3</v>
      </c>
      <c r="Q272">
        <v>0.94240000000000002</v>
      </c>
      <c r="R272">
        <v>5.3600000000000002E-2</v>
      </c>
      <c r="S272">
        <v>2.5600000000000001E-2</v>
      </c>
      <c r="T272" s="23">
        <v>43507</v>
      </c>
      <c r="U272" s="23">
        <v>44082</v>
      </c>
      <c r="V272" s="24">
        <v>179925</v>
      </c>
      <c r="W272" s="11" t="s">
        <v>150</v>
      </c>
      <c r="X272" s="11" t="s">
        <v>287</v>
      </c>
      <c r="Y272" s="21">
        <v>179925</v>
      </c>
      <c r="Z272" s="23">
        <v>44047</v>
      </c>
      <c r="AA272" s="11">
        <v>774457</v>
      </c>
      <c r="AB272" s="11" t="s">
        <v>60</v>
      </c>
      <c r="AC272" s="21" t="s">
        <v>659</v>
      </c>
      <c r="AD272" t="s">
        <v>574</v>
      </c>
      <c r="AE272" t="s">
        <v>583</v>
      </c>
      <c r="AF272" t="str">
        <f>VLOOKUP(AA272,'[1]CAP query'!A:K,11,FALSE)</f>
        <v>37.879424, -122.300409</v>
      </c>
      <c r="AG272" t="str">
        <f>VLOOKUP(AA272,'[1]cofund(3)'!E:M,8,FALSE)</f>
        <v>HVIP - Hybrid and Zero-Emission Truck and Bus Voucher Incentive Project</v>
      </c>
    </row>
    <row r="273" spans="1:33" x14ac:dyDescent="0.2">
      <c r="A273" s="11" t="s">
        <v>62</v>
      </c>
      <c r="B273" s="11" t="s">
        <v>438</v>
      </c>
      <c r="C273" s="11" t="s">
        <v>439</v>
      </c>
      <c r="D273" s="11" t="s">
        <v>133</v>
      </c>
      <c r="E273" s="11" t="s">
        <v>440</v>
      </c>
      <c r="F273" s="11" t="s">
        <v>66</v>
      </c>
      <c r="G273" s="11" t="s">
        <v>445</v>
      </c>
      <c r="H273" s="11" t="s">
        <v>10</v>
      </c>
      <c r="I273" s="11" t="s">
        <v>68</v>
      </c>
      <c r="J273" s="11" t="s">
        <v>69</v>
      </c>
      <c r="K273" s="11">
        <v>1</v>
      </c>
      <c r="L273" s="11">
        <v>6</v>
      </c>
      <c r="M273" s="11" t="s">
        <v>66</v>
      </c>
      <c r="N273" s="22">
        <v>0.1177</v>
      </c>
      <c r="O273" s="22">
        <v>6.6E-3</v>
      </c>
      <c r="P273" s="22">
        <v>3.0999999999999999E-3</v>
      </c>
      <c r="Q273">
        <v>0.70619999999999994</v>
      </c>
      <c r="R273">
        <v>3.9599999999999996E-2</v>
      </c>
      <c r="S273">
        <v>1.8599999999999998E-2</v>
      </c>
      <c r="T273" s="23">
        <v>43507</v>
      </c>
      <c r="U273" s="23">
        <v>43962</v>
      </c>
      <c r="V273" s="24">
        <v>179925</v>
      </c>
      <c r="W273" s="11" t="s">
        <v>150</v>
      </c>
      <c r="X273" s="11" t="s">
        <v>287</v>
      </c>
      <c r="Y273" s="21">
        <v>179925</v>
      </c>
      <c r="Z273" s="23">
        <v>44047</v>
      </c>
      <c r="AA273" s="11">
        <v>774461</v>
      </c>
      <c r="AB273" s="11" t="s">
        <v>60</v>
      </c>
      <c r="AC273" s="21" t="s">
        <v>660</v>
      </c>
      <c r="AD273" t="s">
        <v>574</v>
      </c>
      <c r="AE273" t="s">
        <v>583</v>
      </c>
      <c r="AF273" t="str">
        <f>VLOOKUP(AA273,'[1]CAP query'!A:K,11,FALSE)</f>
        <v>37.879424, -122.300409</v>
      </c>
      <c r="AG273" t="str">
        <f>VLOOKUP(AA273,'[1]cofund(3)'!E:M,8,FALSE)</f>
        <v>HVIP - Hybrid and Zero-Emission Truck and Bus Voucher Incentive Project</v>
      </c>
    </row>
    <row r="274" spans="1:33" x14ac:dyDescent="0.2">
      <c r="A274" s="11" t="s">
        <v>62</v>
      </c>
      <c r="B274" s="11" t="s">
        <v>438</v>
      </c>
      <c r="C274" s="11" t="s">
        <v>439</v>
      </c>
      <c r="D274" s="11" t="s">
        <v>133</v>
      </c>
      <c r="E274" s="11" t="s">
        <v>440</v>
      </c>
      <c r="F274" s="11" t="s">
        <v>66</v>
      </c>
      <c r="G274" s="11" t="s">
        <v>446</v>
      </c>
      <c r="H274" s="11" t="s">
        <v>10</v>
      </c>
      <c r="I274" s="11" t="s">
        <v>68</v>
      </c>
      <c r="J274" s="11" t="s">
        <v>69</v>
      </c>
      <c r="K274" s="11">
        <v>1</v>
      </c>
      <c r="L274" s="11">
        <v>6</v>
      </c>
      <c r="M274" s="11" t="s">
        <v>66</v>
      </c>
      <c r="N274" s="22">
        <v>0.11749999999999999</v>
      </c>
      <c r="O274" s="22">
        <v>6.6E-3</v>
      </c>
      <c r="P274" s="22">
        <v>3.3E-3</v>
      </c>
      <c r="Q274">
        <v>0.70499999999999996</v>
      </c>
      <c r="R274">
        <v>3.9599999999999996E-2</v>
      </c>
      <c r="S274">
        <v>1.9799999999999998E-2</v>
      </c>
      <c r="T274" s="23">
        <v>43507</v>
      </c>
      <c r="U274" s="23">
        <v>43962</v>
      </c>
      <c r="V274" s="24">
        <v>179925</v>
      </c>
      <c r="W274" s="11" t="s">
        <v>150</v>
      </c>
      <c r="X274" s="11" t="s">
        <v>287</v>
      </c>
      <c r="Y274" s="21">
        <v>179925</v>
      </c>
      <c r="Z274" s="23">
        <v>44047</v>
      </c>
      <c r="AA274" s="11">
        <v>774465</v>
      </c>
      <c r="AB274" s="11" t="s">
        <v>60</v>
      </c>
      <c r="AC274" s="21" t="s">
        <v>661</v>
      </c>
      <c r="AD274" t="s">
        <v>574</v>
      </c>
      <c r="AE274" t="s">
        <v>583</v>
      </c>
      <c r="AF274" t="str">
        <f>VLOOKUP(AA274,'[1]CAP query'!A:K,11,FALSE)</f>
        <v>37.879424, -122.300409</v>
      </c>
      <c r="AG274" t="str">
        <f>VLOOKUP(AA274,'[1]cofund(3)'!E:M,8,FALSE)</f>
        <v>HVIP - Hybrid and Zero-Emission Truck and Bus Voucher Incentive Project</v>
      </c>
    </row>
    <row r="275" spans="1:33" x14ac:dyDescent="0.2">
      <c r="A275" s="11" t="s">
        <v>62</v>
      </c>
      <c r="B275" s="11" t="s">
        <v>438</v>
      </c>
      <c r="C275" s="11" t="s">
        <v>439</v>
      </c>
      <c r="D275" s="11" t="s">
        <v>133</v>
      </c>
      <c r="E275" s="11" t="s">
        <v>440</v>
      </c>
      <c r="F275" s="11" t="s">
        <v>66</v>
      </c>
      <c r="G275" s="11" t="s">
        <v>447</v>
      </c>
      <c r="H275" s="11" t="s">
        <v>10</v>
      </c>
      <c r="I275" s="11" t="s">
        <v>68</v>
      </c>
      <c r="J275" s="11" t="s">
        <v>69</v>
      </c>
      <c r="K275" s="11">
        <v>1</v>
      </c>
      <c r="L275" s="11">
        <v>6</v>
      </c>
      <c r="M275" s="11" t="s">
        <v>66</v>
      </c>
      <c r="N275" s="22">
        <v>0.11749999999999999</v>
      </c>
      <c r="O275" s="22">
        <v>6.6E-3</v>
      </c>
      <c r="P275" s="22">
        <v>3.3E-3</v>
      </c>
      <c r="Q275">
        <v>0.70499999999999996</v>
      </c>
      <c r="R275">
        <v>3.9599999999999996E-2</v>
      </c>
      <c r="S275">
        <v>1.9799999999999998E-2</v>
      </c>
      <c r="T275" s="23">
        <v>43507</v>
      </c>
      <c r="U275" s="23">
        <v>44082</v>
      </c>
      <c r="V275" s="24">
        <v>179925</v>
      </c>
      <c r="W275" s="11" t="s">
        <v>150</v>
      </c>
      <c r="X275" s="11" t="s">
        <v>287</v>
      </c>
      <c r="Y275" s="21">
        <v>179925</v>
      </c>
      <c r="Z275" s="23">
        <v>44047</v>
      </c>
      <c r="AA275" s="11">
        <v>774469</v>
      </c>
      <c r="AB275" s="11" t="s">
        <v>60</v>
      </c>
      <c r="AC275" s="21" t="s">
        <v>662</v>
      </c>
      <c r="AD275" t="s">
        <v>574</v>
      </c>
      <c r="AE275" t="s">
        <v>583</v>
      </c>
      <c r="AF275" t="str">
        <f>VLOOKUP(AA275,'[1]CAP query'!A:K,11,FALSE)</f>
        <v>37.879424, -122.300409</v>
      </c>
      <c r="AG275" t="str">
        <f>VLOOKUP(AA275,'[1]cofund(3)'!E:M,8,FALSE)</f>
        <v>HVIP - Hybrid and Zero-Emission Truck and Bus Voucher Incentive Project</v>
      </c>
    </row>
    <row r="276" spans="1:33" x14ac:dyDescent="0.2">
      <c r="A276" s="11" t="s">
        <v>62</v>
      </c>
      <c r="B276" s="11" t="s">
        <v>438</v>
      </c>
      <c r="C276" s="11" t="s">
        <v>439</v>
      </c>
      <c r="D276" s="11" t="s">
        <v>133</v>
      </c>
      <c r="E276" s="11" t="s">
        <v>440</v>
      </c>
      <c r="F276" s="11" t="s">
        <v>66</v>
      </c>
      <c r="G276" s="11" t="s">
        <v>448</v>
      </c>
      <c r="H276" s="11" t="s">
        <v>10</v>
      </c>
      <c r="I276" s="11" t="s">
        <v>68</v>
      </c>
      <c r="J276" s="11" t="s">
        <v>69</v>
      </c>
      <c r="K276" s="11">
        <v>1</v>
      </c>
      <c r="L276" s="11">
        <v>6</v>
      </c>
      <c r="M276" s="11" t="s">
        <v>66</v>
      </c>
      <c r="N276" s="22">
        <v>0.1173</v>
      </c>
      <c r="O276" s="22">
        <v>6.4999999999999997E-3</v>
      </c>
      <c r="P276" s="22">
        <v>3.3E-3</v>
      </c>
      <c r="Q276">
        <v>0.70379999999999998</v>
      </c>
      <c r="R276">
        <v>3.9E-2</v>
      </c>
      <c r="S276">
        <v>1.9799999999999998E-2</v>
      </c>
      <c r="T276" s="23">
        <v>43507</v>
      </c>
      <c r="U276" s="23">
        <v>44082</v>
      </c>
      <c r="V276" s="24">
        <v>179925</v>
      </c>
      <c r="W276" s="11" t="s">
        <v>150</v>
      </c>
      <c r="X276" s="11" t="s">
        <v>287</v>
      </c>
      <c r="Y276" s="21">
        <v>179925</v>
      </c>
      <c r="Z276" s="23">
        <v>44047</v>
      </c>
      <c r="AA276" s="11">
        <v>774473</v>
      </c>
      <c r="AB276" s="11" t="s">
        <v>60</v>
      </c>
      <c r="AC276" s="21" t="s">
        <v>663</v>
      </c>
      <c r="AD276" t="s">
        <v>574</v>
      </c>
      <c r="AE276" t="s">
        <v>583</v>
      </c>
      <c r="AF276" t="str">
        <f>VLOOKUP(AA276,'[1]CAP query'!A:K,11,FALSE)</f>
        <v>37.879424, -122.300409</v>
      </c>
      <c r="AG276" t="str">
        <f>VLOOKUP(AA276,'[1]cofund(3)'!E:M,8,FALSE)</f>
        <v>HVIP - Hybrid and Zero-Emission Truck and Bus Voucher Incentive Project</v>
      </c>
    </row>
    <row r="277" spans="1:33" x14ac:dyDescent="0.2">
      <c r="A277" s="11" t="s">
        <v>62</v>
      </c>
      <c r="B277" s="11" t="s">
        <v>449</v>
      </c>
      <c r="C277" s="11" t="s">
        <v>450</v>
      </c>
      <c r="D277" s="11" t="s">
        <v>133</v>
      </c>
      <c r="E277" s="11" t="s">
        <v>451</v>
      </c>
      <c r="F277" s="11" t="s">
        <v>66</v>
      </c>
      <c r="G277" s="11" t="s">
        <v>452</v>
      </c>
      <c r="H277" s="11" t="s">
        <v>10</v>
      </c>
      <c r="I277" s="11" t="s">
        <v>68</v>
      </c>
      <c r="J277" s="11" t="s">
        <v>69</v>
      </c>
      <c r="K277" s="11">
        <v>1</v>
      </c>
      <c r="L277" s="11">
        <v>6</v>
      </c>
      <c r="M277" s="11" t="s">
        <v>66</v>
      </c>
      <c r="N277" s="22">
        <v>9.9000000000000005E-2</v>
      </c>
      <c r="O277" s="22">
        <v>7.6E-3</v>
      </c>
      <c r="P277" s="22">
        <v>3.5999999999999999E-3</v>
      </c>
      <c r="Q277">
        <v>0.59400000000000008</v>
      </c>
      <c r="R277">
        <v>4.5600000000000002E-2</v>
      </c>
      <c r="S277">
        <v>2.1600000000000001E-2</v>
      </c>
      <c r="T277" s="23">
        <v>43578</v>
      </c>
      <c r="U277" s="23">
        <v>44113</v>
      </c>
      <c r="V277" s="24">
        <v>279695</v>
      </c>
      <c r="W277" s="11" t="s">
        <v>150</v>
      </c>
      <c r="X277" s="11" t="s">
        <v>287</v>
      </c>
      <c r="Y277" s="21">
        <v>279695</v>
      </c>
      <c r="Z277" s="23">
        <v>44322</v>
      </c>
      <c r="AA277" s="11">
        <v>774345</v>
      </c>
      <c r="AB277" s="11" t="s">
        <v>60</v>
      </c>
      <c r="AC277" s="21" t="s">
        <v>664</v>
      </c>
      <c r="AD277" t="s">
        <v>574</v>
      </c>
      <c r="AE277" t="s">
        <v>665</v>
      </c>
      <c r="AF277" t="str">
        <f>VLOOKUP(AA277,'[1]CAP query'!A:K,11,FALSE)</f>
        <v>38.007516, -121.812597</v>
      </c>
    </row>
    <row r="278" spans="1:33" x14ac:dyDescent="0.2">
      <c r="A278" s="11" t="s">
        <v>62</v>
      </c>
      <c r="B278" s="11" t="s">
        <v>449</v>
      </c>
      <c r="C278" s="11" t="s">
        <v>450</v>
      </c>
      <c r="D278" s="11" t="s">
        <v>133</v>
      </c>
      <c r="E278" s="11" t="s">
        <v>451</v>
      </c>
      <c r="F278" s="11" t="s">
        <v>66</v>
      </c>
      <c r="G278" s="11" t="s">
        <v>453</v>
      </c>
      <c r="H278" s="11" t="s">
        <v>10</v>
      </c>
      <c r="I278" s="11" t="s">
        <v>68</v>
      </c>
      <c r="J278" s="11" t="s">
        <v>69</v>
      </c>
      <c r="K278" s="11">
        <v>1</v>
      </c>
      <c r="L278" s="11">
        <v>6</v>
      </c>
      <c r="M278" s="11" t="s">
        <v>66</v>
      </c>
      <c r="N278" s="22">
        <v>9.69E-2</v>
      </c>
      <c r="O278" s="22">
        <v>7.3000000000000001E-3</v>
      </c>
      <c r="P278" s="22">
        <v>3.5000000000000001E-3</v>
      </c>
      <c r="Q278">
        <v>0.58140000000000003</v>
      </c>
      <c r="R278">
        <v>4.3799999999999999E-2</v>
      </c>
      <c r="S278">
        <v>2.1000000000000001E-2</v>
      </c>
      <c r="T278" s="23">
        <v>43578</v>
      </c>
      <c r="U278" s="23">
        <v>44203</v>
      </c>
      <c r="V278" s="24">
        <v>273231</v>
      </c>
      <c r="W278" s="11" t="s">
        <v>150</v>
      </c>
      <c r="X278" s="11" t="s">
        <v>287</v>
      </c>
      <c r="Y278" s="21">
        <v>273231</v>
      </c>
      <c r="Z278" s="23">
        <v>44322</v>
      </c>
      <c r="AA278" s="11">
        <v>774341</v>
      </c>
      <c r="AB278" s="11" t="s">
        <v>60</v>
      </c>
      <c r="AC278" s="21" t="s">
        <v>666</v>
      </c>
      <c r="AD278" t="s">
        <v>574</v>
      </c>
      <c r="AE278" t="s">
        <v>665</v>
      </c>
      <c r="AF278" t="str">
        <f>VLOOKUP(AA278,'[1]CAP query'!A:K,11,FALSE)</f>
        <v>38.007516, -121.812597</v>
      </c>
    </row>
    <row r="279" spans="1:33" x14ac:dyDescent="0.2">
      <c r="A279" s="11" t="s">
        <v>62</v>
      </c>
      <c r="B279" s="11" t="s">
        <v>449</v>
      </c>
      <c r="C279" s="11" t="s">
        <v>450</v>
      </c>
      <c r="D279" s="11" t="s">
        <v>133</v>
      </c>
      <c r="E279" s="11" t="s">
        <v>451</v>
      </c>
      <c r="F279" s="11" t="s">
        <v>66</v>
      </c>
      <c r="G279" s="11" t="s">
        <v>454</v>
      </c>
      <c r="H279" s="11" t="s">
        <v>10</v>
      </c>
      <c r="I279" s="11" t="s">
        <v>68</v>
      </c>
      <c r="J279" s="11" t="s">
        <v>69</v>
      </c>
      <c r="K279" s="11">
        <v>1</v>
      </c>
      <c r="L279" s="11">
        <v>8</v>
      </c>
      <c r="M279" s="11" t="s">
        <v>66</v>
      </c>
      <c r="N279" s="22">
        <v>0.1053</v>
      </c>
      <c r="O279" s="22">
        <v>8.6E-3</v>
      </c>
      <c r="P279" s="22">
        <v>4.0000000000000001E-3</v>
      </c>
      <c r="Q279">
        <v>0.84240000000000004</v>
      </c>
      <c r="R279">
        <v>6.88E-2</v>
      </c>
      <c r="S279">
        <v>3.2000000000000001E-2</v>
      </c>
      <c r="T279" s="23">
        <v>43578</v>
      </c>
      <c r="U279" s="23">
        <v>44035</v>
      </c>
      <c r="V279" s="24">
        <v>399968</v>
      </c>
      <c r="W279" s="11" t="s">
        <v>150</v>
      </c>
      <c r="X279" s="11" t="s">
        <v>287</v>
      </c>
      <c r="Y279" s="21">
        <v>399968</v>
      </c>
      <c r="Z279" s="23">
        <v>44322</v>
      </c>
      <c r="AA279" s="11">
        <v>774337</v>
      </c>
      <c r="AB279" s="11" t="s">
        <v>60</v>
      </c>
      <c r="AC279" s="21" t="s">
        <v>667</v>
      </c>
      <c r="AD279" t="s">
        <v>574</v>
      </c>
      <c r="AE279" t="s">
        <v>668</v>
      </c>
      <c r="AF279" t="str">
        <f>VLOOKUP(AA279,'[1]CAP query'!A:K,11,FALSE)</f>
        <v>38.007516, -121.812597</v>
      </c>
    </row>
    <row r="280" spans="1:33" x14ac:dyDescent="0.2">
      <c r="A280" s="11" t="s">
        <v>62</v>
      </c>
      <c r="B280" s="11" t="s">
        <v>455</v>
      </c>
      <c r="C280" s="11" t="s">
        <v>456</v>
      </c>
      <c r="D280" s="11" t="s">
        <v>133</v>
      </c>
      <c r="E280" s="11" t="s">
        <v>457</v>
      </c>
      <c r="F280" s="11" t="s">
        <v>66</v>
      </c>
      <c r="G280" s="11" t="s">
        <v>458</v>
      </c>
      <c r="H280" s="11" t="s">
        <v>10</v>
      </c>
      <c r="I280" s="11" t="s">
        <v>68</v>
      </c>
      <c r="J280" s="11" t="s">
        <v>69</v>
      </c>
      <c r="K280" s="11">
        <v>1</v>
      </c>
      <c r="L280" s="11">
        <v>10</v>
      </c>
      <c r="M280" s="11" t="s">
        <v>66</v>
      </c>
      <c r="N280" s="22">
        <v>0.1734</v>
      </c>
      <c r="O280" s="22">
        <v>1.1900000000000001E-2</v>
      </c>
      <c r="P280" s="22">
        <v>5.1999999999999998E-3</v>
      </c>
      <c r="Q280">
        <v>1.734</v>
      </c>
      <c r="R280">
        <v>0.11900000000000001</v>
      </c>
      <c r="S280">
        <v>5.1999999999999998E-2</v>
      </c>
      <c r="T280" s="23">
        <v>43990</v>
      </c>
      <c r="U280" s="23">
        <v>44106</v>
      </c>
      <c r="V280" s="24">
        <v>351000</v>
      </c>
      <c r="W280" s="11" t="s">
        <v>150</v>
      </c>
      <c r="X280" s="11" t="s">
        <v>151</v>
      </c>
      <c r="Y280" s="21">
        <v>351000</v>
      </c>
      <c r="Z280" s="23">
        <v>44371</v>
      </c>
      <c r="AA280" s="11">
        <v>784549</v>
      </c>
      <c r="AB280" s="11" t="s">
        <v>60</v>
      </c>
      <c r="AC280" s="21" t="s">
        <v>669</v>
      </c>
      <c r="AD280" t="s">
        <v>574</v>
      </c>
      <c r="AE280" t="s">
        <v>670</v>
      </c>
      <c r="AF280" t="str">
        <f>VLOOKUP(AA280,'[1]CAP query'!A:K,11,FALSE)</f>
        <v>37.3578329999999, -121.959441</v>
      </c>
    </row>
    <row r="281" spans="1:33" x14ac:dyDescent="0.2">
      <c r="A281" s="11" t="s">
        <v>62</v>
      </c>
      <c r="B281" s="11" t="s">
        <v>455</v>
      </c>
      <c r="C281" s="11" t="s">
        <v>456</v>
      </c>
      <c r="D281" s="11" t="s">
        <v>133</v>
      </c>
      <c r="E281" s="11" t="s">
        <v>457</v>
      </c>
      <c r="F281" s="11" t="s">
        <v>66</v>
      </c>
      <c r="G281" s="11" t="s">
        <v>459</v>
      </c>
      <c r="H281" s="11" t="s">
        <v>10</v>
      </c>
      <c r="I281" s="11" t="s">
        <v>68</v>
      </c>
      <c r="J281" s="11" t="s">
        <v>69</v>
      </c>
      <c r="K281" s="11">
        <v>1</v>
      </c>
      <c r="L281" s="11">
        <v>10</v>
      </c>
      <c r="M281" s="11" t="s">
        <v>66</v>
      </c>
      <c r="N281" s="22">
        <v>0.1762</v>
      </c>
      <c r="O281" s="22">
        <v>1.37E-2</v>
      </c>
      <c r="P281" s="22">
        <v>7.7999999999999996E-3</v>
      </c>
      <c r="Q281">
        <v>1.762</v>
      </c>
      <c r="R281">
        <v>0.13700000000000001</v>
      </c>
      <c r="S281">
        <v>7.8E-2</v>
      </c>
      <c r="T281" s="23">
        <v>43990</v>
      </c>
      <c r="U281" s="23">
        <v>44106</v>
      </c>
      <c r="V281" s="24">
        <v>384700</v>
      </c>
      <c r="W281" s="11" t="s">
        <v>150</v>
      </c>
      <c r="X281" s="11" t="s">
        <v>151</v>
      </c>
      <c r="Y281" s="21">
        <v>384700</v>
      </c>
      <c r="Z281" s="23">
        <v>44371</v>
      </c>
      <c r="AA281" s="11">
        <v>774405</v>
      </c>
      <c r="AB281" s="11" t="s">
        <v>60</v>
      </c>
      <c r="AC281" s="21" t="s">
        <v>671</v>
      </c>
      <c r="AD281" t="s">
        <v>574</v>
      </c>
      <c r="AE281" t="s">
        <v>670</v>
      </c>
      <c r="AF281" t="str">
        <f>VLOOKUP(AA281,'[1]CAP query'!A:K,11,FALSE)</f>
        <v>37.3578329999999, -121.959441</v>
      </c>
    </row>
    <row r="282" spans="1:33" x14ac:dyDescent="0.2">
      <c r="A282" s="11" t="s">
        <v>62</v>
      </c>
      <c r="B282" s="11" t="s">
        <v>455</v>
      </c>
      <c r="C282" s="11" t="s">
        <v>456</v>
      </c>
      <c r="D282" s="11" t="s">
        <v>133</v>
      </c>
      <c r="E282" s="11" t="s">
        <v>457</v>
      </c>
      <c r="F282" s="11" t="s">
        <v>66</v>
      </c>
      <c r="G282" s="11" t="s">
        <v>460</v>
      </c>
      <c r="H282" s="11" t="s">
        <v>10</v>
      </c>
      <c r="I282" s="11" t="s">
        <v>68</v>
      </c>
      <c r="J282" s="11" t="s">
        <v>69</v>
      </c>
      <c r="K282" s="11">
        <v>1</v>
      </c>
      <c r="L282" s="11">
        <v>10</v>
      </c>
      <c r="M282" s="11" t="s">
        <v>66</v>
      </c>
      <c r="N282" s="22">
        <v>0.1734</v>
      </c>
      <c r="O282" s="22">
        <v>1.1900000000000001E-2</v>
      </c>
      <c r="P282" s="22">
        <v>5.1999999999999998E-3</v>
      </c>
      <c r="Q282">
        <v>1.734</v>
      </c>
      <c r="R282">
        <v>0.11900000000000001</v>
      </c>
      <c r="S282">
        <v>5.1999999999999998E-2</v>
      </c>
      <c r="T282" s="23">
        <v>43990</v>
      </c>
      <c r="U282" s="23">
        <v>44106</v>
      </c>
      <c r="V282" s="24">
        <v>350400</v>
      </c>
      <c r="W282" s="11" t="s">
        <v>150</v>
      </c>
      <c r="X282" s="11" t="s">
        <v>151</v>
      </c>
      <c r="Y282" s="21">
        <v>350400</v>
      </c>
      <c r="Z282" s="23">
        <v>44371</v>
      </c>
      <c r="AA282" s="11">
        <v>774401</v>
      </c>
      <c r="AB282" s="11" t="s">
        <v>60</v>
      </c>
      <c r="AC282" s="21" t="s">
        <v>672</v>
      </c>
      <c r="AD282" t="s">
        <v>574</v>
      </c>
      <c r="AE282" t="s">
        <v>670</v>
      </c>
      <c r="AF282" t="str">
        <f>VLOOKUP(AA282,'[1]CAP query'!A:K,11,FALSE)</f>
        <v>37.3578329999999, -121.959441</v>
      </c>
    </row>
    <row r="283" spans="1:33" x14ac:dyDescent="0.2">
      <c r="A283" s="11" t="s">
        <v>62</v>
      </c>
      <c r="B283" s="11" t="s">
        <v>455</v>
      </c>
      <c r="C283" s="11" t="s">
        <v>456</v>
      </c>
      <c r="D283" s="11" t="s">
        <v>133</v>
      </c>
      <c r="E283" s="11" t="s">
        <v>457</v>
      </c>
      <c r="F283" s="11" t="s">
        <v>66</v>
      </c>
      <c r="G283" s="11" t="s">
        <v>461</v>
      </c>
      <c r="H283" s="11" t="s">
        <v>10</v>
      </c>
      <c r="I283" s="11" t="s">
        <v>68</v>
      </c>
      <c r="J283" s="11" t="s">
        <v>69</v>
      </c>
      <c r="K283" s="11">
        <v>1</v>
      </c>
      <c r="L283" s="11">
        <v>10</v>
      </c>
      <c r="M283" s="11" t="s">
        <v>66</v>
      </c>
      <c r="N283" s="22">
        <v>0.1711</v>
      </c>
      <c r="O283" s="22">
        <v>1.1599999999999999E-2</v>
      </c>
      <c r="P283" s="22">
        <v>5.3E-3</v>
      </c>
      <c r="Q283">
        <v>1.7110000000000001</v>
      </c>
      <c r="R283">
        <v>0.11599999999999999</v>
      </c>
      <c r="S283">
        <v>5.2999999999999999E-2</v>
      </c>
      <c r="T283" s="23">
        <v>43990</v>
      </c>
      <c r="U283" s="23">
        <v>44106</v>
      </c>
      <c r="V283" s="24">
        <v>345300</v>
      </c>
      <c r="W283" s="11" t="s">
        <v>150</v>
      </c>
      <c r="X283" s="11" t="s">
        <v>151</v>
      </c>
      <c r="Y283" s="21">
        <v>345300</v>
      </c>
      <c r="Z283" s="23">
        <v>44371</v>
      </c>
      <c r="AA283" s="11">
        <v>774397</v>
      </c>
      <c r="AB283" s="11" t="s">
        <v>60</v>
      </c>
      <c r="AC283" s="21" t="s">
        <v>673</v>
      </c>
      <c r="AD283" t="s">
        <v>574</v>
      </c>
      <c r="AE283" t="s">
        <v>670</v>
      </c>
      <c r="AF283" t="str">
        <f>VLOOKUP(AA283,'[1]CAP query'!A:K,11,FALSE)</f>
        <v>37.3578329999999, -121.959441</v>
      </c>
    </row>
    <row r="284" spans="1:33" x14ac:dyDescent="0.2">
      <c r="A284" s="11" t="s">
        <v>62</v>
      </c>
      <c r="B284" s="11" t="s">
        <v>462</v>
      </c>
      <c r="C284" s="11" t="s">
        <v>463</v>
      </c>
      <c r="D284" s="11" t="s">
        <v>133</v>
      </c>
      <c r="E284" s="11" t="s">
        <v>464</v>
      </c>
      <c r="F284" s="11" t="s">
        <v>66</v>
      </c>
      <c r="G284" s="11" t="s">
        <v>465</v>
      </c>
      <c r="H284" s="11" t="s">
        <v>10</v>
      </c>
      <c r="I284" s="11" t="s">
        <v>68</v>
      </c>
      <c r="J284" s="11" t="s">
        <v>69</v>
      </c>
      <c r="K284" s="11">
        <v>1</v>
      </c>
      <c r="L284" s="11">
        <v>10</v>
      </c>
      <c r="M284" s="11" t="s">
        <v>66</v>
      </c>
      <c r="N284" s="22">
        <v>5.8999999999999997E-2</v>
      </c>
      <c r="O284" s="22">
        <v>4.0000000000000001E-3</v>
      </c>
      <c r="P284" s="22">
        <v>2.9999999999999997E-4</v>
      </c>
      <c r="Q284">
        <v>0.59</v>
      </c>
      <c r="R284">
        <v>0.04</v>
      </c>
      <c r="S284">
        <v>2.9999999999999996E-3</v>
      </c>
      <c r="T284" s="23">
        <v>43810</v>
      </c>
      <c r="U284" s="23">
        <v>44229</v>
      </c>
      <c r="V284" s="24">
        <v>180000</v>
      </c>
      <c r="W284" s="11" t="s">
        <v>150</v>
      </c>
      <c r="X284" s="11" t="s">
        <v>151</v>
      </c>
      <c r="Y284" s="21">
        <v>180000</v>
      </c>
      <c r="Z284" s="23">
        <v>44327</v>
      </c>
      <c r="AA284" s="11">
        <v>774497</v>
      </c>
      <c r="AB284" s="11" t="s">
        <v>60</v>
      </c>
      <c r="AC284" s="21" t="s">
        <v>674</v>
      </c>
      <c r="AD284" t="s">
        <v>574</v>
      </c>
      <c r="AE284" t="s">
        <v>605</v>
      </c>
      <c r="AF284" t="str">
        <f>VLOOKUP(AA284,'[1]CAP query'!A:K,11,FALSE)</f>
        <v>37.9816229999999, -122.0447</v>
      </c>
      <c r="AG284" t="str">
        <f>VLOOKUP(AA284,'[1]cofund(3)'!E:M,8,FALSE)</f>
        <v>HVIP - Hybrid and Zero-Emission Truck and Bus Voucher Incentive Project</v>
      </c>
    </row>
    <row r="285" spans="1:33" x14ac:dyDescent="0.2">
      <c r="A285" s="11" t="s">
        <v>62</v>
      </c>
      <c r="B285" s="11" t="s">
        <v>462</v>
      </c>
      <c r="C285" s="11" t="s">
        <v>463</v>
      </c>
      <c r="D285" s="11" t="s">
        <v>133</v>
      </c>
      <c r="E285" s="11" t="s">
        <v>464</v>
      </c>
      <c r="F285" s="11" t="s">
        <v>66</v>
      </c>
      <c r="G285" s="11" t="s">
        <v>466</v>
      </c>
      <c r="H285" s="11" t="s">
        <v>10</v>
      </c>
      <c r="I285" s="11" t="s">
        <v>68</v>
      </c>
      <c r="J285" s="11" t="s">
        <v>69</v>
      </c>
      <c r="K285" s="11">
        <v>1</v>
      </c>
      <c r="L285" s="11">
        <v>10</v>
      </c>
      <c r="M285" s="11" t="s">
        <v>66</v>
      </c>
      <c r="N285" s="22">
        <v>8.6699999999999999E-2</v>
      </c>
      <c r="O285" s="22">
        <v>7.1000000000000004E-3</v>
      </c>
      <c r="P285" s="22">
        <v>5.0000000000000001E-4</v>
      </c>
      <c r="Q285">
        <v>0.86699999999999999</v>
      </c>
      <c r="R285">
        <v>7.1000000000000008E-2</v>
      </c>
      <c r="S285">
        <v>5.0000000000000001E-3</v>
      </c>
      <c r="T285" s="23">
        <v>43810</v>
      </c>
      <c r="U285" s="23">
        <v>44260</v>
      </c>
      <c r="V285" s="24">
        <v>270014</v>
      </c>
      <c r="W285" s="11" t="s">
        <v>150</v>
      </c>
      <c r="X285" s="11" t="s">
        <v>151</v>
      </c>
      <c r="Y285" s="21">
        <v>270014</v>
      </c>
      <c r="Z285" s="23">
        <v>44420</v>
      </c>
      <c r="AA285" s="11">
        <v>774501</v>
      </c>
      <c r="AB285" s="11" t="s">
        <v>60</v>
      </c>
      <c r="AC285" s="21" t="s">
        <v>675</v>
      </c>
      <c r="AD285" t="s">
        <v>609</v>
      </c>
      <c r="AE285" t="s">
        <v>676</v>
      </c>
      <c r="AF285" t="str">
        <f>VLOOKUP(AA285,'[1]CAP query'!A:K,11,FALSE)</f>
        <v>37.9816229999999, -122.0447</v>
      </c>
    </row>
    <row r="286" spans="1:33" x14ac:dyDescent="0.2">
      <c r="A286" s="11" t="s">
        <v>62</v>
      </c>
      <c r="B286" s="11" t="s">
        <v>462</v>
      </c>
      <c r="C286" s="11" t="s">
        <v>463</v>
      </c>
      <c r="D286" s="11" t="s">
        <v>133</v>
      </c>
      <c r="E286" s="11" t="s">
        <v>464</v>
      </c>
      <c r="F286" s="11" t="s">
        <v>66</v>
      </c>
      <c r="G286" s="11" t="s">
        <v>467</v>
      </c>
      <c r="H286" s="11" t="s">
        <v>10</v>
      </c>
      <c r="I286" s="11" t="s">
        <v>68</v>
      </c>
      <c r="J286" s="11" t="s">
        <v>69</v>
      </c>
      <c r="K286" s="11">
        <v>1</v>
      </c>
      <c r="L286" s="11">
        <v>10</v>
      </c>
      <c r="M286" s="11" t="s">
        <v>66</v>
      </c>
      <c r="N286" s="22">
        <v>8.6300000000000002E-2</v>
      </c>
      <c r="O286" s="22">
        <v>6.8999999999999999E-3</v>
      </c>
      <c r="P286" s="22">
        <v>5.0000000000000001E-4</v>
      </c>
      <c r="Q286">
        <v>0.86299999999999999</v>
      </c>
      <c r="R286">
        <v>6.9000000000000006E-2</v>
      </c>
      <c r="S286">
        <v>5.0000000000000001E-3</v>
      </c>
      <c r="T286" s="23">
        <v>43810</v>
      </c>
      <c r="U286" s="23">
        <v>44260</v>
      </c>
      <c r="V286" s="24">
        <v>270014</v>
      </c>
      <c r="W286" s="11" t="s">
        <v>150</v>
      </c>
      <c r="X286" s="11" t="s">
        <v>151</v>
      </c>
      <c r="Y286" s="21">
        <v>270014</v>
      </c>
      <c r="Z286" s="23">
        <v>44420</v>
      </c>
      <c r="AA286" s="11">
        <v>774505</v>
      </c>
      <c r="AB286" s="11" t="s">
        <v>60</v>
      </c>
      <c r="AC286" s="21" t="s">
        <v>677</v>
      </c>
      <c r="AD286" t="s">
        <v>609</v>
      </c>
      <c r="AE286" t="s">
        <v>676</v>
      </c>
      <c r="AF286" t="str">
        <f>VLOOKUP(AA286,'[1]CAP query'!A:K,11,FALSE)</f>
        <v>37.9816229999999, -122.0447</v>
      </c>
    </row>
    <row r="287" spans="1:33" x14ac:dyDescent="0.2">
      <c r="A287" s="11" t="s">
        <v>62</v>
      </c>
      <c r="B287" s="11" t="s">
        <v>462</v>
      </c>
      <c r="C287" s="11" t="s">
        <v>463</v>
      </c>
      <c r="D287" s="11" t="s">
        <v>133</v>
      </c>
      <c r="E287" s="11" t="s">
        <v>464</v>
      </c>
      <c r="F287" s="11" t="s">
        <v>66</v>
      </c>
      <c r="G287" s="11" t="s">
        <v>468</v>
      </c>
      <c r="H287" s="11" t="s">
        <v>10</v>
      </c>
      <c r="I287" s="11" t="s">
        <v>68</v>
      </c>
      <c r="J287" s="11" t="s">
        <v>69</v>
      </c>
      <c r="K287" s="11">
        <v>1</v>
      </c>
      <c r="L287" s="11">
        <v>10</v>
      </c>
      <c r="M287" s="11" t="s">
        <v>66</v>
      </c>
      <c r="N287" s="22">
        <v>8.6300000000000002E-2</v>
      </c>
      <c r="O287" s="22">
        <v>6.8999999999999999E-3</v>
      </c>
      <c r="P287" s="22">
        <v>5.0000000000000001E-4</v>
      </c>
      <c r="Q287">
        <v>0.86299999999999999</v>
      </c>
      <c r="R287">
        <v>6.9000000000000006E-2</v>
      </c>
      <c r="S287">
        <v>5.0000000000000001E-3</v>
      </c>
      <c r="T287" s="23">
        <v>43810</v>
      </c>
      <c r="U287" s="23">
        <v>44291</v>
      </c>
      <c r="V287" s="24">
        <v>270014</v>
      </c>
      <c r="W287" s="11" t="s">
        <v>150</v>
      </c>
      <c r="X287" s="11" t="s">
        <v>151</v>
      </c>
      <c r="Y287" s="21">
        <v>270014</v>
      </c>
      <c r="Z287" s="23">
        <v>44420</v>
      </c>
      <c r="AA287" s="11">
        <v>798226</v>
      </c>
      <c r="AB287" s="11" t="s">
        <v>60</v>
      </c>
      <c r="AC287" s="21" t="s">
        <v>678</v>
      </c>
      <c r="AD287" t="s">
        <v>609</v>
      </c>
      <c r="AE287" t="s">
        <v>676</v>
      </c>
      <c r="AF287" t="str">
        <f>VLOOKUP(AA287,'[1]CAP query'!A:K,11,FALSE)</f>
        <v>37.9816229999999, -122.0447</v>
      </c>
    </row>
    <row r="288" spans="1:33" x14ac:dyDescent="0.2">
      <c r="A288" s="11" t="s">
        <v>62</v>
      </c>
      <c r="B288" s="11" t="s">
        <v>462</v>
      </c>
      <c r="C288" s="11" t="s">
        <v>463</v>
      </c>
      <c r="D288" s="11" t="s">
        <v>133</v>
      </c>
      <c r="E288" s="11" t="s">
        <v>464</v>
      </c>
      <c r="F288" s="11" t="s">
        <v>66</v>
      </c>
      <c r="G288" s="11" t="s">
        <v>469</v>
      </c>
      <c r="H288" s="11" t="s">
        <v>10</v>
      </c>
      <c r="I288" s="11" t="s">
        <v>68</v>
      </c>
      <c r="J288" s="11" t="s">
        <v>69</v>
      </c>
      <c r="K288" s="11">
        <v>1</v>
      </c>
      <c r="L288" s="11">
        <v>8</v>
      </c>
      <c r="M288" s="11" t="s">
        <v>66</v>
      </c>
      <c r="N288" s="22">
        <v>4.07E-2</v>
      </c>
      <c r="O288" s="22">
        <v>2.2000000000000001E-3</v>
      </c>
      <c r="P288" s="22">
        <v>0</v>
      </c>
      <c r="Q288">
        <v>0.3256</v>
      </c>
      <c r="R288">
        <v>1.7600000000000001E-2</v>
      </c>
      <c r="S288">
        <v>0</v>
      </c>
      <c r="T288" s="23">
        <v>43810</v>
      </c>
      <c r="U288" s="23">
        <v>43845</v>
      </c>
      <c r="V288" s="24">
        <v>90000</v>
      </c>
      <c r="W288" s="11" t="s">
        <v>150</v>
      </c>
      <c r="X288" s="11" t="s">
        <v>151</v>
      </c>
      <c r="Y288" s="21">
        <v>90000</v>
      </c>
      <c r="Z288" s="23">
        <v>43937</v>
      </c>
      <c r="AA288" s="11">
        <v>774361</v>
      </c>
      <c r="AB288" s="11" t="s">
        <v>60</v>
      </c>
      <c r="AC288" s="21" t="s">
        <v>679</v>
      </c>
      <c r="AD288" t="s">
        <v>609</v>
      </c>
      <c r="AE288" t="s">
        <v>676</v>
      </c>
      <c r="AF288" t="str">
        <f>VLOOKUP(AA288,'[1]CAP query'!A:K,11,FALSE)</f>
        <v>37.9816229999999, -122.0447</v>
      </c>
    </row>
    <row r="289" spans="1:33" x14ac:dyDescent="0.2">
      <c r="A289" s="11" t="s">
        <v>62</v>
      </c>
      <c r="B289" s="11" t="s">
        <v>462</v>
      </c>
      <c r="C289" s="11" t="s">
        <v>463</v>
      </c>
      <c r="D289" s="11" t="s">
        <v>133</v>
      </c>
      <c r="E289" s="11" t="s">
        <v>464</v>
      </c>
      <c r="F289" s="11" t="s">
        <v>66</v>
      </c>
      <c r="G289" s="11" t="s">
        <v>470</v>
      </c>
      <c r="H289" s="11" t="s">
        <v>10</v>
      </c>
      <c r="I289" s="11" t="s">
        <v>68</v>
      </c>
      <c r="J289" s="11" t="s">
        <v>69</v>
      </c>
      <c r="K289" s="11">
        <v>1</v>
      </c>
      <c r="L289" s="11">
        <v>8</v>
      </c>
      <c r="M289" s="11" t="s">
        <v>66</v>
      </c>
      <c r="N289" s="22">
        <v>4.0599999999999997E-2</v>
      </c>
      <c r="O289" s="22">
        <v>2.0999999999999999E-3</v>
      </c>
      <c r="P289" s="22">
        <v>0</v>
      </c>
      <c r="Q289">
        <v>0.32479999999999998</v>
      </c>
      <c r="R289">
        <v>1.6799999999999999E-2</v>
      </c>
      <c r="S289">
        <v>0</v>
      </c>
      <c r="T289" s="23">
        <v>43810</v>
      </c>
      <c r="U289" s="23">
        <v>43845</v>
      </c>
      <c r="V289" s="24">
        <v>90000</v>
      </c>
      <c r="W289" s="11" t="s">
        <v>150</v>
      </c>
      <c r="X289" s="11" t="s">
        <v>151</v>
      </c>
      <c r="Y289" s="21">
        <v>90000</v>
      </c>
      <c r="Z289" s="23">
        <v>43937</v>
      </c>
      <c r="AA289" s="11">
        <v>774365</v>
      </c>
      <c r="AB289" s="11" t="s">
        <v>60</v>
      </c>
      <c r="AC289" s="21" t="s">
        <v>680</v>
      </c>
      <c r="AD289" t="s">
        <v>609</v>
      </c>
      <c r="AE289" t="s">
        <v>676</v>
      </c>
      <c r="AF289" t="str">
        <f>VLOOKUP(AA289,'[1]CAP query'!A:K,11,FALSE)</f>
        <v>37.9816229999999, -122.0447</v>
      </c>
    </row>
    <row r="290" spans="1:33" x14ac:dyDescent="0.2">
      <c r="A290" s="11" t="s">
        <v>62</v>
      </c>
      <c r="B290" s="11" t="s">
        <v>462</v>
      </c>
      <c r="C290" s="11" t="s">
        <v>463</v>
      </c>
      <c r="D290" s="11" t="s">
        <v>133</v>
      </c>
      <c r="E290" s="11" t="s">
        <v>464</v>
      </c>
      <c r="F290" s="11" t="s">
        <v>66</v>
      </c>
      <c r="G290" s="11" t="s">
        <v>471</v>
      </c>
      <c r="H290" s="11" t="s">
        <v>10</v>
      </c>
      <c r="I290" s="11" t="s">
        <v>68</v>
      </c>
      <c r="J290" s="11" t="s">
        <v>69</v>
      </c>
      <c r="K290" s="11">
        <v>1</v>
      </c>
      <c r="L290" s="11">
        <v>10</v>
      </c>
      <c r="M290" s="11" t="s">
        <v>66</v>
      </c>
      <c r="N290" s="22">
        <v>5.96E-2</v>
      </c>
      <c r="O290" s="22">
        <v>4.1000000000000003E-3</v>
      </c>
      <c r="P290" s="22">
        <v>2.9999999999999997E-4</v>
      </c>
      <c r="Q290">
        <v>0.59599999999999997</v>
      </c>
      <c r="R290">
        <v>4.1000000000000002E-2</v>
      </c>
      <c r="S290">
        <v>2.9999999999999996E-3</v>
      </c>
      <c r="T290" s="23">
        <v>43810</v>
      </c>
      <c r="U290" s="23">
        <v>44113</v>
      </c>
      <c r="V290" s="24">
        <v>180000</v>
      </c>
      <c r="W290" s="11" t="s">
        <v>150</v>
      </c>
      <c r="X290" s="11" t="s">
        <v>151</v>
      </c>
      <c r="Y290" s="21">
        <v>180000</v>
      </c>
      <c r="Z290" s="23">
        <v>44327</v>
      </c>
      <c r="AA290" s="11">
        <v>774369</v>
      </c>
      <c r="AB290" s="11" t="s">
        <v>60</v>
      </c>
      <c r="AC290" s="21" t="s">
        <v>681</v>
      </c>
      <c r="AD290" t="s">
        <v>574</v>
      </c>
      <c r="AE290" t="s">
        <v>605</v>
      </c>
      <c r="AF290" t="str">
        <f>VLOOKUP(AA290,'[1]CAP query'!A:K,11,FALSE)</f>
        <v>37.9816229999999, -122.0447</v>
      </c>
      <c r="AG290" t="str">
        <f>VLOOKUP(AA290,'[1]cofund(3)'!E:M,8,FALSE)</f>
        <v>HVIP - Hybrid and Zero-Emission Truck and Bus Voucher Incentive Project</v>
      </c>
    </row>
    <row r="291" spans="1:33" x14ac:dyDescent="0.2">
      <c r="A291" s="11" t="s">
        <v>62</v>
      </c>
      <c r="B291" s="11" t="s">
        <v>462</v>
      </c>
      <c r="C291" s="11" t="s">
        <v>463</v>
      </c>
      <c r="D291" s="11" t="s">
        <v>133</v>
      </c>
      <c r="E291" s="11" t="s">
        <v>464</v>
      </c>
      <c r="F291" s="11" t="s">
        <v>66</v>
      </c>
      <c r="G291" s="11" t="s">
        <v>472</v>
      </c>
      <c r="H291" s="11" t="s">
        <v>10</v>
      </c>
      <c r="I291" s="11" t="s">
        <v>68</v>
      </c>
      <c r="J291" s="11" t="s">
        <v>69</v>
      </c>
      <c r="K291" s="11">
        <v>1</v>
      </c>
      <c r="L291" s="11">
        <v>10</v>
      </c>
      <c r="M291" s="11" t="s">
        <v>66</v>
      </c>
      <c r="N291" s="22">
        <v>5.96E-2</v>
      </c>
      <c r="O291" s="22">
        <v>4.1000000000000003E-3</v>
      </c>
      <c r="P291" s="22">
        <v>2.9999999999999997E-4</v>
      </c>
      <c r="Q291">
        <v>0.59599999999999997</v>
      </c>
      <c r="R291">
        <v>4.1000000000000002E-2</v>
      </c>
      <c r="S291">
        <v>2.9999999999999996E-3</v>
      </c>
      <c r="T291" s="23">
        <v>43810</v>
      </c>
      <c r="U291" s="23">
        <v>44113</v>
      </c>
      <c r="V291" s="24">
        <v>180000</v>
      </c>
      <c r="W291" s="11" t="s">
        <v>150</v>
      </c>
      <c r="X291" s="11" t="s">
        <v>151</v>
      </c>
      <c r="Y291" s="21">
        <v>180000</v>
      </c>
      <c r="Z291" s="23">
        <v>44327</v>
      </c>
      <c r="AA291" s="11">
        <v>774373</v>
      </c>
      <c r="AB291" s="11" t="s">
        <v>60</v>
      </c>
      <c r="AC291" s="21" t="s">
        <v>682</v>
      </c>
      <c r="AD291" t="s">
        <v>574</v>
      </c>
      <c r="AE291" t="s">
        <v>605</v>
      </c>
      <c r="AF291" t="str">
        <f>VLOOKUP(AA291,'[1]CAP query'!A:K,11,FALSE)</f>
        <v>37.9816229999999, -122.0447</v>
      </c>
      <c r="AG291" t="str">
        <f>VLOOKUP(AA291,'[1]cofund(3)'!E:M,8,FALSE)</f>
        <v>HVIP - Hybrid and Zero-Emission Truck and Bus Voucher Incentive Project</v>
      </c>
    </row>
    <row r="292" spans="1:33" x14ac:dyDescent="0.2">
      <c r="A292" s="11" t="s">
        <v>62</v>
      </c>
      <c r="B292" s="11" t="s">
        <v>462</v>
      </c>
      <c r="C292" s="11" t="s">
        <v>463</v>
      </c>
      <c r="D292" s="11" t="s">
        <v>133</v>
      </c>
      <c r="E292" s="11" t="s">
        <v>464</v>
      </c>
      <c r="F292" s="11" t="s">
        <v>66</v>
      </c>
      <c r="G292" s="11" t="s">
        <v>473</v>
      </c>
      <c r="H292" s="11" t="s">
        <v>10</v>
      </c>
      <c r="I292" s="11" t="s">
        <v>68</v>
      </c>
      <c r="J292" s="11" t="s">
        <v>69</v>
      </c>
      <c r="K292" s="11">
        <v>1</v>
      </c>
      <c r="L292" s="11">
        <v>10</v>
      </c>
      <c r="M292" s="11" t="s">
        <v>66</v>
      </c>
      <c r="N292" s="22">
        <v>5.9400000000000001E-2</v>
      </c>
      <c r="O292" s="22">
        <v>4.0000000000000001E-3</v>
      </c>
      <c r="P292" s="22">
        <v>2.9999999999999997E-4</v>
      </c>
      <c r="Q292">
        <v>0.59399999999999997</v>
      </c>
      <c r="R292">
        <v>0.04</v>
      </c>
      <c r="S292">
        <v>2.9999999999999996E-3</v>
      </c>
      <c r="T292" s="23">
        <v>43810</v>
      </c>
      <c r="U292" s="23">
        <v>44113</v>
      </c>
      <c r="V292" s="24">
        <v>180000</v>
      </c>
      <c r="W292" s="11" t="s">
        <v>150</v>
      </c>
      <c r="X292" s="11" t="s">
        <v>151</v>
      </c>
      <c r="Y292" s="21">
        <v>180000</v>
      </c>
      <c r="Z292" s="23">
        <v>44327</v>
      </c>
      <c r="AA292" s="11">
        <v>774377</v>
      </c>
      <c r="AB292" s="11" t="s">
        <v>60</v>
      </c>
      <c r="AC292" s="21" t="s">
        <v>683</v>
      </c>
      <c r="AD292" t="s">
        <v>574</v>
      </c>
      <c r="AE292" t="s">
        <v>575</v>
      </c>
      <c r="AF292" t="str">
        <f>VLOOKUP(AA292,'[1]CAP query'!A:K,11,FALSE)</f>
        <v>37.9816229999999, -122.0447</v>
      </c>
      <c r="AG292" t="str">
        <f>VLOOKUP(AA292,'[1]cofund(3)'!E:M,8,FALSE)</f>
        <v>HVIP - Hybrid and Zero-Emission Truck and Bus Voucher Incentive Project</v>
      </c>
    </row>
    <row r="293" spans="1:33" x14ac:dyDescent="0.2">
      <c r="A293" s="11" t="s">
        <v>62</v>
      </c>
      <c r="B293" s="11" t="s">
        <v>462</v>
      </c>
      <c r="C293" s="11" t="s">
        <v>463</v>
      </c>
      <c r="D293" s="11" t="s">
        <v>133</v>
      </c>
      <c r="E293" s="11" t="s">
        <v>464</v>
      </c>
      <c r="F293" s="11" t="s">
        <v>66</v>
      </c>
      <c r="G293" s="11" t="s">
        <v>474</v>
      </c>
      <c r="H293" s="11" t="s">
        <v>10</v>
      </c>
      <c r="I293" s="11" t="s">
        <v>68</v>
      </c>
      <c r="J293" s="11" t="s">
        <v>69</v>
      </c>
      <c r="K293" s="11">
        <v>1</v>
      </c>
      <c r="L293" s="11">
        <v>10</v>
      </c>
      <c r="M293" s="11" t="s">
        <v>66</v>
      </c>
      <c r="N293" s="22">
        <v>5.9799999999999999E-2</v>
      </c>
      <c r="O293" s="22">
        <v>4.1999999999999997E-3</v>
      </c>
      <c r="P293" s="22">
        <v>2.9999999999999997E-4</v>
      </c>
      <c r="Q293">
        <v>0.59799999999999998</v>
      </c>
      <c r="R293">
        <v>4.1999999999999996E-2</v>
      </c>
      <c r="S293">
        <v>2.9999999999999996E-3</v>
      </c>
      <c r="T293" s="23">
        <v>43810</v>
      </c>
      <c r="U293" s="23">
        <v>44113</v>
      </c>
      <c r="V293" s="24">
        <v>180000</v>
      </c>
      <c r="W293" s="11" t="s">
        <v>150</v>
      </c>
      <c r="X293" s="11" t="s">
        <v>151</v>
      </c>
      <c r="Y293" s="21">
        <v>179793</v>
      </c>
      <c r="Z293" s="23">
        <v>44420</v>
      </c>
      <c r="AA293" s="11">
        <v>774381</v>
      </c>
      <c r="AB293" s="11" t="s">
        <v>60</v>
      </c>
      <c r="AC293" s="21" t="s">
        <v>684</v>
      </c>
      <c r="AD293" t="s">
        <v>574</v>
      </c>
      <c r="AE293" t="s">
        <v>605</v>
      </c>
      <c r="AF293" t="str">
        <f>VLOOKUP(AA293,'[1]CAP query'!A:K,11,FALSE)</f>
        <v>37.9816229999999, -122.0447</v>
      </c>
      <c r="AG293" t="str">
        <f>VLOOKUP(AA293,'[1]cofund(3)'!E:M,8,FALSE)</f>
        <v>HVIP - Hybrid and Zero-Emission Truck and Bus Voucher Incentive Project</v>
      </c>
    </row>
    <row r="294" spans="1:33" x14ac:dyDescent="0.2">
      <c r="A294" s="11" t="s">
        <v>62</v>
      </c>
      <c r="B294" s="11" t="s">
        <v>462</v>
      </c>
      <c r="C294" s="11" t="s">
        <v>463</v>
      </c>
      <c r="D294" s="11" t="s">
        <v>133</v>
      </c>
      <c r="E294" s="11" t="s">
        <v>464</v>
      </c>
      <c r="F294" s="11" t="s">
        <v>66</v>
      </c>
      <c r="G294" s="11" t="s">
        <v>475</v>
      </c>
      <c r="H294" s="11" t="s">
        <v>10</v>
      </c>
      <c r="I294" s="11" t="s">
        <v>68</v>
      </c>
      <c r="J294" s="11" t="s">
        <v>69</v>
      </c>
      <c r="K294" s="11">
        <v>1</v>
      </c>
      <c r="L294" s="11">
        <v>10</v>
      </c>
      <c r="M294" s="11" t="s">
        <v>66</v>
      </c>
      <c r="N294" s="22">
        <v>8.9499999999999996E-2</v>
      </c>
      <c r="O294" s="22">
        <v>7.3000000000000001E-3</v>
      </c>
      <c r="P294" s="22">
        <v>5.9999999999999995E-4</v>
      </c>
      <c r="Q294">
        <v>0.89500000000000002</v>
      </c>
      <c r="R294">
        <v>7.2999999999999995E-2</v>
      </c>
      <c r="S294">
        <v>5.9999999999999993E-3</v>
      </c>
      <c r="T294" s="23">
        <v>43810</v>
      </c>
      <c r="U294" s="23">
        <v>44223</v>
      </c>
      <c r="V294" s="24">
        <v>277627</v>
      </c>
      <c r="W294" s="11" t="s">
        <v>150</v>
      </c>
      <c r="X294" s="11" t="s">
        <v>151</v>
      </c>
      <c r="Y294" s="21">
        <v>277627</v>
      </c>
      <c r="Z294" s="23">
        <v>44420</v>
      </c>
      <c r="AA294" s="11">
        <v>774513</v>
      </c>
      <c r="AB294" s="11" t="s">
        <v>60</v>
      </c>
      <c r="AC294" s="21" t="s">
        <v>685</v>
      </c>
      <c r="AD294" t="s">
        <v>609</v>
      </c>
      <c r="AE294" t="s">
        <v>676</v>
      </c>
      <c r="AF294" t="str">
        <f>VLOOKUP(AA294,'[1]CAP query'!A:K,11,FALSE)</f>
        <v>37.9816229999999, -122.0447</v>
      </c>
    </row>
    <row r="295" spans="1:33" x14ac:dyDescent="0.2">
      <c r="A295" s="11" t="s">
        <v>62</v>
      </c>
      <c r="B295" s="11" t="s">
        <v>462</v>
      </c>
      <c r="C295" s="11" t="s">
        <v>463</v>
      </c>
      <c r="D295" s="11" t="s">
        <v>133</v>
      </c>
      <c r="E295" s="11" t="s">
        <v>464</v>
      </c>
      <c r="F295" s="11" t="s">
        <v>66</v>
      </c>
      <c r="G295" s="11" t="s">
        <v>476</v>
      </c>
      <c r="H295" s="11" t="s">
        <v>10</v>
      </c>
      <c r="I295" s="11" t="s">
        <v>68</v>
      </c>
      <c r="J295" s="11" t="s">
        <v>69</v>
      </c>
      <c r="K295" s="11">
        <v>1</v>
      </c>
      <c r="L295" s="11">
        <v>10</v>
      </c>
      <c r="M295" s="11" t="s">
        <v>66</v>
      </c>
      <c r="N295" s="22">
        <v>8.6300000000000002E-2</v>
      </c>
      <c r="O295" s="22">
        <v>6.8999999999999999E-3</v>
      </c>
      <c r="P295" s="22">
        <v>5.0000000000000001E-4</v>
      </c>
      <c r="Q295">
        <v>0.86299999999999999</v>
      </c>
      <c r="R295">
        <v>6.9000000000000006E-2</v>
      </c>
      <c r="S295">
        <v>5.0000000000000001E-3</v>
      </c>
      <c r="T295" s="23">
        <v>43810</v>
      </c>
      <c r="U295" s="23">
        <v>44223</v>
      </c>
      <c r="V295" s="24">
        <v>270014</v>
      </c>
      <c r="W295" s="11" t="s">
        <v>150</v>
      </c>
      <c r="X295" s="11" t="s">
        <v>151</v>
      </c>
      <c r="Y295" s="21">
        <v>270014</v>
      </c>
      <c r="Z295" s="23">
        <v>44420</v>
      </c>
      <c r="AA295" s="11">
        <v>774521</v>
      </c>
      <c r="AB295" s="11" t="s">
        <v>60</v>
      </c>
      <c r="AC295" s="21" t="s">
        <v>686</v>
      </c>
      <c r="AD295" t="s">
        <v>609</v>
      </c>
      <c r="AE295" t="s">
        <v>676</v>
      </c>
      <c r="AF295" t="str">
        <f>VLOOKUP(AA295,'[1]CAP query'!A:K,11,FALSE)</f>
        <v>37.9816229999999, -122.0447</v>
      </c>
    </row>
    <row r="296" spans="1:33" x14ac:dyDescent="0.2">
      <c r="A296" s="11" t="s">
        <v>62</v>
      </c>
      <c r="B296" s="11" t="s">
        <v>462</v>
      </c>
      <c r="C296" s="11" t="s">
        <v>463</v>
      </c>
      <c r="D296" s="11" t="s">
        <v>133</v>
      </c>
      <c r="E296" s="11" t="s">
        <v>464</v>
      </c>
      <c r="F296" s="11" t="s">
        <v>66</v>
      </c>
      <c r="G296" s="11" t="s">
        <v>477</v>
      </c>
      <c r="H296" s="11" t="s">
        <v>10</v>
      </c>
      <c r="I296" s="11" t="s">
        <v>68</v>
      </c>
      <c r="J296" s="11" t="s">
        <v>69</v>
      </c>
      <c r="K296" s="11">
        <v>1</v>
      </c>
      <c r="L296" s="11">
        <v>10</v>
      </c>
      <c r="M296" s="11" t="s">
        <v>66</v>
      </c>
      <c r="N296" s="22">
        <v>8.6699999999999999E-2</v>
      </c>
      <c r="O296" s="22">
        <v>7.1000000000000004E-3</v>
      </c>
      <c r="P296" s="22">
        <v>5.0000000000000001E-4</v>
      </c>
      <c r="Q296">
        <v>0.86699999999999999</v>
      </c>
      <c r="R296">
        <v>7.1000000000000008E-2</v>
      </c>
      <c r="S296">
        <v>5.0000000000000001E-3</v>
      </c>
      <c r="T296" s="23">
        <v>43810</v>
      </c>
      <c r="U296" s="23">
        <v>44223</v>
      </c>
      <c r="V296" s="24">
        <v>270014</v>
      </c>
      <c r="W296" s="11" t="s">
        <v>150</v>
      </c>
      <c r="X296" s="11" t="s">
        <v>151</v>
      </c>
      <c r="Y296" s="21">
        <v>270014</v>
      </c>
      <c r="Z296" s="23">
        <v>44420</v>
      </c>
      <c r="AA296" s="11">
        <v>774525</v>
      </c>
      <c r="AB296" s="11" t="s">
        <v>60</v>
      </c>
      <c r="AC296" s="21" t="s">
        <v>687</v>
      </c>
      <c r="AD296" t="s">
        <v>609</v>
      </c>
      <c r="AE296" t="s">
        <v>676</v>
      </c>
      <c r="AF296" t="str">
        <f>VLOOKUP(AA296,'[1]CAP query'!A:K,11,FALSE)</f>
        <v>37.9816229999999, -122.0447</v>
      </c>
    </row>
    <row r="297" spans="1:33" x14ac:dyDescent="0.2">
      <c r="A297" s="11" t="s">
        <v>62</v>
      </c>
      <c r="B297" s="11" t="s">
        <v>462</v>
      </c>
      <c r="C297" s="11" t="s">
        <v>463</v>
      </c>
      <c r="D297" s="11" t="s">
        <v>133</v>
      </c>
      <c r="E297" s="11" t="s">
        <v>464</v>
      </c>
      <c r="F297" s="11" t="s">
        <v>66</v>
      </c>
      <c r="G297" s="11" t="s">
        <v>478</v>
      </c>
      <c r="H297" s="11" t="s">
        <v>10</v>
      </c>
      <c r="I297" s="11" t="s">
        <v>68</v>
      </c>
      <c r="J297" s="11" t="s">
        <v>69</v>
      </c>
      <c r="K297" s="11">
        <v>1</v>
      </c>
      <c r="L297" s="11">
        <v>8</v>
      </c>
      <c r="M297" s="11" t="s">
        <v>66</v>
      </c>
      <c r="N297" s="22">
        <v>4.07E-2</v>
      </c>
      <c r="O297" s="22">
        <v>2.2000000000000001E-3</v>
      </c>
      <c r="P297" s="22">
        <v>0</v>
      </c>
      <c r="Q297">
        <v>0.3256</v>
      </c>
      <c r="R297">
        <v>1.7600000000000001E-2</v>
      </c>
      <c r="S297">
        <v>0</v>
      </c>
      <c r="T297" s="23">
        <v>43810</v>
      </c>
      <c r="U297" s="23">
        <v>43845</v>
      </c>
      <c r="V297" s="24">
        <v>90000</v>
      </c>
      <c r="W297" s="11" t="s">
        <v>150</v>
      </c>
      <c r="X297" s="11" t="s">
        <v>151</v>
      </c>
      <c r="Y297" s="21">
        <v>90000</v>
      </c>
      <c r="Z297" s="23">
        <v>43937</v>
      </c>
      <c r="AA297" s="11">
        <v>774385</v>
      </c>
      <c r="AB297" s="11" t="s">
        <v>60</v>
      </c>
      <c r="AC297" s="21" t="s">
        <v>688</v>
      </c>
      <c r="AD297" t="s">
        <v>609</v>
      </c>
      <c r="AE297" t="s">
        <v>676</v>
      </c>
      <c r="AF297" t="str">
        <f>VLOOKUP(AA297,'[1]CAP query'!A:K,11,FALSE)</f>
        <v>37.9816229999999, -122.0447</v>
      </c>
    </row>
    <row r="298" spans="1:33" x14ac:dyDescent="0.2">
      <c r="A298" s="11" t="s">
        <v>62</v>
      </c>
      <c r="B298" s="11" t="s">
        <v>462</v>
      </c>
      <c r="C298" s="11" t="s">
        <v>463</v>
      </c>
      <c r="D298" s="11" t="s">
        <v>133</v>
      </c>
      <c r="E298" s="11" t="s">
        <v>464</v>
      </c>
      <c r="F298" s="11" t="s">
        <v>66</v>
      </c>
      <c r="G298" s="11" t="s">
        <v>479</v>
      </c>
      <c r="H298" s="11" t="s">
        <v>10</v>
      </c>
      <c r="I298" s="11" t="s">
        <v>68</v>
      </c>
      <c r="J298" s="11" t="s">
        <v>69</v>
      </c>
      <c r="K298" s="11">
        <v>1</v>
      </c>
      <c r="L298" s="11">
        <v>8</v>
      </c>
      <c r="M298" s="11" t="s">
        <v>66</v>
      </c>
      <c r="N298" s="22">
        <v>4.0599999999999997E-2</v>
      </c>
      <c r="O298" s="22">
        <v>2.0999999999999999E-3</v>
      </c>
      <c r="P298" s="22">
        <v>0</v>
      </c>
      <c r="Q298">
        <v>0.32479999999999998</v>
      </c>
      <c r="R298">
        <v>1.6799999999999999E-2</v>
      </c>
      <c r="S298">
        <v>0</v>
      </c>
      <c r="T298" s="23">
        <v>43810</v>
      </c>
      <c r="U298" s="23">
        <v>43845</v>
      </c>
      <c r="V298" s="24">
        <v>90000</v>
      </c>
      <c r="W298" s="11" t="s">
        <v>150</v>
      </c>
      <c r="X298" s="11" t="s">
        <v>151</v>
      </c>
      <c r="Y298" s="21">
        <v>90000</v>
      </c>
      <c r="Z298" s="23">
        <v>43937</v>
      </c>
      <c r="AA298" s="11">
        <v>774389</v>
      </c>
      <c r="AB298" s="11" t="s">
        <v>60</v>
      </c>
      <c r="AC298" s="21" t="s">
        <v>689</v>
      </c>
      <c r="AD298" t="s">
        <v>609</v>
      </c>
      <c r="AE298" t="s">
        <v>610</v>
      </c>
      <c r="AF298" t="str">
        <f>VLOOKUP(AA298,'[1]CAP query'!A:K,11,FALSE)</f>
        <v>37.9816229999999, -122.0447</v>
      </c>
    </row>
    <row r="299" spans="1:33" x14ac:dyDescent="0.2">
      <c r="A299" s="11" t="s">
        <v>62</v>
      </c>
      <c r="B299" s="11" t="s">
        <v>462</v>
      </c>
      <c r="C299" s="11" t="s">
        <v>463</v>
      </c>
      <c r="D299" s="11" t="s">
        <v>133</v>
      </c>
      <c r="E299" s="11" t="s">
        <v>464</v>
      </c>
      <c r="F299" s="11" t="s">
        <v>66</v>
      </c>
      <c r="G299" s="11" t="s">
        <v>480</v>
      </c>
      <c r="H299" s="11" t="s">
        <v>10</v>
      </c>
      <c r="I299" s="11" t="s">
        <v>68</v>
      </c>
      <c r="J299" s="11" t="s">
        <v>69</v>
      </c>
      <c r="K299" s="11">
        <v>1</v>
      </c>
      <c r="L299" s="11">
        <v>10</v>
      </c>
      <c r="M299" s="11" t="s">
        <v>66</v>
      </c>
      <c r="N299" s="22">
        <v>5.9400000000000001E-2</v>
      </c>
      <c r="O299" s="22">
        <v>4.0000000000000001E-3</v>
      </c>
      <c r="P299" s="22">
        <v>2.9999999999999997E-4</v>
      </c>
      <c r="Q299">
        <v>0.59399999999999997</v>
      </c>
      <c r="R299">
        <v>0.04</v>
      </c>
      <c r="S299">
        <v>2.9999999999999996E-3</v>
      </c>
      <c r="T299" s="23">
        <v>43810</v>
      </c>
      <c r="U299" s="23">
        <v>44113</v>
      </c>
      <c r="V299" s="24">
        <v>180000</v>
      </c>
      <c r="W299" s="11" t="s">
        <v>150</v>
      </c>
      <c r="X299" s="11" t="s">
        <v>151</v>
      </c>
      <c r="Y299" s="21">
        <v>179793</v>
      </c>
      <c r="Z299" s="23">
        <v>44420</v>
      </c>
      <c r="AA299" s="11">
        <v>774393</v>
      </c>
      <c r="AB299" s="11" t="s">
        <v>60</v>
      </c>
      <c r="AC299" s="21" t="s">
        <v>690</v>
      </c>
      <c r="AD299" t="s">
        <v>574</v>
      </c>
      <c r="AE299" t="s">
        <v>575</v>
      </c>
      <c r="AF299" t="str">
        <f>VLOOKUP(AA299,'[1]CAP query'!A:K,11,FALSE)</f>
        <v>37.9816229999999, -122.0447</v>
      </c>
      <c r="AG299" t="str">
        <f>VLOOKUP(AA299,'[1]cofund(3)'!E:M,8,FALSE)</f>
        <v>HVIP - Hybrid and Zero-Emission Truck and Bus Voucher Incentive Project</v>
      </c>
    </row>
    <row r="300" spans="1:33" x14ac:dyDescent="0.2">
      <c r="A300" s="11" t="s">
        <v>50</v>
      </c>
      <c r="B300" s="11" t="s">
        <v>481</v>
      </c>
      <c r="C300" s="11">
        <v>19055</v>
      </c>
      <c r="D300" s="11" t="s">
        <v>133</v>
      </c>
      <c r="E300" s="11" t="s">
        <v>395</v>
      </c>
      <c r="F300" s="11" t="s">
        <v>66</v>
      </c>
      <c r="G300" s="11">
        <v>201101</v>
      </c>
      <c r="H300" s="11" t="s">
        <v>16</v>
      </c>
      <c r="I300" s="11" t="s">
        <v>68</v>
      </c>
      <c r="J300" s="11" t="s">
        <v>69</v>
      </c>
      <c r="K300" s="11">
        <v>1</v>
      </c>
      <c r="L300" s="11">
        <v>12</v>
      </c>
      <c r="M300" s="11" t="s">
        <v>66</v>
      </c>
      <c r="N300" s="22">
        <v>1.5800000000000002E-2</v>
      </c>
      <c r="O300" s="22">
        <v>1E-3</v>
      </c>
      <c r="P300" s="22">
        <v>0</v>
      </c>
      <c r="Q300">
        <v>0.18960000000000002</v>
      </c>
      <c r="R300">
        <v>1.2E-2</v>
      </c>
      <c r="S300">
        <v>0</v>
      </c>
      <c r="T300" s="23">
        <v>43350</v>
      </c>
      <c r="U300" s="23">
        <v>43987</v>
      </c>
      <c r="V300" s="24">
        <v>18809</v>
      </c>
      <c r="W300" s="11" t="s">
        <v>150</v>
      </c>
      <c r="X300" s="11" t="s">
        <v>151</v>
      </c>
      <c r="Y300" s="21">
        <v>18809</v>
      </c>
      <c r="Z300" s="23">
        <v>44489</v>
      </c>
      <c r="AA300" s="11">
        <v>740651</v>
      </c>
      <c r="AB300" s="11" t="s">
        <v>60</v>
      </c>
      <c r="AC300" s="21" t="s">
        <v>691</v>
      </c>
      <c r="AD300" t="s">
        <v>621</v>
      </c>
      <c r="AF300" t="str">
        <f>VLOOKUP(AA300,'[1]CAP query'!A:K,11,FALSE)</f>
        <v>33.814901,-117.906883</v>
      </c>
    </row>
    <row r="301" spans="1:33" x14ac:dyDescent="0.2">
      <c r="A301" s="11" t="s">
        <v>50</v>
      </c>
      <c r="B301" s="11" t="s">
        <v>481</v>
      </c>
      <c r="C301" s="11">
        <v>19055</v>
      </c>
      <c r="D301" s="11" t="s">
        <v>133</v>
      </c>
      <c r="E301" s="11" t="s">
        <v>395</v>
      </c>
      <c r="F301" s="11" t="s">
        <v>66</v>
      </c>
      <c r="G301" s="11">
        <v>201102</v>
      </c>
      <c r="H301" s="11" t="s">
        <v>20</v>
      </c>
      <c r="I301" s="11" t="s">
        <v>68</v>
      </c>
      <c r="J301" s="11" t="s">
        <v>69</v>
      </c>
      <c r="K301" s="11">
        <v>1</v>
      </c>
      <c r="L301" s="11">
        <v>12</v>
      </c>
      <c r="M301" s="11" t="s">
        <v>66</v>
      </c>
      <c r="N301" s="22">
        <v>2.7300000000000001E-2</v>
      </c>
      <c r="O301" s="22">
        <v>1.6000000000000001E-3</v>
      </c>
      <c r="P301" s="22">
        <v>0</v>
      </c>
      <c r="Q301">
        <v>0.3276</v>
      </c>
      <c r="R301">
        <v>1.9200000000000002E-2</v>
      </c>
      <c r="S301">
        <v>0</v>
      </c>
      <c r="T301" s="23">
        <v>43350</v>
      </c>
      <c r="U301" s="23">
        <v>43987</v>
      </c>
      <c r="V301" s="24">
        <v>20574.169999999998</v>
      </c>
      <c r="W301" s="11" t="s">
        <v>150</v>
      </c>
      <c r="X301" s="11" t="s">
        <v>151</v>
      </c>
      <c r="Y301" s="21">
        <v>20574</v>
      </c>
      <c r="Z301" s="23">
        <v>44489</v>
      </c>
      <c r="AA301" s="11">
        <v>758190</v>
      </c>
      <c r="AB301" s="11" t="s">
        <v>60</v>
      </c>
      <c r="AC301" s="21" t="s">
        <v>692</v>
      </c>
      <c r="AD301" t="s">
        <v>621</v>
      </c>
      <c r="AE301" t="s">
        <v>693</v>
      </c>
      <c r="AF301" t="str">
        <f>VLOOKUP(AA301,'[1]CAP query'!A:K,11,FALSE)</f>
        <v>33.814901,-117.906883</v>
      </c>
    </row>
    <row r="302" spans="1:33" x14ac:dyDescent="0.2">
      <c r="A302" s="11" t="s">
        <v>482</v>
      </c>
      <c r="B302" s="11" t="s">
        <v>483</v>
      </c>
      <c r="C302" s="11" t="s">
        <v>484</v>
      </c>
      <c r="D302" s="11" t="s">
        <v>133</v>
      </c>
      <c r="E302" s="11" t="s">
        <v>485</v>
      </c>
      <c r="F302" s="11" t="s">
        <v>66</v>
      </c>
      <c r="G302" s="11" t="s">
        <v>486</v>
      </c>
      <c r="H302" s="11" t="s">
        <v>10</v>
      </c>
      <c r="I302" s="11" t="s">
        <v>68</v>
      </c>
      <c r="J302" s="11" t="s">
        <v>69</v>
      </c>
      <c r="K302" s="11">
        <v>1</v>
      </c>
      <c r="L302" s="11">
        <v>5</v>
      </c>
      <c r="M302" s="11" t="s">
        <v>66</v>
      </c>
      <c r="N302" s="22">
        <v>0.1066</v>
      </c>
      <c r="O302" s="22">
        <v>1.37E-2</v>
      </c>
      <c r="P302" s="22">
        <v>1.4E-3</v>
      </c>
      <c r="Q302">
        <v>0.53300000000000003</v>
      </c>
      <c r="R302">
        <v>6.8500000000000005E-2</v>
      </c>
      <c r="S302">
        <v>7.0000000000000001E-3</v>
      </c>
      <c r="T302" s="23">
        <v>43342</v>
      </c>
      <c r="U302" s="23">
        <v>44099</v>
      </c>
      <c r="V302" s="24">
        <v>176550</v>
      </c>
      <c r="W302" s="11" t="s">
        <v>150</v>
      </c>
      <c r="X302" s="11" t="s">
        <v>287</v>
      </c>
      <c r="Y302" s="21">
        <v>176550</v>
      </c>
      <c r="Z302" s="23">
        <v>44118</v>
      </c>
      <c r="AA302" s="11">
        <v>730488</v>
      </c>
      <c r="AB302" s="11" t="s">
        <v>60</v>
      </c>
      <c r="AC302" s="21" t="s">
        <v>694</v>
      </c>
      <c r="AD302" t="s">
        <v>695</v>
      </c>
      <c r="AE302" t="s">
        <v>613</v>
      </c>
      <c r="AF302" t="str">
        <f>VLOOKUP(AA302,'[1]CAP query'!A:K,11,FALSE)</f>
        <v>35.651138, -120.695322</v>
      </c>
      <c r="AG302" t="str">
        <f>VLOOKUP(AA302,'[1]cofund(3)'!E:M,8,FALSE)</f>
        <v>HVIP - Hybrid and Zero-Emission Truck and Bus Voucher Incentive Project</v>
      </c>
    </row>
    <row r="303" spans="1:33" x14ac:dyDescent="0.2">
      <c r="A303" s="11" t="s">
        <v>487</v>
      </c>
      <c r="B303" s="11" t="s">
        <v>488</v>
      </c>
      <c r="C303" s="11" t="s">
        <v>489</v>
      </c>
      <c r="D303" s="11" t="s">
        <v>133</v>
      </c>
      <c r="E303" s="11" t="s">
        <v>490</v>
      </c>
      <c r="F303" s="11" t="s">
        <v>55</v>
      </c>
      <c r="G303" s="11" t="s">
        <v>491</v>
      </c>
      <c r="H303" s="11" t="s">
        <v>10</v>
      </c>
      <c r="I303" s="11" t="s">
        <v>68</v>
      </c>
      <c r="J303" s="11" t="s">
        <v>69</v>
      </c>
      <c r="K303" s="11">
        <v>1</v>
      </c>
      <c r="L303" s="11">
        <v>10</v>
      </c>
      <c r="M303" s="11" t="s">
        <v>66</v>
      </c>
      <c r="N303" s="22">
        <v>0.30309999999999998</v>
      </c>
      <c r="O303" s="22">
        <v>2.81E-2</v>
      </c>
      <c r="P303" s="22">
        <v>1.0800000000000001E-2</v>
      </c>
      <c r="Q303">
        <v>3.0309999999999997</v>
      </c>
      <c r="R303">
        <v>0.28100000000000003</v>
      </c>
      <c r="S303">
        <v>0.10800000000000001</v>
      </c>
      <c r="T303" s="23">
        <v>43963</v>
      </c>
      <c r="U303" s="23">
        <v>44250</v>
      </c>
      <c r="V303" s="24">
        <v>308799</v>
      </c>
      <c r="W303" s="11" t="s">
        <v>150</v>
      </c>
      <c r="X303" s="11" t="s">
        <v>218</v>
      </c>
      <c r="Y303" s="21">
        <v>308799</v>
      </c>
      <c r="Z303" s="23">
        <v>44292</v>
      </c>
      <c r="AA303" s="11">
        <v>771521</v>
      </c>
      <c r="AB303" s="11" t="s">
        <v>60</v>
      </c>
      <c r="AC303" s="21" t="s">
        <v>696</v>
      </c>
      <c r="AF303" t="str">
        <f>VLOOKUP(AA303,'[1]CAP query'!A:K,11,FALSE)</f>
        <v>34.572030, -117.477250</v>
      </c>
    </row>
    <row r="304" spans="1:33" x14ac:dyDescent="0.2">
      <c r="A304" s="11" t="s">
        <v>487</v>
      </c>
      <c r="B304" s="11" t="s">
        <v>488</v>
      </c>
      <c r="C304" s="11" t="s">
        <v>489</v>
      </c>
      <c r="D304" s="11" t="s">
        <v>133</v>
      </c>
      <c r="E304" s="11" t="s">
        <v>490</v>
      </c>
      <c r="F304" s="11" t="s">
        <v>55</v>
      </c>
      <c r="G304" s="11" t="s">
        <v>492</v>
      </c>
      <c r="H304" s="11" t="s">
        <v>10</v>
      </c>
      <c r="I304" s="11" t="s">
        <v>68</v>
      </c>
      <c r="J304" s="11" t="s">
        <v>69</v>
      </c>
      <c r="K304" s="11">
        <v>1</v>
      </c>
      <c r="L304" s="11">
        <v>10</v>
      </c>
      <c r="M304" s="11" t="s">
        <v>66</v>
      </c>
      <c r="N304" s="22">
        <v>0.30309999999999998</v>
      </c>
      <c r="O304" s="22">
        <v>2.81E-2</v>
      </c>
      <c r="P304" s="22">
        <v>1.0800000000000001E-2</v>
      </c>
      <c r="Q304">
        <v>3.0309999999999997</v>
      </c>
      <c r="R304">
        <v>0.28100000000000003</v>
      </c>
      <c r="S304">
        <v>0.10800000000000001</v>
      </c>
      <c r="T304" s="23">
        <v>43963</v>
      </c>
      <c r="U304" s="23">
        <v>44035</v>
      </c>
      <c r="V304" s="24">
        <v>400000</v>
      </c>
      <c r="W304" s="11" t="s">
        <v>150</v>
      </c>
      <c r="X304" s="11" t="s">
        <v>151</v>
      </c>
      <c r="Y304" s="21">
        <v>400000</v>
      </c>
      <c r="Z304" s="23">
        <v>44091</v>
      </c>
      <c r="AA304" s="11">
        <v>771529</v>
      </c>
      <c r="AB304" s="11" t="s">
        <v>60</v>
      </c>
      <c r="AC304" s="21" t="s">
        <v>697</v>
      </c>
      <c r="AF304" t="str">
        <f>VLOOKUP(AA304,'[1]CAP query'!A:K,11,FALSE)</f>
        <v>34.572030, -117.407250</v>
      </c>
    </row>
    <row r="305" spans="1:32" x14ac:dyDescent="0.2">
      <c r="A305" s="11" t="s">
        <v>487</v>
      </c>
      <c r="B305" s="11" t="s">
        <v>488</v>
      </c>
      <c r="C305" s="11" t="s">
        <v>489</v>
      </c>
      <c r="D305" s="11" t="s">
        <v>133</v>
      </c>
      <c r="E305" s="11" t="s">
        <v>490</v>
      </c>
      <c r="F305" s="11" t="s">
        <v>55</v>
      </c>
      <c r="G305" s="11" t="s">
        <v>493</v>
      </c>
      <c r="H305" s="11" t="s">
        <v>10</v>
      </c>
      <c r="I305" s="11" t="s">
        <v>68</v>
      </c>
      <c r="J305" s="11" t="s">
        <v>69</v>
      </c>
      <c r="K305" s="11">
        <v>1</v>
      </c>
      <c r="L305" s="11">
        <v>10</v>
      </c>
      <c r="M305" s="11" t="s">
        <v>66</v>
      </c>
      <c r="N305" s="22">
        <v>0.25609999999999999</v>
      </c>
      <c r="O305" s="22">
        <v>2.1399999999999999E-2</v>
      </c>
      <c r="P305" s="22">
        <v>8.5000000000000006E-3</v>
      </c>
      <c r="Q305">
        <v>2.5609999999999999</v>
      </c>
      <c r="R305">
        <v>0.214</v>
      </c>
      <c r="S305">
        <v>8.5000000000000006E-2</v>
      </c>
      <c r="T305" s="23">
        <v>43963</v>
      </c>
      <c r="U305" s="23">
        <v>44035</v>
      </c>
      <c r="V305" s="24">
        <v>400000</v>
      </c>
      <c r="W305" s="11" t="s">
        <v>150</v>
      </c>
      <c r="X305" s="11" t="s">
        <v>151</v>
      </c>
      <c r="Y305" s="21">
        <v>400000</v>
      </c>
      <c r="Z305" s="23">
        <v>44091</v>
      </c>
      <c r="AA305" s="11">
        <v>771525</v>
      </c>
      <c r="AB305" s="11" t="s">
        <v>60</v>
      </c>
      <c r="AC305" s="21" t="s">
        <v>698</v>
      </c>
      <c r="AF305" t="str">
        <f>VLOOKUP(AA305,'[1]CAP query'!A:K,11,FALSE)</f>
        <v>34.572030,-117.407250</v>
      </c>
    </row>
    <row r="306" spans="1:32" x14ac:dyDescent="0.2">
      <c r="A306" s="11" t="s">
        <v>494</v>
      </c>
      <c r="B306" s="11" t="s">
        <v>495</v>
      </c>
      <c r="C306" s="11" t="s">
        <v>496</v>
      </c>
      <c r="D306" s="11" t="s">
        <v>133</v>
      </c>
      <c r="E306" s="11" t="s">
        <v>497</v>
      </c>
      <c r="F306" s="11" t="s">
        <v>66</v>
      </c>
      <c r="G306" s="11" t="s">
        <v>498</v>
      </c>
      <c r="H306" s="11" t="s">
        <v>10</v>
      </c>
      <c r="I306" s="11" t="s">
        <v>68</v>
      </c>
      <c r="J306" s="11" t="s">
        <v>69</v>
      </c>
      <c r="K306" s="11">
        <v>1</v>
      </c>
      <c r="L306" s="11">
        <v>5</v>
      </c>
      <c r="M306" s="11" t="s">
        <v>66</v>
      </c>
      <c r="N306" s="22">
        <v>0.1903</v>
      </c>
      <c r="O306" s="22">
        <v>2.1600000000000001E-2</v>
      </c>
      <c r="P306" s="22">
        <v>9.5999999999999992E-3</v>
      </c>
      <c r="Q306">
        <v>0.95150000000000001</v>
      </c>
      <c r="R306">
        <v>0.10800000000000001</v>
      </c>
      <c r="S306">
        <v>4.7999999999999994E-2</v>
      </c>
      <c r="T306" s="23">
        <v>43573</v>
      </c>
      <c r="U306" s="23">
        <v>43945</v>
      </c>
      <c r="V306" s="24">
        <v>153118.5</v>
      </c>
      <c r="W306" s="11" t="s">
        <v>150</v>
      </c>
      <c r="X306" s="11" t="s">
        <v>287</v>
      </c>
      <c r="Y306" s="21">
        <v>153118.5</v>
      </c>
      <c r="Z306" s="23">
        <v>43978</v>
      </c>
      <c r="AA306" s="11">
        <v>772681</v>
      </c>
      <c r="AB306" s="11" t="s">
        <v>60</v>
      </c>
      <c r="AC306" s="21" t="s">
        <v>699</v>
      </c>
      <c r="AD306" t="s">
        <v>574</v>
      </c>
      <c r="AE306" t="s">
        <v>600</v>
      </c>
      <c r="AF306" t="str">
        <f>VLOOKUP(AA306,'[1]CAP query'!A:K,11,FALSE)</f>
        <v>34.718581, -118.111624; 34.706893, -118.068707</v>
      </c>
    </row>
    <row r="307" spans="1:32" x14ac:dyDescent="0.2">
      <c r="A307" s="11" t="s">
        <v>494</v>
      </c>
      <c r="B307" s="11" t="s">
        <v>495</v>
      </c>
      <c r="C307" s="11" t="s">
        <v>496</v>
      </c>
      <c r="D307" s="11" t="s">
        <v>133</v>
      </c>
      <c r="E307" s="11" t="s">
        <v>497</v>
      </c>
      <c r="F307" s="11" t="s">
        <v>66</v>
      </c>
      <c r="G307" s="11" t="s">
        <v>499</v>
      </c>
      <c r="H307" s="11" t="s">
        <v>10</v>
      </c>
      <c r="I307" s="11" t="s">
        <v>68</v>
      </c>
      <c r="J307" s="11" t="s">
        <v>69</v>
      </c>
      <c r="K307" s="11">
        <v>1</v>
      </c>
      <c r="L307" s="11">
        <v>5</v>
      </c>
      <c r="M307" s="11" t="s">
        <v>66</v>
      </c>
      <c r="N307" s="22">
        <v>0.18540000000000001</v>
      </c>
      <c r="O307" s="22">
        <v>2.0799999999999999E-2</v>
      </c>
      <c r="P307" s="22">
        <v>9.2999999999999992E-3</v>
      </c>
      <c r="Q307">
        <v>0.92700000000000005</v>
      </c>
      <c r="R307">
        <v>0.104</v>
      </c>
      <c r="S307">
        <v>4.65E-2</v>
      </c>
      <c r="T307" s="23">
        <v>43573</v>
      </c>
      <c r="U307" s="23">
        <v>43945</v>
      </c>
      <c r="V307" s="24">
        <v>153118.5</v>
      </c>
      <c r="W307" s="11" t="s">
        <v>150</v>
      </c>
      <c r="X307" s="11" t="s">
        <v>287</v>
      </c>
      <c r="Y307" s="21">
        <v>153118.5</v>
      </c>
      <c r="Z307" s="23">
        <v>43978</v>
      </c>
      <c r="AA307" s="11">
        <v>772675</v>
      </c>
      <c r="AB307" s="11" t="s">
        <v>60</v>
      </c>
      <c r="AC307" s="21" t="s">
        <v>700</v>
      </c>
      <c r="AD307" t="s">
        <v>574</v>
      </c>
      <c r="AE307" t="s">
        <v>600</v>
      </c>
      <c r="AF307" t="str">
        <f>VLOOKUP(AA307,'[1]CAP query'!A:K,11,FALSE)</f>
        <v>34.718581, -118.111624; 34.706893, -118.068707</v>
      </c>
    </row>
    <row r="308" spans="1:32" x14ac:dyDescent="0.2">
      <c r="A308" s="11" t="s">
        <v>494</v>
      </c>
      <c r="B308" s="11" t="s">
        <v>495</v>
      </c>
      <c r="C308" s="11" t="s">
        <v>496</v>
      </c>
      <c r="D308" s="11" t="s">
        <v>133</v>
      </c>
      <c r="E308" s="11" t="s">
        <v>497</v>
      </c>
      <c r="F308" s="11" t="s">
        <v>66</v>
      </c>
      <c r="G308" s="11" t="s">
        <v>500</v>
      </c>
      <c r="H308" s="11" t="s">
        <v>10</v>
      </c>
      <c r="I308" s="11" t="s">
        <v>68</v>
      </c>
      <c r="J308" s="11" t="s">
        <v>69</v>
      </c>
      <c r="K308" s="11">
        <v>1</v>
      </c>
      <c r="L308" s="11">
        <v>5</v>
      </c>
      <c r="M308" s="11" t="s">
        <v>66</v>
      </c>
      <c r="N308" s="22">
        <v>0.22509999999999999</v>
      </c>
      <c r="O308" s="22">
        <v>4.3700000000000003E-2</v>
      </c>
      <c r="P308" s="22">
        <v>2.5100000000000001E-2</v>
      </c>
      <c r="Q308">
        <v>1.1254999999999999</v>
      </c>
      <c r="R308">
        <v>0.21850000000000003</v>
      </c>
      <c r="S308">
        <v>0.1255</v>
      </c>
      <c r="T308" s="23">
        <v>43573</v>
      </c>
      <c r="U308" s="23">
        <v>43945</v>
      </c>
      <c r="V308" s="24">
        <v>162513</v>
      </c>
      <c r="W308" s="11" t="s">
        <v>150</v>
      </c>
      <c r="X308" s="11" t="s">
        <v>287</v>
      </c>
      <c r="Y308" s="21">
        <v>162513</v>
      </c>
      <c r="Z308" s="23">
        <v>43978</v>
      </c>
      <c r="AA308" s="11">
        <v>772693</v>
      </c>
      <c r="AB308" s="11" t="s">
        <v>60</v>
      </c>
      <c r="AC308" s="21" t="s">
        <v>701</v>
      </c>
      <c r="AD308" t="s">
        <v>574</v>
      </c>
      <c r="AE308" t="s">
        <v>583</v>
      </c>
      <c r="AF308" t="str">
        <f>VLOOKUP(AA308,'[1]CAP query'!A:K,11,FALSE)</f>
        <v>34.718581, -118.111624; 34.706893, -118.068707</v>
      </c>
    </row>
    <row r="309" spans="1:32" x14ac:dyDescent="0.2">
      <c r="A309" s="11" t="s">
        <v>487</v>
      </c>
      <c r="B309" s="11" t="s">
        <v>501</v>
      </c>
      <c r="C309" s="11" t="s">
        <v>502</v>
      </c>
      <c r="D309" s="11" t="s">
        <v>133</v>
      </c>
      <c r="E309" s="11" t="s">
        <v>503</v>
      </c>
      <c r="F309" s="11" t="s">
        <v>55</v>
      </c>
      <c r="G309" s="11" t="s">
        <v>504</v>
      </c>
      <c r="H309" s="11" t="s">
        <v>10</v>
      </c>
      <c r="I309" s="11" t="s">
        <v>68</v>
      </c>
      <c r="J309" s="11" t="s">
        <v>69</v>
      </c>
      <c r="K309" s="11">
        <v>1</v>
      </c>
      <c r="L309" s="11">
        <v>10</v>
      </c>
      <c r="M309" s="11" t="s">
        <v>66</v>
      </c>
      <c r="N309" s="22">
        <v>3.9399999999999998E-2</v>
      </c>
      <c r="O309" s="22">
        <v>1.6999999999999999E-3</v>
      </c>
      <c r="P309" s="22">
        <v>1E-3</v>
      </c>
      <c r="Q309">
        <v>0.39399999999999996</v>
      </c>
      <c r="R309">
        <v>1.6999999999999998E-2</v>
      </c>
      <c r="S309">
        <v>0.01</v>
      </c>
      <c r="T309" s="23">
        <v>43626</v>
      </c>
      <c r="U309" s="23">
        <v>43964</v>
      </c>
      <c r="V309" s="24">
        <v>159056.76999999999</v>
      </c>
      <c r="W309" s="11" t="s">
        <v>150</v>
      </c>
      <c r="X309" s="11" t="s">
        <v>287</v>
      </c>
      <c r="Y309" s="21">
        <v>159056.76999999999</v>
      </c>
      <c r="Z309" s="23">
        <v>43937</v>
      </c>
      <c r="AA309" s="11">
        <v>771505</v>
      </c>
      <c r="AB309" s="11" t="s">
        <v>60</v>
      </c>
      <c r="AC309" s="21" t="s">
        <v>702</v>
      </c>
      <c r="AF309" t="str">
        <f>VLOOKUP(AA309,'[1]CAP query'!A:K,11,FALSE)</f>
        <v>34.473630,-117.160050</v>
      </c>
    </row>
    <row r="310" spans="1:32" x14ac:dyDescent="0.2">
      <c r="A310" s="11" t="s">
        <v>487</v>
      </c>
      <c r="B310" s="11" t="s">
        <v>501</v>
      </c>
      <c r="C310" s="11" t="s">
        <v>502</v>
      </c>
      <c r="D310" s="11" t="s">
        <v>133</v>
      </c>
      <c r="E310" s="11" t="s">
        <v>503</v>
      </c>
      <c r="F310" s="11" t="s">
        <v>55</v>
      </c>
      <c r="G310" s="11" t="s">
        <v>505</v>
      </c>
      <c r="H310" s="11" t="s">
        <v>10</v>
      </c>
      <c r="I310" s="11" t="s">
        <v>68</v>
      </c>
      <c r="J310" s="11" t="s">
        <v>69</v>
      </c>
      <c r="K310" s="11">
        <v>1</v>
      </c>
      <c r="L310" s="11">
        <v>10</v>
      </c>
      <c r="M310" s="11" t="s">
        <v>66</v>
      </c>
      <c r="N310" s="22">
        <v>5.9499999999999997E-2</v>
      </c>
      <c r="O310" s="22">
        <v>2.8E-3</v>
      </c>
      <c r="P310" s="22">
        <v>1.6000000000000001E-3</v>
      </c>
      <c r="Q310">
        <v>0.59499999999999997</v>
      </c>
      <c r="R310">
        <v>2.8000000000000001E-2</v>
      </c>
      <c r="S310">
        <v>1.6E-2</v>
      </c>
      <c r="T310" s="23">
        <v>43626</v>
      </c>
      <c r="U310" s="23">
        <v>43964</v>
      </c>
      <c r="V310" s="24">
        <v>159056.76999999999</v>
      </c>
      <c r="W310" s="11" t="s">
        <v>150</v>
      </c>
      <c r="X310" s="11" t="s">
        <v>151</v>
      </c>
      <c r="Y310" s="21">
        <v>159056.76999999999</v>
      </c>
      <c r="Z310" s="23">
        <v>43937</v>
      </c>
      <c r="AA310" s="11">
        <v>771501</v>
      </c>
      <c r="AB310" s="11" t="s">
        <v>60</v>
      </c>
      <c r="AC310" s="21" t="s">
        <v>703</v>
      </c>
      <c r="AF310" t="str">
        <f>VLOOKUP(AA310,'[1]CAP query'!A:K,11,FALSE)</f>
        <v>34.473630,-117.160050</v>
      </c>
    </row>
    <row r="311" spans="1:32" x14ac:dyDescent="0.2">
      <c r="A311" s="11" t="s">
        <v>268</v>
      </c>
      <c r="B311" s="11" t="s">
        <v>506</v>
      </c>
      <c r="C311" s="11" t="s">
        <v>506</v>
      </c>
      <c r="D311" s="11" t="s">
        <v>133</v>
      </c>
      <c r="E311" s="11" t="s">
        <v>507</v>
      </c>
      <c r="F311" s="11" t="s">
        <v>55</v>
      </c>
      <c r="G311" s="11" t="s">
        <v>508</v>
      </c>
      <c r="H311" s="11" t="s">
        <v>10</v>
      </c>
      <c r="I311" s="11" t="s">
        <v>68</v>
      </c>
      <c r="J311" s="11" t="s">
        <v>69</v>
      </c>
      <c r="K311" s="11">
        <v>1</v>
      </c>
      <c r="L311" s="11">
        <v>10</v>
      </c>
      <c r="M311" s="11" t="s">
        <v>66</v>
      </c>
      <c r="N311" s="22">
        <v>0.1231</v>
      </c>
      <c r="O311" s="22">
        <v>1.17E-2</v>
      </c>
      <c r="P311" s="22">
        <v>8.0000000000000004E-4</v>
      </c>
      <c r="Q311">
        <v>1.2310000000000001</v>
      </c>
      <c r="R311">
        <v>0.11700000000000001</v>
      </c>
      <c r="S311">
        <v>8.0000000000000002E-3</v>
      </c>
      <c r="T311" s="23">
        <v>43756</v>
      </c>
      <c r="U311" s="23">
        <v>44592</v>
      </c>
      <c r="V311" s="24">
        <v>393540.75</v>
      </c>
      <c r="W311" s="11" t="s">
        <v>150</v>
      </c>
      <c r="X311" s="11" t="s">
        <v>287</v>
      </c>
      <c r="Y311" s="21">
        <v>393540.75</v>
      </c>
      <c r="Z311" s="23">
        <v>44623</v>
      </c>
      <c r="AA311" s="11">
        <v>783579</v>
      </c>
      <c r="AB311" s="11" t="s">
        <v>60</v>
      </c>
      <c r="AC311" s="21" t="s">
        <v>704</v>
      </c>
      <c r="AD311" t="s">
        <v>705</v>
      </c>
      <c r="AE311" t="s">
        <v>706</v>
      </c>
      <c r="AF311" t="str">
        <f>VLOOKUP(AA311,'[1]CAP query'!A:K,11,FALSE)</f>
        <v>39.5086, -121.5899</v>
      </c>
    </row>
    <row r="312" spans="1:32" x14ac:dyDescent="0.2">
      <c r="A312" s="11" t="s">
        <v>268</v>
      </c>
      <c r="B312" s="11" t="s">
        <v>509</v>
      </c>
      <c r="C312" s="11" t="s">
        <v>510</v>
      </c>
      <c r="D312" s="11" t="s">
        <v>133</v>
      </c>
      <c r="E312" s="11" t="s">
        <v>271</v>
      </c>
      <c r="F312" s="11" t="s">
        <v>55</v>
      </c>
      <c r="G312" s="11" t="s">
        <v>511</v>
      </c>
      <c r="H312" s="11" t="s">
        <v>10</v>
      </c>
      <c r="I312" s="11" t="s">
        <v>68</v>
      </c>
      <c r="J312" s="11" t="s">
        <v>69</v>
      </c>
      <c r="K312" s="11">
        <v>1</v>
      </c>
      <c r="L312" s="11">
        <v>10</v>
      </c>
      <c r="M312" s="11" t="s">
        <v>66</v>
      </c>
      <c r="N312" s="22">
        <v>0.35580000000000001</v>
      </c>
      <c r="O312" s="22">
        <v>3.3599999999999998E-2</v>
      </c>
      <c r="P312" s="22">
        <v>2.7000000000000001E-3</v>
      </c>
      <c r="Q312">
        <v>3.5579999999999998</v>
      </c>
      <c r="R312">
        <v>0.33599999999999997</v>
      </c>
      <c r="S312">
        <v>2.7000000000000003E-2</v>
      </c>
      <c r="T312" s="23">
        <v>44070</v>
      </c>
      <c r="U312" s="23">
        <v>44477</v>
      </c>
      <c r="V312" s="24">
        <v>400000</v>
      </c>
      <c r="W312" s="11" t="s">
        <v>150</v>
      </c>
      <c r="X312" s="11" t="s">
        <v>151</v>
      </c>
      <c r="Y312" s="21">
        <v>400000</v>
      </c>
      <c r="Z312" s="23">
        <v>44483</v>
      </c>
      <c r="AA312" s="11">
        <v>758980</v>
      </c>
      <c r="AB312" s="11" t="s">
        <v>60</v>
      </c>
      <c r="AC312" s="21" t="s">
        <v>707</v>
      </c>
      <c r="AD312" t="s">
        <v>574</v>
      </c>
      <c r="AE312" t="s">
        <v>600</v>
      </c>
      <c r="AF312" t="str">
        <f>VLOOKUP(AA312,'[1]CAP query'!A:K,11,FALSE)</f>
        <v>39.717808, -121.804838</v>
      </c>
    </row>
    <row r="313" spans="1:32" x14ac:dyDescent="0.2">
      <c r="A313" s="11" t="s">
        <v>512</v>
      </c>
      <c r="B313" s="11" t="s">
        <v>513</v>
      </c>
      <c r="C313" s="11" t="s">
        <v>514</v>
      </c>
      <c r="D313" s="11" t="s">
        <v>133</v>
      </c>
      <c r="E313" s="11" t="s">
        <v>515</v>
      </c>
      <c r="F313" s="11" t="s">
        <v>66</v>
      </c>
      <c r="G313" s="11" t="s">
        <v>516</v>
      </c>
      <c r="H313" s="11" t="s">
        <v>10</v>
      </c>
      <c r="I313" s="11" t="s">
        <v>68</v>
      </c>
      <c r="J313" s="11" t="s">
        <v>69</v>
      </c>
      <c r="K313" s="11">
        <v>1</v>
      </c>
      <c r="L313" s="11">
        <v>10</v>
      </c>
      <c r="M313" s="11" t="s">
        <v>66</v>
      </c>
      <c r="N313" s="22">
        <v>9.01E-2</v>
      </c>
      <c r="O313" s="22">
        <v>7.1000000000000004E-3</v>
      </c>
      <c r="P313" s="22">
        <v>5.0000000000000001E-4</v>
      </c>
      <c r="Q313">
        <v>0.90100000000000002</v>
      </c>
      <c r="R313">
        <v>7.1000000000000008E-2</v>
      </c>
      <c r="S313">
        <v>5.0000000000000001E-3</v>
      </c>
      <c r="T313" s="23">
        <v>43725</v>
      </c>
      <c r="U313" s="23">
        <v>44020</v>
      </c>
      <c r="V313" s="24">
        <v>281962.2</v>
      </c>
      <c r="W313" s="11" t="s">
        <v>150</v>
      </c>
      <c r="X313" s="11" t="s">
        <v>287</v>
      </c>
      <c r="Y313" s="21">
        <v>281962</v>
      </c>
      <c r="Z313" s="23">
        <v>44106</v>
      </c>
      <c r="AA313" s="11">
        <v>771731</v>
      </c>
      <c r="AB313" s="11" t="s">
        <v>60</v>
      </c>
      <c r="AC313" s="21" t="s">
        <v>708</v>
      </c>
      <c r="AD313" t="s">
        <v>574</v>
      </c>
      <c r="AE313" t="s">
        <v>605</v>
      </c>
      <c r="AF313" t="str">
        <f>VLOOKUP(AA313,'[1]CAP query'!A:K,11,FALSE)</f>
        <v>32.669301, -115.489206</v>
      </c>
    </row>
    <row r="314" spans="1:32" x14ac:dyDescent="0.2">
      <c r="A314" s="11" t="s">
        <v>84</v>
      </c>
      <c r="B314" s="11" t="s">
        <v>517</v>
      </c>
      <c r="C314" s="11" t="s">
        <v>517</v>
      </c>
      <c r="D314" s="11" t="s">
        <v>133</v>
      </c>
      <c r="E314" s="11" t="s">
        <v>518</v>
      </c>
      <c r="F314" s="11" t="s">
        <v>66</v>
      </c>
      <c r="G314" s="11" t="s">
        <v>519</v>
      </c>
      <c r="H314" s="11" t="s">
        <v>10</v>
      </c>
      <c r="I314" s="11" t="s">
        <v>68</v>
      </c>
      <c r="J314" s="11" t="s">
        <v>69</v>
      </c>
      <c r="K314" s="11">
        <v>1</v>
      </c>
      <c r="L314" s="11">
        <v>10</v>
      </c>
      <c r="M314" s="11" t="s">
        <v>66</v>
      </c>
      <c r="N314" s="22">
        <v>0.16400000000000001</v>
      </c>
      <c r="O314" s="22">
        <v>1.8499999999999999E-2</v>
      </c>
      <c r="P314" s="22">
        <v>1.1999999999999999E-3</v>
      </c>
      <c r="Q314">
        <v>1.6400000000000001</v>
      </c>
      <c r="R314">
        <v>0.185</v>
      </c>
      <c r="S314">
        <v>1.1999999999999999E-2</v>
      </c>
      <c r="T314" s="23">
        <v>44083</v>
      </c>
      <c r="U314" s="23">
        <v>44624</v>
      </c>
      <c r="V314" s="24">
        <v>356640</v>
      </c>
      <c r="W314" s="11" t="s">
        <v>150</v>
      </c>
      <c r="X314" s="11" t="s">
        <v>151</v>
      </c>
      <c r="Y314" s="21">
        <v>356640</v>
      </c>
      <c r="Z314" s="23">
        <v>44699</v>
      </c>
      <c r="AA314" s="11">
        <v>783631</v>
      </c>
      <c r="AB314" s="11" t="s">
        <v>60</v>
      </c>
      <c r="AC314" s="21" t="s">
        <v>709</v>
      </c>
      <c r="AD314" t="s">
        <v>580</v>
      </c>
      <c r="AE314" t="s">
        <v>710</v>
      </c>
      <c r="AF314" t="str">
        <f>VLOOKUP(AA314,'[1]CAP query'!A:K,11,FALSE)</f>
        <v>32.80085, -116.96645</v>
      </c>
    </row>
    <row r="315" spans="1:32" x14ac:dyDescent="0.2">
      <c r="A315" s="11" t="s">
        <v>84</v>
      </c>
      <c r="B315" s="11" t="s">
        <v>517</v>
      </c>
      <c r="C315" s="11" t="s">
        <v>517</v>
      </c>
      <c r="D315" s="11" t="s">
        <v>133</v>
      </c>
      <c r="E315" s="11" t="s">
        <v>518</v>
      </c>
      <c r="F315" s="11" t="s">
        <v>66</v>
      </c>
      <c r="G315" s="11" t="s">
        <v>520</v>
      </c>
      <c r="H315" s="11" t="s">
        <v>10</v>
      </c>
      <c r="I315" s="11" t="s">
        <v>68</v>
      </c>
      <c r="J315" s="11" t="s">
        <v>69</v>
      </c>
      <c r="K315" s="11">
        <v>1</v>
      </c>
      <c r="L315" s="11">
        <v>10</v>
      </c>
      <c r="M315" s="11" t="s">
        <v>66</v>
      </c>
      <c r="N315" s="22">
        <v>0.1618</v>
      </c>
      <c r="O315" s="22">
        <v>1.7399999999999999E-2</v>
      </c>
      <c r="P315" s="22">
        <v>1.1999999999999999E-3</v>
      </c>
      <c r="Q315">
        <v>1.6179999999999999</v>
      </c>
      <c r="R315">
        <v>0.17399999999999999</v>
      </c>
      <c r="S315">
        <v>1.1999999999999999E-2</v>
      </c>
      <c r="T315" s="23">
        <v>44083</v>
      </c>
      <c r="U315" s="23">
        <v>44624</v>
      </c>
      <c r="V315" s="24">
        <v>356640</v>
      </c>
      <c r="W315" s="11" t="s">
        <v>150</v>
      </c>
      <c r="X315" s="11" t="s">
        <v>151</v>
      </c>
      <c r="Y315" s="21">
        <v>356640</v>
      </c>
      <c r="Z315" s="23">
        <v>44699</v>
      </c>
      <c r="AA315" s="11">
        <v>783633</v>
      </c>
      <c r="AB315" s="11" t="s">
        <v>60</v>
      </c>
      <c r="AC315" s="21" t="s">
        <v>711</v>
      </c>
      <c r="AD315" t="s">
        <v>580</v>
      </c>
      <c r="AE315" t="s">
        <v>710</v>
      </c>
      <c r="AF315" t="str">
        <f>VLOOKUP(AA315,'[1]CAP query'!A:K,11,FALSE)</f>
        <v>32.80085, -116.96645</v>
      </c>
    </row>
    <row r="316" spans="1:32" x14ac:dyDescent="0.2">
      <c r="A316" s="11" t="s">
        <v>283</v>
      </c>
      <c r="B316" s="11" t="s">
        <v>294</v>
      </c>
      <c r="C316" s="11" t="s">
        <v>521</v>
      </c>
      <c r="D316" s="11" t="s">
        <v>133</v>
      </c>
      <c r="E316" s="11" t="s">
        <v>294</v>
      </c>
      <c r="F316" s="11" t="s">
        <v>66</v>
      </c>
      <c r="G316" s="11">
        <v>1</v>
      </c>
      <c r="H316" s="11" t="s">
        <v>10</v>
      </c>
      <c r="I316" s="11" t="s">
        <v>68</v>
      </c>
      <c r="J316" s="11" t="s">
        <v>69</v>
      </c>
      <c r="K316" s="11">
        <v>1</v>
      </c>
      <c r="L316" s="11">
        <v>10</v>
      </c>
      <c r="M316" s="11" t="s">
        <v>66</v>
      </c>
      <c r="N316" s="22">
        <v>0.24049999999999999</v>
      </c>
      <c r="O316" s="22">
        <v>1.8100000000000002E-2</v>
      </c>
      <c r="P316" s="22">
        <v>1.1999999999999999E-3</v>
      </c>
      <c r="Q316">
        <v>2.4049999999999998</v>
      </c>
      <c r="R316">
        <v>0.18100000000000002</v>
      </c>
      <c r="S316">
        <v>1.1999999999999999E-2</v>
      </c>
      <c r="T316" s="23">
        <v>43601</v>
      </c>
      <c r="U316" s="23">
        <v>44399</v>
      </c>
      <c r="V316" s="24">
        <v>400000</v>
      </c>
      <c r="W316" s="11" t="s">
        <v>150</v>
      </c>
      <c r="X316" s="11" t="s">
        <v>287</v>
      </c>
      <c r="Y316" s="21">
        <v>400000</v>
      </c>
      <c r="Z316" s="23">
        <v>44518</v>
      </c>
      <c r="AA316" s="11">
        <v>785971</v>
      </c>
      <c r="AB316" s="11" t="s">
        <v>60</v>
      </c>
      <c r="AC316" s="21" t="s">
        <v>712</v>
      </c>
      <c r="AF316" t="str">
        <f>VLOOKUP(AA316,'[1]CAP query'!A:K,11,FALSE)</f>
        <v>36.63274100, -119.67201000</v>
      </c>
    </row>
    <row r="317" spans="1:32" x14ac:dyDescent="0.2">
      <c r="A317" s="11" t="s">
        <v>283</v>
      </c>
      <c r="B317" s="11" t="s">
        <v>294</v>
      </c>
      <c r="C317" s="11" t="s">
        <v>522</v>
      </c>
      <c r="D317" s="11" t="s">
        <v>133</v>
      </c>
      <c r="E317" s="11" t="s">
        <v>294</v>
      </c>
      <c r="F317" s="11" t="s">
        <v>66</v>
      </c>
      <c r="G317" s="11">
        <v>1</v>
      </c>
      <c r="H317" s="11" t="s">
        <v>10</v>
      </c>
      <c r="I317" s="11" t="s">
        <v>68</v>
      </c>
      <c r="J317" s="11" t="s">
        <v>69</v>
      </c>
      <c r="K317" s="11">
        <v>1</v>
      </c>
      <c r="L317" s="11">
        <v>10</v>
      </c>
      <c r="M317" s="11" t="s">
        <v>66</v>
      </c>
      <c r="N317" s="22">
        <v>0.2041</v>
      </c>
      <c r="O317" s="22">
        <v>1.55E-2</v>
      </c>
      <c r="P317" s="22">
        <v>1E-3</v>
      </c>
      <c r="Q317">
        <v>2.0409999999999999</v>
      </c>
      <c r="R317">
        <v>0.155</v>
      </c>
      <c r="S317">
        <v>0.01</v>
      </c>
      <c r="T317" s="23">
        <v>43601</v>
      </c>
      <c r="U317" s="23">
        <v>44399</v>
      </c>
      <c r="V317" s="24">
        <v>400000</v>
      </c>
      <c r="W317" s="11" t="s">
        <v>150</v>
      </c>
      <c r="X317" s="11" t="s">
        <v>287</v>
      </c>
      <c r="Y317" s="21">
        <v>400000</v>
      </c>
      <c r="Z317" s="23">
        <v>44518</v>
      </c>
      <c r="AA317" s="11">
        <v>786156</v>
      </c>
      <c r="AB317" s="11" t="s">
        <v>60</v>
      </c>
      <c r="AC317" s="21" t="s">
        <v>713</v>
      </c>
      <c r="AF317" t="str">
        <f>VLOOKUP(AA317,'[1]CAP query'!A:K,11,FALSE)</f>
        <v>36.63274100, -119.67201000</v>
      </c>
    </row>
    <row r="318" spans="1:32" x14ac:dyDescent="0.2">
      <c r="A318" s="11" t="s">
        <v>283</v>
      </c>
      <c r="B318" s="11" t="s">
        <v>294</v>
      </c>
      <c r="C318" s="11" t="s">
        <v>523</v>
      </c>
      <c r="D318" s="11" t="s">
        <v>133</v>
      </c>
      <c r="E318" s="11" t="s">
        <v>294</v>
      </c>
      <c r="F318" s="11" t="s">
        <v>66</v>
      </c>
      <c r="G318" s="11">
        <v>1</v>
      </c>
      <c r="H318" s="11" t="s">
        <v>10</v>
      </c>
      <c r="I318" s="11" t="s">
        <v>68</v>
      </c>
      <c r="J318" s="11" t="s">
        <v>69</v>
      </c>
      <c r="K318" s="11">
        <v>1</v>
      </c>
      <c r="L318" s="11">
        <v>10</v>
      </c>
      <c r="M318" s="11" t="s">
        <v>66</v>
      </c>
      <c r="N318" s="22">
        <v>0.2046</v>
      </c>
      <c r="O318" s="22">
        <v>1.5800000000000002E-2</v>
      </c>
      <c r="P318" s="22">
        <v>1E-3</v>
      </c>
      <c r="Q318">
        <v>2.0460000000000003</v>
      </c>
      <c r="R318">
        <v>0.15800000000000003</v>
      </c>
      <c r="S318">
        <v>0.01</v>
      </c>
      <c r="T318" s="23">
        <v>43601</v>
      </c>
      <c r="U318" s="23">
        <v>44467</v>
      </c>
      <c r="V318" s="24">
        <v>400000</v>
      </c>
      <c r="W318" s="11" t="s">
        <v>150</v>
      </c>
      <c r="X318" s="11" t="s">
        <v>287</v>
      </c>
      <c r="Y318" s="21">
        <v>400000</v>
      </c>
      <c r="Z318" s="23">
        <v>44518</v>
      </c>
      <c r="AA318" s="11">
        <v>785943</v>
      </c>
      <c r="AB318" s="11" t="s">
        <v>60</v>
      </c>
      <c r="AC318" s="21" t="s">
        <v>714</v>
      </c>
      <c r="AF318" t="str">
        <f>VLOOKUP(AA318,'[1]CAP query'!A:K,11,FALSE)</f>
        <v>36.63274100, -119.67201000</v>
      </c>
    </row>
    <row r="319" spans="1:32" x14ac:dyDescent="0.2">
      <c r="A319" s="11" t="s">
        <v>283</v>
      </c>
      <c r="B319" s="11" t="s">
        <v>294</v>
      </c>
      <c r="C319" s="11" t="s">
        <v>524</v>
      </c>
      <c r="D319" s="11" t="s">
        <v>133</v>
      </c>
      <c r="E319" s="11" t="s">
        <v>294</v>
      </c>
      <c r="F319" s="11" t="s">
        <v>66</v>
      </c>
      <c r="G319" s="11">
        <v>1</v>
      </c>
      <c r="H319" s="11" t="s">
        <v>10</v>
      </c>
      <c r="I319" s="11" t="s">
        <v>68</v>
      </c>
      <c r="J319" s="11" t="s">
        <v>69</v>
      </c>
      <c r="K319" s="11">
        <v>1</v>
      </c>
      <c r="L319" s="11">
        <v>10</v>
      </c>
      <c r="M319" s="11" t="s">
        <v>66</v>
      </c>
      <c r="N319" s="22">
        <v>0.20649999999999999</v>
      </c>
      <c r="O319" s="22">
        <v>1.7000000000000001E-2</v>
      </c>
      <c r="P319" s="22">
        <v>1.4E-3</v>
      </c>
      <c r="Q319">
        <v>2.0649999999999999</v>
      </c>
      <c r="R319">
        <v>0.17</v>
      </c>
      <c r="S319">
        <v>1.4E-2</v>
      </c>
      <c r="T319" s="23">
        <v>43601</v>
      </c>
      <c r="U319" s="23">
        <v>44399</v>
      </c>
      <c r="V319" s="24">
        <v>400000</v>
      </c>
      <c r="W319" s="11" t="s">
        <v>150</v>
      </c>
      <c r="X319" s="11" t="s">
        <v>287</v>
      </c>
      <c r="Y319" s="21">
        <v>400000</v>
      </c>
      <c r="Z319" s="23">
        <v>44518</v>
      </c>
      <c r="AA319" s="11">
        <v>785929</v>
      </c>
      <c r="AB319" s="11" t="s">
        <v>60</v>
      </c>
      <c r="AC319" s="21" t="s">
        <v>715</v>
      </c>
      <c r="AD319" t="s">
        <v>716</v>
      </c>
      <c r="AE319" t="s">
        <v>717</v>
      </c>
      <c r="AF319" t="str">
        <f>VLOOKUP(AA319,'[1]CAP query'!A:K,11,FALSE)</f>
        <v>36.63274100, -119.67201000</v>
      </c>
    </row>
    <row r="320" spans="1:32" x14ac:dyDescent="0.2">
      <c r="A320" s="11" t="s">
        <v>283</v>
      </c>
      <c r="B320" s="11" t="s">
        <v>294</v>
      </c>
      <c r="C320" s="11" t="s">
        <v>525</v>
      </c>
      <c r="D320" s="11" t="s">
        <v>133</v>
      </c>
      <c r="E320" s="11" t="s">
        <v>294</v>
      </c>
      <c r="F320" s="11" t="s">
        <v>66</v>
      </c>
      <c r="G320" s="11">
        <v>1</v>
      </c>
      <c r="H320" s="11" t="s">
        <v>10</v>
      </c>
      <c r="I320" s="11" t="s">
        <v>68</v>
      </c>
      <c r="J320" s="11" t="s">
        <v>69</v>
      </c>
      <c r="K320" s="11">
        <v>1</v>
      </c>
      <c r="L320" s="11">
        <v>10</v>
      </c>
      <c r="M320" s="11" t="s">
        <v>66</v>
      </c>
      <c r="N320" s="22">
        <v>0.20730000000000001</v>
      </c>
      <c r="O320" s="22">
        <v>1.7500000000000002E-2</v>
      </c>
      <c r="P320" s="22">
        <v>1.5E-3</v>
      </c>
      <c r="Q320">
        <v>2.073</v>
      </c>
      <c r="R320">
        <v>0.17500000000000002</v>
      </c>
      <c r="S320">
        <v>1.4999999999999999E-2</v>
      </c>
      <c r="T320" s="23">
        <v>43601</v>
      </c>
      <c r="U320" s="23">
        <v>44399</v>
      </c>
      <c r="V320" s="24">
        <v>400000</v>
      </c>
      <c r="W320" s="11" t="s">
        <v>150</v>
      </c>
      <c r="X320" s="11" t="s">
        <v>287</v>
      </c>
      <c r="Y320" s="21">
        <v>400000</v>
      </c>
      <c r="Z320" s="23">
        <v>44518</v>
      </c>
      <c r="AA320" s="11">
        <v>785921</v>
      </c>
      <c r="AB320" s="11" t="s">
        <v>60</v>
      </c>
      <c r="AC320" s="21"/>
      <c r="AD320" t="s">
        <v>574</v>
      </c>
      <c r="AE320" t="s">
        <v>718</v>
      </c>
      <c r="AF320" t="str">
        <f>VLOOKUP(AA320,'[1]CAP query'!A:K,11,FALSE)</f>
        <v>36.62408500, -119.67223000</v>
      </c>
    </row>
    <row r="321" spans="1:33" x14ac:dyDescent="0.2">
      <c r="A321" s="11" t="s">
        <v>283</v>
      </c>
      <c r="B321" s="11" t="s">
        <v>294</v>
      </c>
      <c r="C321" s="11" t="s">
        <v>526</v>
      </c>
      <c r="D321" s="11" t="s">
        <v>133</v>
      </c>
      <c r="E321" s="11" t="s">
        <v>294</v>
      </c>
      <c r="F321" s="11" t="s">
        <v>66</v>
      </c>
      <c r="G321" s="11">
        <v>1</v>
      </c>
      <c r="H321" s="11" t="s">
        <v>10</v>
      </c>
      <c r="I321" s="11" t="s">
        <v>68</v>
      </c>
      <c r="J321" s="11" t="s">
        <v>69</v>
      </c>
      <c r="K321" s="11">
        <v>1</v>
      </c>
      <c r="L321" s="11">
        <v>10</v>
      </c>
      <c r="M321" s="11" t="s">
        <v>66</v>
      </c>
      <c r="N321" s="22">
        <v>0.20810000000000001</v>
      </c>
      <c r="O321" s="22">
        <v>1.54E-2</v>
      </c>
      <c r="P321" s="22">
        <v>1E-3</v>
      </c>
      <c r="Q321">
        <v>2.081</v>
      </c>
      <c r="R321">
        <v>0.154</v>
      </c>
      <c r="S321">
        <v>0.01</v>
      </c>
      <c r="T321" s="23">
        <v>43601</v>
      </c>
      <c r="U321" s="23">
        <v>44209</v>
      </c>
      <c r="V321" s="24">
        <v>400000</v>
      </c>
      <c r="W321" s="11" t="s">
        <v>150</v>
      </c>
      <c r="X321" s="11" t="s">
        <v>287</v>
      </c>
      <c r="Y321" s="21">
        <v>400000</v>
      </c>
      <c r="Z321" s="23">
        <v>44518</v>
      </c>
      <c r="AA321" s="11">
        <v>785893</v>
      </c>
      <c r="AB321" s="11" t="s">
        <v>60</v>
      </c>
      <c r="AC321" s="21"/>
      <c r="AD321" t="s">
        <v>574</v>
      </c>
      <c r="AE321" t="s">
        <v>718</v>
      </c>
      <c r="AF321" t="str">
        <f>VLOOKUP(AA321,'[1]CAP query'!A:K,11,FALSE)</f>
        <v>36.63274100, -119.67201000</v>
      </c>
    </row>
    <row r="322" spans="1:33" x14ac:dyDescent="0.2">
      <c r="A322" s="11" t="s">
        <v>283</v>
      </c>
      <c r="B322" s="11" t="s">
        <v>294</v>
      </c>
      <c r="C322" s="11" t="s">
        <v>527</v>
      </c>
      <c r="D322" s="11" t="s">
        <v>133</v>
      </c>
      <c r="E322" s="11" t="s">
        <v>294</v>
      </c>
      <c r="F322" s="11" t="s">
        <v>66</v>
      </c>
      <c r="G322" s="11">
        <v>1</v>
      </c>
      <c r="H322" s="11" t="s">
        <v>10</v>
      </c>
      <c r="I322" s="11" t="s">
        <v>68</v>
      </c>
      <c r="J322" s="11" t="s">
        <v>69</v>
      </c>
      <c r="K322" s="11">
        <v>1</v>
      </c>
      <c r="L322" s="11">
        <v>10</v>
      </c>
      <c r="M322" s="11" t="s">
        <v>66</v>
      </c>
      <c r="N322" s="22">
        <v>0.20730000000000001</v>
      </c>
      <c r="O322" s="22">
        <v>1.7500000000000002E-2</v>
      </c>
      <c r="P322" s="22">
        <v>1.5E-3</v>
      </c>
      <c r="Q322">
        <v>2.073</v>
      </c>
      <c r="R322">
        <v>0.17500000000000002</v>
      </c>
      <c r="S322">
        <v>1.4999999999999999E-2</v>
      </c>
      <c r="T322" s="23">
        <v>43601</v>
      </c>
      <c r="U322" s="23">
        <v>44399</v>
      </c>
      <c r="V322" s="24">
        <v>400000</v>
      </c>
      <c r="W322" s="11" t="s">
        <v>150</v>
      </c>
      <c r="X322" s="11" t="s">
        <v>287</v>
      </c>
      <c r="Y322" s="21">
        <v>400000</v>
      </c>
      <c r="Z322" s="23">
        <v>44518</v>
      </c>
      <c r="AA322" s="11">
        <v>785901</v>
      </c>
      <c r="AB322" s="11" t="s">
        <v>60</v>
      </c>
      <c r="AC322" s="21" t="s">
        <v>719</v>
      </c>
      <c r="AF322" t="str">
        <f>VLOOKUP(AA322,'[1]CAP query'!A:K,11,FALSE)</f>
        <v>36.63274100, -119.67201000</v>
      </c>
    </row>
    <row r="323" spans="1:33" x14ac:dyDescent="0.2">
      <c r="A323" s="11" t="s">
        <v>283</v>
      </c>
      <c r="B323" s="11" t="s">
        <v>294</v>
      </c>
      <c r="C323" s="11" t="s">
        <v>528</v>
      </c>
      <c r="D323" s="11" t="s">
        <v>133</v>
      </c>
      <c r="E323" s="11" t="s">
        <v>294</v>
      </c>
      <c r="F323" s="11" t="s">
        <v>66</v>
      </c>
      <c r="G323" s="11">
        <v>1</v>
      </c>
      <c r="H323" s="11" t="s">
        <v>10</v>
      </c>
      <c r="I323" s="11" t="s">
        <v>68</v>
      </c>
      <c r="J323" s="11" t="s">
        <v>69</v>
      </c>
      <c r="K323" s="11">
        <v>1</v>
      </c>
      <c r="L323" s="11">
        <v>10</v>
      </c>
      <c r="M323" s="11" t="s">
        <v>66</v>
      </c>
      <c r="N323" s="22">
        <v>0.3322</v>
      </c>
      <c r="O323" s="22">
        <v>3.0800000000000001E-2</v>
      </c>
      <c r="P323" s="22">
        <v>1.8E-3</v>
      </c>
      <c r="Q323">
        <v>3.3220000000000001</v>
      </c>
      <c r="R323">
        <v>0.308</v>
      </c>
      <c r="S323">
        <v>1.7999999999999999E-2</v>
      </c>
      <c r="T323" s="23">
        <v>43439</v>
      </c>
      <c r="U323" s="23">
        <v>43759</v>
      </c>
      <c r="V323" s="24">
        <v>400000</v>
      </c>
      <c r="W323" s="11" t="s">
        <v>150</v>
      </c>
      <c r="X323" s="11" t="s">
        <v>287</v>
      </c>
      <c r="Y323" s="21">
        <v>400000</v>
      </c>
      <c r="Z323" s="23">
        <v>43747</v>
      </c>
      <c r="AA323" s="11">
        <v>682709</v>
      </c>
      <c r="AB323" s="11" t="s">
        <v>60</v>
      </c>
      <c r="AC323" s="21" t="s">
        <v>720</v>
      </c>
      <c r="AD323" t="s">
        <v>574</v>
      </c>
      <c r="AE323" t="s">
        <v>721</v>
      </c>
      <c r="AF323" t="str">
        <f>VLOOKUP(AA323,'[1]CAP query'!A:K,11,FALSE)</f>
        <v>36.62408500, -119.67223000</v>
      </c>
    </row>
    <row r="324" spans="1:33" x14ac:dyDescent="0.2">
      <c r="A324" s="11" t="s">
        <v>487</v>
      </c>
      <c r="B324" s="11" t="s">
        <v>529</v>
      </c>
      <c r="C324" s="11" t="s">
        <v>530</v>
      </c>
      <c r="D324" s="11" t="s">
        <v>133</v>
      </c>
      <c r="E324" s="11" t="s">
        <v>531</v>
      </c>
      <c r="F324" s="11" t="s">
        <v>66</v>
      </c>
      <c r="G324" s="11" t="s">
        <v>532</v>
      </c>
      <c r="H324" s="11" t="s">
        <v>10</v>
      </c>
      <c r="I324" s="11" t="s">
        <v>68</v>
      </c>
      <c r="J324" s="11" t="s">
        <v>69</v>
      </c>
      <c r="K324" s="11">
        <v>1</v>
      </c>
      <c r="L324" s="11">
        <v>10</v>
      </c>
      <c r="M324" s="11" t="s">
        <v>66</v>
      </c>
      <c r="N324" s="22">
        <v>6.1800000000000001E-2</v>
      </c>
      <c r="O324" s="22">
        <v>2.8999999999999998E-3</v>
      </c>
      <c r="P324" s="22">
        <v>1.6000000000000001E-3</v>
      </c>
      <c r="Q324">
        <v>0.61799999999999999</v>
      </c>
      <c r="R324">
        <v>2.8999999999999998E-2</v>
      </c>
      <c r="S324">
        <v>1.6E-2</v>
      </c>
      <c r="T324" s="23">
        <v>43628</v>
      </c>
      <c r="U324" s="23">
        <v>43910</v>
      </c>
      <c r="V324" s="24">
        <v>212791.25</v>
      </c>
      <c r="W324" s="11" t="s">
        <v>150</v>
      </c>
      <c r="X324" s="11" t="s">
        <v>151</v>
      </c>
      <c r="Y324" s="21">
        <v>212791.25</v>
      </c>
      <c r="Z324" s="23">
        <v>43957</v>
      </c>
      <c r="AA324" s="11">
        <v>788882</v>
      </c>
      <c r="AB324" s="11" t="s">
        <v>60</v>
      </c>
      <c r="AC324" s="21" t="s">
        <v>722</v>
      </c>
      <c r="AF324" t="str">
        <f>VLOOKUP(AA324,'[1]CAP query'!A:K,11,FALSE)</f>
        <v>34.443940, -116.938040</v>
      </c>
    </row>
    <row r="325" spans="1:33" x14ac:dyDescent="0.2">
      <c r="A325" s="11" t="s">
        <v>296</v>
      </c>
      <c r="B325" s="11" t="s">
        <v>533</v>
      </c>
      <c r="C325" s="11" t="s">
        <v>534</v>
      </c>
      <c r="D325" s="11" t="s">
        <v>133</v>
      </c>
      <c r="E325" s="11" t="s">
        <v>535</v>
      </c>
      <c r="F325" s="11" t="s">
        <v>66</v>
      </c>
      <c r="G325" s="11" t="s">
        <v>536</v>
      </c>
      <c r="H325" s="11" t="s">
        <v>10</v>
      </c>
      <c r="I325" s="11" t="s">
        <v>68</v>
      </c>
      <c r="J325" s="11" t="s">
        <v>69</v>
      </c>
      <c r="K325" s="11">
        <v>1</v>
      </c>
      <c r="L325" s="11">
        <v>10</v>
      </c>
      <c r="M325" s="11" t="s">
        <v>66</v>
      </c>
      <c r="N325" s="22">
        <v>7.1599999999999997E-2</v>
      </c>
      <c r="O325" s="22">
        <v>5.5999999999999999E-3</v>
      </c>
      <c r="P325" s="22">
        <v>8.0000000000000004E-4</v>
      </c>
      <c r="Q325">
        <v>0.71599999999999997</v>
      </c>
      <c r="R325">
        <v>5.6000000000000001E-2</v>
      </c>
      <c r="S325">
        <v>8.0000000000000002E-3</v>
      </c>
      <c r="T325" s="23">
        <v>44019</v>
      </c>
      <c r="U325" s="23">
        <v>44629</v>
      </c>
      <c r="V325" s="24">
        <v>361087</v>
      </c>
      <c r="W325" s="11" t="s">
        <v>150</v>
      </c>
      <c r="X325" s="11" t="s">
        <v>151</v>
      </c>
      <c r="Y325" s="21">
        <v>244494.38</v>
      </c>
      <c r="Z325" s="23">
        <v>44643</v>
      </c>
      <c r="AA325" s="11">
        <v>800159</v>
      </c>
      <c r="AB325" s="11" t="s">
        <v>60</v>
      </c>
      <c r="AC325" s="21" t="s">
        <v>723</v>
      </c>
      <c r="AD325" t="s">
        <v>724</v>
      </c>
      <c r="AE325" t="s">
        <v>725</v>
      </c>
      <c r="AF325" t="str">
        <f>VLOOKUP(AA325,'[1]CAP query'!A:K,11,FALSE)</f>
        <v>34.2828,-118.8973</v>
      </c>
    </row>
    <row r="326" spans="1:33" x14ac:dyDescent="0.2">
      <c r="A326" s="11" t="s">
        <v>296</v>
      </c>
      <c r="B326" s="11" t="s">
        <v>297</v>
      </c>
      <c r="C326" s="11" t="s">
        <v>537</v>
      </c>
      <c r="D326" s="11" t="s">
        <v>133</v>
      </c>
      <c r="E326" s="11" t="s">
        <v>297</v>
      </c>
      <c r="F326" s="11" t="s">
        <v>55</v>
      </c>
      <c r="G326" s="11" t="s">
        <v>538</v>
      </c>
      <c r="H326" s="11" t="s">
        <v>10</v>
      </c>
      <c r="I326" s="11" t="s">
        <v>68</v>
      </c>
      <c r="J326" s="11" t="s">
        <v>69</v>
      </c>
      <c r="K326" s="11">
        <v>1</v>
      </c>
      <c r="L326" s="11">
        <v>10</v>
      </c>
      <c r="M326" s="11" t="s">
        <v>66</v>
      </c>
      <c r="N326" s="22">
        <v>0.1381</v>
      </c>
      <c r="O326" s="22">
        <v>1.17E-2</v>
      </c>
      <c r="P326" s="22">
        <v>1.6999999999999999E-3</v>
      </c>
      <c r="Q326">
        <v>1.381</v>
      </c>
      <c r="R326">
        <v>0.11700000000000001</v>
      </c>
      <c r="S326">
        <v>1.6999999999999998E-2</v>
      </c>
      <c r="T326" s="23">
        <v>44012</v>
      </c>
      <c r="U326" s="23">
        <v>44509</v>
      </c>
      <c r="V326" s="24">
        <v>400000</v>
      </c>
      <c r="W326" s="11" t="s">
        <v>150</v>
      </c>
      <c r="X326" s="11" t="s">
        <v>151</v>
      </c>
      <c r="Y326" s="21">
        <v>399996</v>
      </c>
      <c r="Z326" s="23">
        <v>44537</v>
      </c>
      <c r="AA326" s="11">
        <v>785834</v>
      </c>
      <c r="AB326" s="11" t="s">
        <v>60</v>
      </c>
      <c r="AC326" s="21" t="s">
        <v>726</v>
      </c>
      <c r="AD326" t="s">
        <v>727</v>
      </c>
      <c r="AE326" t="s">
        <v>718</v>
      </c>
      <c r="AF326" t="str">
        <f>VLOOKUP(AA326,'[1]CAP query'!A:K,11,FALSE)</f>
        <v>34.1613, -119.1468</v>
      </c>
    </row>
    <row r="327" spans="1:33" x14ac:dyDescent="0.2">
      <c r="A327" s="11" t="s">
        <v>283</v>
      </c>
      <c r="B327" s="11" t="s">
        <v>539</v>
      </c>
      <c r="C327" s="11" t="s">
        <v>540</v>
      </c>
      <c r="D327" s="11" t="s">
        <v>133</v>
      </c>
      <c r="E327" s="11" t="s">
        <v>539</v>
      </c>
      <c r="F327" s="11" t="s">
        <v>66</v>
      </c>
      <c r="G327" s="11">
        <v>1</v>
      </c>
      <c r="H327" s="11" t="s">
        <v>10</v>
      </c>
      <c r="I327" s="11" t="s">
        <v>68</v>
      </c>
      <c r="J327" s="11" t="s">
        <v>69</v>
      </c>
      <c r="K327" s="11">
        <v>1</v>
      </c>
      <c r="L327" s="11">
        <v>10</v>
      </c>
      <c r="M327" s="11" t="s">
        <v>66</v>
      </c>
      <c r="N327" s="22">
        <v>0.20649999999999999</v>
      </c>
      <c r="O327" s="22">
        <v>1.5299999999999999E-2</v>
      </c>
      <c r="P327" s="22">
        <v>8.9999999999999998E-4</v>
      </c>
      <c r="Q327">
        <v>2.0649999999999999</v>
      </c>
      <c r="R327">
        <v>0.153</v>
      </c>
      <c r="S327">
        <v>8.9999999999999993E-3</v>
      </c>
      <c r="T327" s="23">
        <v>43601</v>
      </c>
      <c r="U327" s="23">
        <v>44186</v>
      </c>
      <c r="V327" s="24">
        <v>400000</v>
      </c>
      <c r="W327" s="11" t="s">
        <v>150</v>
      </c>
      <c r="X327" s="11" t="s">
        <v>287</v>
      </c>
      <c r="Y327" s="21">
        <v>400000</v>
      </c>
      <c r="Z327" s="23">
        <v>44545</v>
      </c>
      <c r="AA327" s="11">
        <v>786146</v>
      </c>
      <c r="AB327" s="11" t="s">
        <v>60</v>
      </c>
      <c r="AC327" s="21" t="s">
        <v>728</v>
      </c>
      <c r="AF327" t="str">
        <f>VLOOKUP(AA327,'[1]CAP query'!A:K,11,FALSE)</f>
        <v>36.68093100, -119.55264800</v>
      </c>
    </row>
    <row r="328" spans="1:33" x14ac:dyDescent="0.2">
      <c r="A328" s="11" t="s">
        <v>283</v>
      </c>
      <c r="B328" s="11" t="s">
        <v>539</v>
      </c>
      <c r="C328" s="11" t="s">
        <v>541</v>
      </c>
      <c r="D328" s="11" t="s">
        <v>133</v>
      </c>
      <c r="E328" s="11" t="s">
        <v>539</v>
      </c>
      <c r="F328" s="11" t="s">
        <v>66</v>
      </c>
      <c r="G328" s="11">
        <v>1</v>
      </c>
      <c r="H328" s="11" t="s">
        <v>10</v>
      </c>
      <c r="I328" s="11" t="s">
        <v>68</v>
      </c>
      <c r="J328" s="11" t="s">
        <v>69</v>
      </c>
      <c r="K328" s="11">
        <v>1</v>
      </c>
      <c r="L328" s="11">
        <v>10</v>
      </c>
      <c r="M328" s="11" t="s">
        <v>66</v>
      </c>
      <c r="N328" s="22">
        <v>0.2303</v>
      </c>
      <c r="O328" s="22">
        <v>0.03</v>
      </c>
      <c r="P328" s="22">
        <v>1.9E-3</v>
      </c>
      <c r="Q328">
        <v>2.3029999999999999</v>
      </c>
      <c r="R328">
        <v>0.3</v>
      </c>
      <c r="S328">
        <v>1.9E-2</v>
      </c>
      <c r="T328" s="23">
        <v>43601</v>
      </c>
      <c r="U328" s="23">
        <v>44186</v>
      </c>
      <c r="V328" s="24">
        <v>400000</v>
      </c>
      <c r="W328" s="11" t="s">
        <v>150</v>
      </c>
      <c r="X328" s="11" t="s">
        <v>287</v>
      </c>
      <c r="Y328" s="21">
        <v>400000</v>
      </c>
      <c r="Z328" s="23">
        <v>44545</v>
      </c>
      <c r="AA328" s="11">
        <v>785993</v>
      </c>
      <c r="AB328" s="11" t="s">
        <v>60</v>
      </c>
      <c r="AC328" s="21" t="s">
        <v>729</v>
      </c>
      <c r="AF328" t="str">
        <f>VLOOKUP(AA328,'[1]CAP query'!A:K,11,FALSE)</f>
        <v>36.68093100, -119.55264800</v>
      </c>
    </row>
    <row r="329" spans="1:33" x14ac:dyDescent="0.2">
      <c r="A329" s="11" t="s">
        <v>283</v>
      </c>
      <c r="B329" s="11" t="s">
        <v>539</v>
      </c>
      <c r="C329" s="11" t="s">
        <v>542</v>
      </c>
      <c r="D329" s="11" t="s">
        <v>133</v>
      </c>
      <c r="E329" s="11" t="s">
        <v>539</v>
      </c>
      <c r="F329" s="11" t="s">
        <v>66</v>
      </c>
      <c r="G329" s="11">
        <v>1</v>
      </c>
      <c r="H329" s="11" t="s">
        <v>10</v>
      </c>
      <c r="I329" s="11" t="s">
        <v>68</v>
      </c>
      <c r="J329" s="11" t="s">
        <v>69</v>
      </c>
      <c r="K329" s="11">
        <v>1</v>
      </c>
      <c r="L329" s="11">
        <v>10</v>
      </c>
      <c r="M329" s="11" t="s">
        <v>66</v>
      </c>
      <c r="N329" s="22">
        <v>0.1686</v>
      </c>
      <c r="O329" s="22">
        <v>1.7000000000000001E-2</v>
      </c>
      <c r="P329" s="22">
        <v>1.1000000000000001E-3</v>
      </c>
      <c r="Q329">
        <v>1.6859999999999999</v>
      </c>
      <c r="R329">
        <v>0.17</v>
      </c>
      <c r="S329">
        <v>1.1000000000000001E-2</v>
      </c>
      <c r="T329" s="23">
        <v>43601</v>
      </c>
      <c r="U329" s="23">
        <v>44186</v>
      </c>
      <c r="V329" s="24">
        <v>400000</v>
      </c>
      <c r="W329" s="11" t="s">
        <v>150</v>
      </c>
      <c r="X329" s="11" t="s">
        <v>287</v>
      </c>
      <c r="Y329" s="21">
        <v>399092.77</v>
      </c>
      <c r="Z329" s="23">
        <v>44284</v>
      </c>
      <c r="AA329" s="11">
        <v>773988</v>
      </c>
      <c r="AB329" s="11" t="s">
        <v>60</v>
      </c>
      <c r="AC329" s="21" t="s">
        <v>730</v>
      </c>
      <c r="AD329" t="s">
        <v>574</v>
      </c>
      <c r="AE329" t="s">
        <v>731</v>
      </c>
      <c r="AF329" t="str">
        <f>VLOOKUP(AA329,'[1]CAP query'!A:K,11,FALSE)</f>
        <v>36.68093100, -119.55264700</v>
      </c>
    </row>
    <row r="330" spans="1:33" x14ac:dyDescent="0.2">
      <c r="A330" s="11" t="s">
        <v>283</v>
      </c>
      <c r="B330" s="11" t="s">
        <v>539</v>
      </c>
      <c r="C330" s="11" t="s">
        <v>543</v>
      </c>
      <c r="D330" s="11" t="s">
        <v>133</v>
      </c>
      <c r="E330" s="11" t="s">
        <v>539</v>
      </c>
      <c r="F330" s="11" t="s">
        <v>66</v>
      </c>
      <c r="G330" s="11">
        <v>1</v>
      </c>
      <c r="H330" s="11" t="s">
        <v>10</v>
      </c>
      <c r="I330" s="11" t="s">
        <v>68</v>
      </c>
      <c r="J330" s="11" t="s">
        <v>69</v>
      </c>
      <c r="K330" s="11">
        <v>1</v>
      </c>
      <c r="L330" s="11">
        <v>10</v>
      </c>
      <c r="M330" s="11" t="s">
        <v>66</v>
      </c>
      <c r="N330" s="22">
        <v>0.13800000000000001</v>
      </c>
      <c r="O330" s="22">
        <v>1.26E-2</v>
      </c>
      <c r="P330" s="22">
        <v>8.0000000000000004E-4</v>
      </c>
      <c r="Q330">
        <v>1.3800000000000001</v>
      </c>
      <c r="R330">
        <v>0.126</v>
      </c>
      <c r="S330">
        <v>8.0000000000000002E-3</v>
      </c>
      <c r="T330" s="23">
        <v>43601</v>
      </c>
      <c r="U330" s="23">
        <v>44186</v>
      </c>
      <c r="V330" s="24">
        <v>400000</v>
      </c>
      <c r="W330" s="11" t="s">
        <v>150</v>
      </c>
      <c r="X330" s="11" t="s">
        <v>287</v>
      </c>
      <c r="Y330" s="21">
        <v>400000</v>
      </c>
      <c r="Z330" s="23">
        <v>44284</v>
      </c>
      <c r="AA330" s="11">
        <v>773984</v>
      </c>
      <c r="AB330" s="11" t="s">
        <v>60</v>
      </c>
      <c r="AC330" s="21"/>
      <c r="AF330" t="str">
        <f>VLOOKUP(AA330,'[1]CAP query'!A:K,11,FALSE)</f>
        <v>36.68093100, -119.55264800</v>
      </c>
    </row>
    <row r="331" spans="1:33" x14ac:dyDescent="0.2">
      <c r="A331" s="11" t="s">
        <v>283</v>
      </c>
      <c r="B331" s="11" t="s">
        <v>539</v>
      </c>
      <c r="C331" s="11" t="s">
        <v>544</v>
      </c>
      <c r="D331" s="11" t="s">
        <v>133</v>
      </c>
      <c r="E331" s="11" t="s">
        <v>539</v>
      </c>
      <c r="F331" s="11" t="s">
        <v>66</v>
      </c>
      <c r="G331" s="11">
        <v>1</v>
      </c>
      <c r="H331" s="11" t="s">
        <v>10</v>
      </c>
      <c r="I331" s="11" t="s">
        <v>68</v>
      </c>
      <c r="J331" s="11" t="s">
        <v>69</v>
      </c>
      <c r="K331" s="11">
        <v>1</v>
      </c>
      <c r="L331" s="11">
        <v>10</v>
      </c>
      <c r="M331" s="11" t="s">
        <v>66</v>
      </c>
      <c r="N331" s="22">
        <v>0.23730000000000001</v>
      </c>
      <c r="O331" s="22">
        <v>2.1000000000000001E-2</v>
      </c>
      <c r="P331" s="22">
        <v>1.6999999999999999E-3</v>
      </c>
      <c r="Q331">
        <v>2.3730000000000002</v>
      </c>
      <c r="R331">
        <v>0.21000000000000002</v>
      </c>
      <c r="S331">
        <v>1.6999999999999998E-2</v>
      </c>
      <c r="T331" s="23">
        <v>43601</v>
      </c>
      <c r="U331" s="23">
        <v>44186</v>
      </c>
      <c r="V331" s="24">
        <v>400000</v>
      </c>
      <c r="W331" s="11" t="s">
        <v>150</v>
      </c>
      <c r="X331" s="11" t="s">
        <v>287</v>
      </c>
      <c r="Y331" s="21">
        <v>400000</v>
      </c>
      <c r="Z331" s="23">
        <v>44284</v>
      </c>
      <c r="AA331" s="11">
        <v>773974</v>
      </c>
      <c r="AB331" s="11" t="s">
        <v>60</v>
      </c>
      <c r="AC331" s="21" t="s">
        <v>732</v>
      </c>
      <c r="AF331" t="str">
        <f>VLOOKUP(AA331,'[1]CAP query'!A:K,11,FALSE)</f>
        <v>36.68093100, -119.55264700</v>
      </c>
    </row>
    <row r="332" spans="1:33" x14ac:dyDescent="0.2">
      <c r="A332" s="11" t="s">
        <v>283</v>
      </c>
      <c r="B332" s="11" t="s">
        <v>539</v>
      </c>
      <c r="C332" s="11" t="s">
        <v>545</v>
      </c>
      <c r="D332" s="11" t="s">
        <v>133</v>
      </c>
      <c r="E332" s="11" t="s">
        <v>539</v>
      </c>
      <c r="F332" s="11" t="s">
        <v>66</v>
      </c>
      <c r="G332" s="11">
        <v>1</v>
      </c>
      <c r="H332" s="11" t="s">
        <v>10</v>
      </c>
      <c r="I332" s="11" t="s">
        <v>68</v>
      </c>
      <c r="J332" s="11" t="s">
        <v>69</v>
      </c>
      <c r="K332" s="11">
        <v>1</v>
      </c>
      <c r="L332" s="11">
        <v>10</v>
      </c>
      <c r="M332" s="11" t="s">
        <v>66</v>
      </c>
      <c r="N332" s="22">
        <v>0.16639999999999999</v>
      </c>
      <c r="O332" s="22">
        <v>1.89E-2</v>
      </c>
      <c r="P332" s="22">
        <v>1.2999999999999999E-3</v>
      </c>
      <c r="Q332">
        <v>1.6639999999999999</v>
      </c>
      <c r="R332">
        <v>0.189</v>
      </c>
      <c r="S332">
        <v>1.2999999999999999E-2</v>
      </c>
      <c r="T332" s="23">
        <v>43601</v>
      </c>
      <c r="U332" s="23">
        <v>44186</v>
      </c>
      <c r="V332" s="24">
        <v>399867.99</v>
      </c>
      <c r="W332" s="11" t="s">
        <v>150</v>
      </c>
      <c r="X332" s="11" t="s">
        <v>287</v>
      </c>
      <c r="Y332" s="21">
        <v>399867.99</v>
      </c>
      <c r="Z332" s="23">
        <v>44545</v>
      </c>
      <c r="AA332" s="11">
        <v>786116</v>
      </c>
      <c r="AB332" s="11" t="s">
        <v>101</v>
      </c>
      <c r="AC332" s="21"/>
      <c r="AF332" t="str">
        <f>VLOOKUP(AA332,'[1]CAP query'!A:K,11,FALSE)</f>
        <v>36.68093100, -119.55264800</v>
      </c>
    </row>
    <row r="333" spans="1:33" x14ac:dyDescent="0.2">
      <c r="A333" s="11" t="s">
        <v>283</v>
      </c>
      <c r="B333" s="11" t="s">
        <v>539</v>
      </c>
      <c r="C333" s="11" t="s">
        <v>546</v>
      </c>
      <c r="D333" s="11" t="s">
        <v>133</v>
      </c>
      <c r="E333" s="11" t="s">
        <v>539</v>
      </c>
      <c r="F333" s="11" t="s">
        <v>66</v>
      </c>
      <c r="G333" s="11">
        <v>1</v>
      </c>
      <c r="H333" s="11" t="s">
        <v>10</v>
      </c>
      <c r="I333" s="11" t="s">
        <v>68</v>
      </c>
      <c r="J333" s="11" t="s">
        <v>69</v>
      </c>
      <c r="K333" s="11">
        <v>1</v>
      </c>
      <c r="L333" s="11">
        <v>10</v>
      </c>
      <c r="M333" s="11" t="s">
        <v>66</v>
      </c>
      <c r="N333" s="22">
        <v>0.31659999999999999</v>
      </c>
      <c r="O333" s="22">
        <v>2.9899999999999999E-2</v>
      </c>
      <c r="P333" s="22">
        <v>2.3999999999999998E-3</v>
      </c>
      <c r="Q333">
        <v>3.1659999999999999</v>
      </c>
      <c r="R333">
        <v>0.29899999999999999</v>
      </c>
      <c r="S333">
        <v>2.3999999999999997E-2</v>
      </c>
      <c r="T333" s="23">
        <v>43601</v>
      </c>
      <c r="U333" s="23">
        <v>44186</v>
      </c>
      <c r="V333" s="24">
        <v>400000</v>
      </c>
      <c r="W333" s="11" t="s">
        <v>150</v>
      </c>
      <c r="X333" s="11" t="s">
        <v>287</v>
      </c>
      <c r="Y333" s="21">
        <v>400000</v>
      </c>
      <c r="Z333" s="23">
        <v>44284</v>
      </c>
      <c r="AA333" s="11">
        <v>773966</v>
      </c>
      <c r="AB333" s="11" t="s">
        <v>60</v>
      </c>
      <c r="AC333" s="21"/>
      <c r="AF333" t="str">
        <f>VLOOKUP(AA333,'[1]CAP query'!A:K,11,FALSE)</f>
        <v>36.68093100, -119.55264700</v>
      </c>
    </row>
    <row r="334" spans="1:33" x14ac:dyDescent="0.2">
      <c r="A334" s="11" t="s">
        <v>283</v>
      </c>
      <c r="B334" s="11" t="s">
        <v>539</v>
      </c>
      <c r="C334" s="11" t="s">
        <v>547</v>
      </c>
      <c r="D334" s="11" t="s">
        <v>133</v>
      </c>
      <c r="E334" s="11" t="s">
        <v>539</v>
      </c>
      <c r="F334" s="11" t="s">
        <v>66</v>
      </c>
      <c r="G334" s="11">
        <v>1</v>
      </c>
      <c r="H334" s="11" t="s">
        <v>10</v>
      </c>
      <c r="I334" s="11" t="s">
        <v>68</v>
      </c>
      <c r="J334" s="11" t="s">
        <v>69</v>
      </c>
      <c r="K334" s="11">
        <v>1</v>
      </c>
      <c r="L334" s="11">
        <v>10</v>
      </c>
      <c r="M334" s="11" t="s">
        <v>66</v>
      </c>
      <c r="N334" s="22">
        <v>0.1447</v>
      </c>
      <c r="O334" s="22">
        <v>1.37E-2</v>
      </c>
      <c r="P334" s="22">
        <v>8.9999999999999998E-4</v>
      </c>
      <c r="Q334">
        <v>1.4470000000000001</v>
      </c>
      <c r="R334">
        <v>0.13700000000000001</v>
      </c>
      <c r="S334">
        <v>8.9999999999999993E-3</v>
      </c>
      <c r="T334" s="23">
        <v>43601</v>
      </c>
      <c r="U334" s="23">
        <v>44186</v>
      </c>
      <c r="V334" s="24">
        <v>399278.5</v>
      </c>
      <c r="W334" s="11" t="s">
        <v>150</v>
      </c>
      <c r="X334" s="11" t="s">
        <v>287</v>
      </c>
      <c r="Y334" s="21">
        <v>399278.5</v>
      </c>
      <c r="Z334" s="23">
        <v>44545</v>
      </c>
      <c r="AA334" s="11">
        <v>786170</v>
      </c>
      <c r="AB334" s="11" t="s">
        <v>60</v>
      </c>
      <c r="AC334" s="21" t="s">
        <v>733</v>
      </c>
      <c r="AF334" t="str">
        <f>VLOOKUP(AA334,'[1]CAP query'!A:K,11,FALSE)</f>
        <v>36.68093100, -119.55264800</v>
      </c>
    </row>
    <row r="335" spans="1:33" x14ac:dyDescent="0.2">
      <c r="A335" s="11" t="s">
        <v>300</v>
      </c>
      <c r="B335" s="11" t="s">
        <v>548</v>
      </c>
      <c r="C335" s="11" t="s">
        <v>549</v>
      </c>
      <c r="D335" s="11" t="s">
        <v>133</v>
      </c>
      <c r="E335" s="11" t="s">
        <v>550</v>
      </c>
      <c r="F335" s="11" t="s">
        <v>55</v>
      </c>
      <c r="G335" s="11" t="s">
        <v>551</v>
      </c>
      <c r="H335" s="11" t="s">
        <v>10</v>
      </c>
      <c r="I335" s="11" t="s">
        <v>68</v>
      </c>
      <c r="J335" s="11" t="s">
        <v>69</v>
      </c>
      <c r="K335" s="11">
        <v>1</v>
      </c>
      <c r="L335" s="11">
        <v>3</v>
      </c>
      <c r="M335" s="11" t="s">
        <v>66</v>
      </c>
      <c r="N335" s="22">
        <v>0.17860000000000001</v>
      </c>
      <c r="O335" s="22">
        <v>2.0799999999999999E-2</v>
      </c>
      <c r="P335" s="22">
        <v>2.3999999999999998E-3</v>
      </c>
      <c r="Q335">
        <v>0.53580000000000005</v>
      </c>
      <c r="R335">
        <v>6.2399999999999997E-2</v>
      </c>
      <c r="S335">
        <v>7.1999999999999998E-3</v>
      </c>
      <c r="T335" s="23">
        <v>43572</v>
      </c>
      <c r="U335" s="23">
        <v>44505</v>
      </c>
      <c r="V335" s="24">
        <v>150000</v>
      </c>
      <c r="W335" s="11" t="s">
        <v>150</v>
      </c>
      <c r="X335" s="11" t="s">
        <v>287</v>
      </c>
      <c r="Y335" s="21">
        <v>150000</v>
      </c>
      <c r="Z335" s="23">
        <v>44592</v>
      </c>
      <c r="AA335" s="11">
        <v>775456</v>
      </c>
      <c r="AB335" s="11" t="s">
        <v>60</v>
      </c>
      <c r="AC335" s="21" t="s">
        <v>734</v>
      </c>
      <c r="AD335" t="s">
        <v>695</v>
      </c>
      <c r="AE335" t="s">
        <v>735</v>
      </c>
      <c r="AF335" t="str">
        <f>VLOOKUP(AA335,'[1]CAP query'!A:K,11,FALSE)</f>
        <v>34.941925, -120.437204</v>
      </c>
    </row>
    <row r="336" spans="1:33" x14ac:dyDescent="0.2">
      <c r="A336" s="11" t="s">
        <v>106</v>
      </c>
      <c r="B336" s="11" t="s">
        <v>552</v>
      </c>
      <c r="C336" s="11" t="s">
        <v>552</v>
      </c>
      <c r="D336" s="11" t="s">
        <v>133</v>
      </c>
      <c r="E336" s="11" t="s">
        <v>120</v>
      </c>
      <c r="F336" s="11" t="s">
        <v>66</v>
      </c>
      <c r="G336" s="11" t="s">
        <v>553</v>
      </c>
      <c r="H336" s="11" t="s">
        <v>10</v>
      </c>
      <c r="I336" s="11" t="s">
        <v>68</v>
      </c>
      <c r="J336" s="11" t="s">
        <v>69</v>
      </c>
      <c r="K336" s="11">
        <v>1</v>
      </c>
      <c r="L336" s="11">
        <v>5</v>
      </c>
      <c r="M336" s="11" t="s">
        <v>66</v>
      </c>
      <c r="N336" s="22">
        <v>0.14019999999999999</v>
      </c>
      <c r="O336" s="22">
        <v>8.3999999999999995E-3</v>
      </c>
      <c r="P336" s="22">
        <v>3.8999999999999998E-3</v>
      </c>
      <c r="Q336">
        <v>0.70099999999999996</v>
      </c>
      <c r="R336">
        <v>4.1999999999999996E-2</v>
      </c>
      <c r="S336">
        <v>1.95E-2</v>
      </c>
      <c r="T336" s="23">
        <v>43546</v>
      </c>
      <c r="U336" s="23">
        <v>43784</v>
      </c>
      <c r="V336" s="24">
        <v>100000</v>
      </c>
      <c r="W336" s="11" t="s">
        <v>150</v>
      </c>
      <c r="X336" s="11" t="s">
        <v>287</v>
      </c>
      <c r="Y336" s="21">
        <v>100000</v>
      </c>
      <c r="Z336" s="23">
        <v>44012</v>
      </c>
      <c r="AA336" s="11">
        <v>708811</v>
      </c>
      <c r="AB336" s="11" t="s">
        <v>60</v>
      </c>
      <c r="AC336" s="21" t="s">
        <v>736</v>
      </c>
      <c r="AD336" t="s">
        <v>580</v>
      </c>
      <c r="AE336" t="s">
        <v>737</v>
      </c>
      <c r="AF336" t="str">
        <f>VLOOKUP(AA336,'[1]CAP query'!A:K,11,FALSE)</f>
        <v>38.6603, -121.3883</v>
      </c>
      <c r="AG336" t="str">
        <f>VLOOKUP(AA336,'[1]cofund(3)'!E:M,8,FALSE)</f>
        <v>HVIP - Hybrid and Zero-Emission Truck and Bus Voucher Incentive Project</v>
      </c>
    </row>
    <row r="337" spans="1:33" x14ac:dyDescent="0.2">
      <c r="A337" s="11" t="s">
        <v>106</v>
      </c>
      <c r="B337" s="11" t="s">
        <v>552</v>
      </c>
      <c r="C337" s="11" t="s">
        <v>552</v>
      </c>
      <c r="D337" s="11" t="s">
        <v>133</v>
      </c>
      <c r="E337" s="11" t="s">
        <v>120</v>
      </c>
      <c r="F337" s="11" t="s">
        <v>66</v>
      </c>
      <c r="G337" s="11" t="s">
        <v>554</v>
      </c>
      <c r="H337" s="11" t="s">
        <v>10</v>
      </c>
      <c r="I337" s="11" t="s">
        <v>68</v>
      </c>
      <c r="J337" s="11" t="s">
        <v>69</v>
      </c>
      <c r="K337" s="11">
        <v>1</v>
      </c>
      <c r="L337" s="11">
        <v>5</v>
      </c>
      <c r="M337" s="11" t="s">
        <v>66</v>
      </c>
      <c r="N337" s="22">
        <v>0.1391</v>
      </c>
      <c r="O337" s="22">
        <v>1.24E-2</v>
      </c>
      <c r="P337" s="22">
        <v>8.0000000000000004E-4</v>
      </c>
      <c r="Q337">
        <v>0.69550000000000001</v>
      </c>
      <c r="R337">
        <v>6.2E-2</v>
      </c>
      <c r="S337">
        <v>4.0000000000000001E-3</v>
      </c>
      <c r="T337" s="23">
        <v>43546</v>
      </c>
      <c r="U337" s="23">
        <v>43784</v>
      </c>
      <c r="V337" s="24">
        <v>100000</v>
      </c>
      <c r="W337" s="11" t="s">
        <v>150</v>
      </c>
      <c r="X337" s="11" t="s">
        <v>287</v>
      </c>
      <c r="Y337" s="21">
        <v>100000</v>
      </c>
      <c r="Z337" s="23">
        <v>44012</v>
      </c>
      <c r="AA337" s="11">
        <v>708813</v>
      </c>
      <c r="AB337" s="11" t="s">
        <v>60</v>
      </c>
      <c r="AC337" s="21" t="s">
        <v>738</v>
      </c>
      <c r="AD337" t="s">
        <v>580</v>
      </c>
      <c r="AE337" t="s">
        <v>737</v>
      </c>
      <c r="AF337" t="str">
        <f>VLOOKUP(AA337,'[1]CAP query'!A:K,11,FALSE)</f>
        <v>38.6603, -121.3883</v>
      </c>
      <c r="AG337" t="str">
        <f>VLOOKUP(AA337,'[1]cofund(3)'!E:M,8,FALSE)</f>
        <v>HVIP - Hybrid and Zero-Emission Truck and Bus Voucher Incentive Project</v>
      </c>
    </row>
    <row r="338" spans="1:33" x14ac:dyDescent="0.2">
      <c r="A338" s="11" t="s">
        <v>106</v>
      </c>
      <c r="B338" s="11" t="s">
        <v>552</v>
      </c>
      <c r="C338" s="11" t="s">
        <v>552</v>
      </c>
      <c r="D338" s="11" t="s">
        <v>133</v>
      </c>
      <c r="E338" s="11" t="s">
        <v>120</v>
      </c>
      <c r="F338" s="11" t="s">
        <v>66</v>
      </c>
      <c r="G338" s="11" t="s">
        <v>555</v>
      </c>
      <c r="H338" s="11" t="s">
        <v>10</v>
      </c>
      <c r="I338" s="11" t="s">
        <v>68</v>
      </c>
      <c r="J338" s="11" t="s">
        <v>69</v>
      </c>
      <c r="K338" s="11">
        <v>1</v>
      </c>
      <c r="L338" s="11">
        <v>5</v>
      </c>
      <c r="M338" s="11" t="s">
        <v>66</v>
      </c>
      <c r="N338" s="22">
        <v>0.15690000000000001</v>
      </c>
      <c r="O338" s="22">
        <v>1.49E-2</v>
      </c>
      <c r="P338" s="22">
        <v>1E-3</v>
      </c>
      <c r="Q338">
        <v>0.78450000000000009</v>
      </c>
      <c r="R338">
        <v>7.4499999999999997E-2</v>
      </c>
      <c r="S338">
        <v>5.0000000000000001E-3</v>
      </c>
      <c r="T338" s="23">
        <v>43546</v>
      </c>
      <c r="U338" s="23">
        <v>43784</v>
      </c>
      <c r="V338" s="24">
        <v>100000</v>
      </c>
      <c r="W338" s="11" t="s">
        <v>150</v>
      </c>
      <c r="X338" s="11" t="s">
        <v>287</v>
      </c>
      <c r="Y338" s="21">
        <v>100000</v>
      </c>
      <c r="Z338" s="23">
        <v>44012</v>
      </c>
      <c r="AA338" s="11">
        <v>708815</v>
      </c>
      <c r="AB338" s="11" t="s">
        <v>60</v>
      </c>
      <c r="AC338" s="21" t="s">
        <v>739</v>
      </c>
      <c r="AD338" t="s">
        <v>580</v>
      </c>
      <c r="AE338" t="s">
        <v>737</v>
      </c>
      <c r="AF338" t="str">
        <f>VLOOKUP(AA338,'[1]CAP query'!A:K,11,FALSE)</f>
        <v>38.6603, -121.3883</v>
      </c>
      <c r="AG338" t="str">
        <f>VLOOKUP(AA338,'[1]cofund(3)'!E:M,8,FALSE)</f>
        <v>HVIP - Hybrid and Zero-Emission Truck and Bus Voucher Incentive Project</v>
      </c>
    </row>
    <row r="339" spans="1:33" x14ac:dyDescent="0.2">
      <c r="A339" s="11" t="s">
        <v>106</v>
      </c>
      <c r="B339" s="11" t="s">
        <v>552</v>
      </c>
      <c r="C339" s="11" t="s">
        <v>552</v>
      </c>
      <c r="D339" s="11" t="s">
        <v>133</v>
      </c>
      <c r="E339" s="11" t="s">
        <v>120</v>
      </c>
      <c r="F339" s="11" t="s">
        <v>66</v>
      </c>
      <c r="G339" s="11" t="s">
        <v>556</v>
      </c>
      <c r="H339" s="11" t="s">
        <v>10</v>
      </c>
      <c r="I339" s="11" t="s">
        <v>68</v>
      </c>
      <c r="J339" s="11" t="s">
        <v>69</v>
      </c>
      <c r="K339" s="11">
        <v>1</v>
      </c>
      <c r="L339" s="11">
        <v>5</v>
      </c>
      <c r="M339" s="11" t="s">
        <v>66</v>
      </c>
      <c r="N339" s="22">
        <v>7.8299999999999995E-2</v>
      </c>
      <c r="O339" s="22">
        <v>8.3999999999999995E-3</v>
      </c>
      <c r="P339" s="22">
        <v>5.9999999999999995E-4</v>
      </c>
      <c r="Q339">
        <v>0.39149999999999996</v>
      </c>
      <c r="R339">
        <v>4.1999999999999996E-2</v>
      </c>
      <c r="S339">
        <v>2.9999999999999996E-3</v>
      </c>
      <c r="T339" s="23">
        <v>43546</v>
      </c>
      <c r="U339" s="23">
        <v>43784</v>
      </c>
      <c r="V339" s="24">
        <v>100000</v>
      </c>
      <c r="W339" s="11" t="s">
        <v>150</v>
      </c>
      <c r="X339" s="11" t="s">
        <v>287</v>
      </c>
      <c r="Y339" s="21">
        <v>100000</v>
      </c>
      <c r="Z339" s="23">
        <v>44012</v>
      </c>
      <c r="AA339" s="11">
        <v>708817</v>
      </c>
      <c r="AB339" s="11" t="s">
        <v>60</v>
      </c>
      <c r="AC339" s="21" t="s">
        <v>740</v>
      </c>
      <c r="AD339" t="s">
        <v>574</v>
      </c>
      <c r="AE339" t="s">
        <v>718</v>
      </c>
      <c r="AF339" t="str">
        <f>VLOOKUP(AA339,'[1]CAP query'!A:K,11,FALSE)</f>
        <v>38.6603, -121.3883</v>
      </c>
      <c r="AG339" t="str">
        <f>VLOOKUP(AA339,'[1]cofund(3)'!E:M,8,FALSE)</f>
        <v>HVIP - Hybrid and Zero-Emission Truck and Bus Voucher Incentive Project</v>
      </c>
    </row>
    <row r="340" spans="1:33" x14ac:dyDescent="0.2">
      <c r="A340" s="11" t="s">
        <v>106</v>
      </c>
      <c r="B340" s="11" t="s">
        <v>552</v>
      </c>
      <c r="C340" s="11" t="s">
        <v>552</v>
      </c>
      <c r="D340" s="11" t="s">
        <v>133</v>
      </c>
      <c r="E340" s="11" t="s">
        <v>120</v>
      </c>
      <c r="F340" s="11" t="s">
        <v>66</v>
      </c>
      <c r="G340" s="11" t="s">
        <v>557</v>
      </c>
      <c r="H340" s="11" t="s">
        <v>10</v>
      </c>
      <c r="I340" s="11" t="s">
        <v>68</v>
      </c>
      <c r="J340" s="11" t="s">
        <v>69</v>
      </c>
      <c r="K340" s="11">
        <v>1</v>
      </c>
      <c r="L340" s="11">
        <v>5</v>
      </c>
      <c r="M340" s="11" t="s">
        <v>66</v>
      </c>
      <c r="N340" s="22">
        <v>4.4900000000000002E-2</v>
      </c>
      <c r="O340" s="22">
        <v>3.8999999999999998E-3</v>
      </c>
      <c r="P340" s="22">
        <v>2.9999999999999997E-4</v>
      </c>
      <c r="Q340">
        <v>0.22450000000000001</v>
      </c>
      <c r="R340">
        <v>1.95E-2</v>
      </c>
      <c r="S340">
        <v>1.4999999999999998E-3</v>
      </c>
      <c r="T340" s="23">
        <v>43546</v>
      </c>
      <c r="U340" s="23">
        <v>43784</v>
      </c>
      <c r="V340" s="24">
        <v>100000</v>
      </c>
      <c r="W340" s="11" t="s">
        <v>150</v>
      </c>
      <c r="X340" s="11" t="s">
        <v>287</v>
      </c>
      <c r="Y340" s="21">
        <v>100000</v>
      </c>
      <c r="Z340" s="23">
        <v>44012</v>
      </c>
      <c r="AA340" s="11">
        <v>729228</v>
      </c>
      <c r="AB340" s="11" t="s">
        <v>60</v>
      </c>
      <c r="AC340" s="21" t="s">
        <v>741</v>
      </c>
      <c r="AD340" t="s">
        <v>574</v>
      </c>
      <c r="AE340" t="s">
        <v>718</v>
      </c>
      <c r="AF340" t="str">
        <f>VLOOKUP(AA340,'[1]CAP query'!A:K,11,FALSE)</f>
        <v>38.6603, -121.3883</v>
      </c>
      <c r="AG340" t="str">
        <f>VLOOKUP(AA340,'[1]cofund(3)'!E:M,8,FALSE)</f>
        <v>HVIP - Hybrid and Zero-Emission Truck and Bus Voucher Incentive Project</v>
      </c>
    </row>
    <row r="341" spans="1:33" x14ac:dyDescent="0.2">
      <c r="A341" s="11" t="s">
        <v>106</v>
      </c>
      <c r="B341" s="11" t="s">
        <v>552</v>
      </c>
      <c r="C341" s="11" t="s">
        <v>552</v>
      </c>
      <c r="D341" s="11" t="s">
        <v>133</v>
      </c>
      <c r="E341" s="11" t="s">
        <v>120</v>
      </c>
      <c r="F341" s="11" t="s">
        <v>66</v>
      </c>
      <c r="G341" s="11" t="s">
        <v>558</v>
      </c>
      <c r="H341" s="11" t="s">
        <v>10</v>
      </c>
      <c r="I341" s="11" t="s">
        <v>68</v>
      </c>
      <c r="J341" s="11" t="s">
        <v>69</v>
      </c>
      <c r="K341" s="11">
        <v>1</v>
      </c>
      <c r="L341" s="11">
        <v>5</v>
      </c>
      <c r="M341" s="11" t="s">
        <v>66</v>
      </c>
      <c r="N341" s="22">
        <v>6.6100000000000006E-2</v>
      </c>
      <c r="O341" s="22">
        <v>4.4000000000000003E-3</v>
      </c>
      <c r="P341" s="22">
        <v>2.3E-3</v>
      </c>
      <c r="Q341">
        <v>0.33050000000000002</v>
      </c>
      <c r="R341">
        <v>2.2000000000000002E-2</v>
      </c>
      <c r="S341">
        <v>1.15E-2</v>
      </c>
      <c r="T341" s="23">
        <v>43546</v>
      </c>
      <c r="U341" s="23">
        <v>43784</v>
      </c>
      <c r="V341" s="24">
        <v>100000</v>
      </c>
      <c r="W341" s="11" t="s">
        <v>150</v>
      </c>
      <c r="X341" s="11" t="s">
        <v>287</v>
      </c>
      <c r="Y341" s="21">
        <v>100000</v>
      </c>
      <c r="Z341" s="23">
        <v>44012</v>
      </c>
      <c r="AA341" s="11">
        <v>708819</v>
      </c>
      <c r="AB341" s="11" t="s">
        <v>60</v>
      </c>
      <c r="AC341" s="21" t="s">
        <v>742</v>
      </c>
      <c r="AD341" t="s">
        <v>743</v>
      </c>
      <c r="AE341" t="s">
        <v>718</v>
      </c>
      <c r="AF341" t="str">
        <f>VLOOKUP(AA341,'[1]CAP query'!A:K,11,FALSE)</f>
        <v>38.6603, -121.3883</v>
      </c>
      <c r="AG341" t="str">
        <f>VLOOKUP(AA341,'[1]cofund(3)'!E:M,8,FALSE)</f>
        <v>HVIP - Hybrid and Zero-Emission Truck and Bus Voucher Incentive Project</v>
      </c>
    </row>
    <row r="342" spans="1:33" x14ac:dyDescent="0.2">
      <c r="A342" s="11" t="s">
        <v>106</v>
      </c>
      <c r="B342" s="11" t="s">
        <v>552</v>
      </c>
      <c r="C342" s="11" t="s">
        <v>552</v>
      </c>
      <c r="D342" s="11" t="s">
        <v>133</v>
      </c>
      <c r="E342" s="11" t="s">
        <v>120</v>
      </c>
      <c r="F342" s="11" t="s">
        <v>66</v>
      </c>
      <c r="G342" s="11" t="s">
        <v>559</v>
      </c>
      <c r="H342" s="11" t="s">
        <v>10</v>
      </c>
      <c r="I342" s="11" t="s">
        <v>68</v>
      </c>
      <c r="J342" s="11" t="s">
        <v>69</v>
      </c>
      <c r="K342" s="11">
        <v>1</v>
      </c>
      <c r="L342" s="11">
        <v>5</v>
      </c>
      <c r="M342" s="11" t="s">
        <v>66</v>
      </c>
      <c r="N342" s="22">
        <v>0.123</v>
      </c>
      <c r="O342" s="22">
        <v>1.09E-2</v>
      </c>
      <c r="P342" s="22">
        <v>6.9999999999999999E-4</v>
      </c>
      <c r="Q342">
        <v>0.61499999999999999</v>
      </c>
      <c r="R342">
        <v>5.45E-2</v>
      </c>
      <c r="S342">
        <v>3.5000000000000001E-3</v>
      </c>
      <c r="T342" s="23">
        <v>43546</v>
      </c>
      <c r="U342" s="23">
        <v>43852</v>
      </c>
      <c r="V342" s="24">
        <v>100000</v>
      </c>
      <c r="W342" s="11" t="s">
        <v>150</v>
      </c>
      <c r="X342" s="11" t="s">
        <v>287</v>
      </c>
      <c r="Y342" s="21">
        <v>100000</v>
      </c>
      <c r="Z342" s="23">
        <v>44012</v>
      </c>
      <c r="AA342" s="11">
        <v>708821</v>
      </c>
      <c r="AB342" s="11" t="s">
        <v>60</v>
      </c>
      <c r="AC342" s="21" t="s">
        <v>744</v>
      </c>
      <c r="AD342" t="s">
        <v>580</v>
      </c>
      <c r="AE342" t="s">
        <v>737</v>
      </c>
      <c r="AF342" t="str">
        <f>VLOOKUP(AA342,'[1]CAP query'!A:K,11,FALSE)</f>
        <v>38.6603, -121.3883</v>
      </c>
      <c r="AG342" t="str">
        <f>VLOOKUP(AA342,'[1]cofund(3)'!E:M,8,FALSE)</f>
        <v>HVIP - Hybrid and Zero-Emission Truck and Bus Voucher Incentive Project</v>
      </c>
    </row>
    <row r="343" spans="1:33" x14ac:dyDescent="0.2">
      <c r="A343" s="11" t="s">
        <v>106</v>
      </c>
      <c r="B343" s="11" t="s">
        <v>552</v>
      </c>
      <c r="C343" s="11" t="s">
        <v>552</v>
      </c>
      <c r="D343" s="11" t="s">
        <v>133</v>
      </c>
      <c r="E343" s="11" t="s">
        <v>120</v>
      </c>
      <c r="F343" s="11" t="s">
        <v>66</v>
      </c>
      <c r="G343" s="11" t="s">
        <v>560</v>
      </c>
      <c r="H343" s="11" t="s">
        <v>10</v>
      </c>
      <c r="I343" s="11" t="s">
        <v>68</v>
      </c>
      <c r="J343" s="11" t="s">
        <v>69</v>
      </c>
      <c r="K343" s="11">
        <v>1</v>
      </c>
      <c r="L343" s="11">
        <v>5</v>
      </c>
      <c r="M343" s="11" t="s">
        <v>66</v>
      </c>
      <c r="N343" s="22">
        <v>9.8599999999999993E-2</v>
      </c>
      <c r="O343" s="22">
        <v>8.0000000000000002E-3</v>
      </c>
      <c r="P343" s="22">
        <v>5.0000000000000001E-4</v>
      </c>
      <c r="Q343">
        <v>0.49299999999999999</v>
      </c>
      <c r="R343">
        <v>0.04</v>
      </c>
      <c r="S343">
        <v>2.5000000000000001E-3</v>
      </c>
      <c r="T343" s="23">
        <v>43546</v>
      </c>
      <c r="U343" s="23">
        <v>43852</v>
      </c>
      <c r="V343" s="24">
        <v>100000</v>
      </c>
      <c r="W343" s="11" t="s">
        <v>150</v>
      </c>
      <c r="X343" s="11" t="s">
        <v>287</v>
      </c>
      <c r="Y343" s="21">
        <v>100000</v>
      </c>
      <c r="Z343" s="23">
        <v>44012</v>
      </c>
      <c r="AA343" s="11">
        <v>708823</v>
      </c>
      <c r="AB343" s="11" t="s">
        <v>60</v>
      </c>
      <c r="AC343" s="21" t="s">
        <v>745</v>
      </c>
      <c r="AD343" t="s">
        <v>611</v>
      </c>
      <c r="AE343" t="s">
        <v>611</v>
      </c>
      <c r="AF343" t="str">
        <f>VLOOKUP(AA343,'[1]CAP query'!A:K,11,FALSE)</f>
        <v>38.6603, -121.3883</v>
      </c>
      <c r="AG343" t="str">
        <f>VLOOKUP(AA343,'[1]cofund(3)'!E:M,8,FALSE)</f>
        <v>HVIP - Hybrid and Zero-Emission Truck and Bus Voucher Incentive Project</v>
      </c>
    </row>
    <row r="344" spans="1:33" x14ac:dyDescent="0.2">
      <c r="A344" s="11" t="s">
        <v>106</v>
      </c>
      <c r="B344" s="11" t="s">
        <v>552</v>
      </c>
      <c r="C344" s="11" t="s">
        <v>552</v>
      </c>
      <c r="D344" s="11" t="s">
        <v>133</v>
      </c>
      <c r="E344" s="11" t="s">
        <v>120</v>
      </c>
      <c r="F344" s="11" t="s">
        <v>66</v>
      </c>
      <c r="G344" s="11" t="s">
        <v>561</v>
      </c>
      <c r="H344" s="11" t="s">
        <v>10</v>
      </c>
      <c r="I344" s="11" t="s">
        <v>68</v>
      </c>
      <c r="J344" s="11" t="s">
        <v>69</v>
      </c>
      <c r="K344" s="11">
        <v>1</v>
      </c>
      <c r="L344" s="11">
        <v>5</v>
      </c>
      <c r="M344" s="11" t="s">
        <v>66</v>
      </c>
      <c r="N344" s="22">
        <v>6.6799999999999998E-2</v>
      </c>
      <c r="O344" s="22">
        <v>6.3E-3</v>
      </c>
      <c r="P344" s="22">
        <v>5.0000000000000001E-4</v>
      </c>
      <c r="Q344">
        <v>0.33399999999999996</v>
      </c>
      <c r="R344">
        <v>3.15E-2</v>
      </c>
      <c r="S344">
        <v>2.5000000000000001E-3</v>
      </c>
      <c r="T344" s="23">
        <v>43546</v>
      </c>
      <c r="U344" s="23">
        <v>43784</v>
      </c>
      <c r="V344" s="24">
        <v>100000</v>
      </c>
      <c r="W344" s="11" t="s">
        <v>150</v>
      </c>
      <c r="X344" s="11" t="s">
        <v>287</v>
      </c>
      <c r="Y344" s="21">
        <v>100000</v>
      </c>
      <c r="Z344" s="23">
        <v>44012</v>
      </c>
      <c r="AA344" s="11">
        <v>708825</v>
      </c>
      <c r="AB344" s="11" t="s">
        <v>60</v>
      </c>
      <c r="AC344" s="21" t="s">
        <v>746</v>
      </c>
      <c r="AD344" t="s">
        <v>611</v>
      </c>
      <c r="AE344" t="s">
        <v>611</v>
      </c>
      <c r="AF344" t="str">
        <f>VLOOKUP(AA344,'[1]CAP query'!A:K,11,FALSE)</f>
        <v>38.6603, -121.3883</v>
      </c>
      <c r="AG344" t="str">
        <f>VLOOKUP(AA344,'[1]cofund(3)'!E:M,8,FALSE)</f>
        <v>HVIP - Hybrid and Zero-Emission Truck and Bus Voucher Incentive Project</v>
      </c>
    </row>
    <row r="345" spans="1:33" x14ac:dyDescent="0.2">
      <c r="A345" s="11" t="s">
        <v>106</v>
      </c>
      <c r="B345" s="11" t="s">
        <v>562</v>
      </c>
      <c r="C345" s="11" t="s">
        <v>562</v>
      </c>
      <c r="D345" s="11" t="s">
        <v>133</v>
      </c>
      <c r="E345" s="11" t="s">
        <v>563</v>
      </c>
      <c r="F345" s="11" t="s">
        <v>66</v>
      </c>
      <c r="G345" s="11" t="s">
        <v>564</v>
      </c>
      <c r="H345" s="11" t="s">
        <v>10</v>
      </c>
      <c r="I345" s="11" t="s">
        <v>68</v>
      </c>
      <c r="J345" s="11" t="s">
        <v>69</v>
      </c>
      <c r="K345" s="11">
        <v>1</v>
      </c>
      <c r="L345" s="11">
        <v>5</v>
      </c>
      <c r="M345" s="11" t="s">
        <v>66</v>
      </c>
      <c r="N345" s="22">
        <v>0.1019</v>
      </c>
      <c r="O345" s="22">
        <v>1.4E-2</v>
      </c>
      <c r="P345" s="22">
        <v>1E-3</v>
      </c>
      <c r="Q345">
        <v>0.50950000000000006</v>
      </c>
      <c r="R345">
        <v>7.0000000000000007E-2</v>
      </c>
      <c r="S345">
        <v>5.0000000000000001E-3</v>
      </c>
      <c r="T345" s="23">
        <v>43636</v>
      </c>
      <c r="U345" s="23">
        <v>43707</v>
      </c>
      <c r="V345" s="24">
        <v>124000</v>
      </c>
      <c r="W345" s="11" t="s">
        <v>150</v>
      </c>
      <c r="X345" s="11" t="s">
        <v>287</v>
      </c>
      <c r="Y345" s="21">
        <v>124000</v>
      </c>
      <c r="Z345" s="23">
        <v>43929</v>
      </c>
      <c r="AA345" s="11">
        <v>708731</v>
      </c>
      <c r="AB345" s="11" t="s">
        <v>60</v>
      </c>
      <c r="AC345" s="21" t="s">
        <v>747</v>
      </c>
      <c r="AD345" t="s">
        <v>580</v>
      </c>
      <c r="AE345" t="s">
        <v>737</v>
      </c>
      <c r="AF345" t="str">
        <f>VLOOKUP(AA345,'[1]CAP query'!A:K,11,FALSE)</f>
        <v>38.570924,-121.537003</v>
      </c>
      <c r="AG345" t="str">
        <f>VLOOKUP(AA345,'[1]cofund(3)'!E:M,8,FALSE)</f>
        <v>HVIP - Hybrid and Zero-Emission Truck and Bus Voucher Incentive Project</v>
      </c>
    </row>
    <row r="346" spans="1:33" x14ac:dyDescent="0.2">
      <c r="A346" s="11" t="s">
        <v>106</v>
      </c>
      <c r="B346" s="11" t="s">
        <v>562</v>
      </c>
      <c r="C346" s="11" t="s">
        <v>562</v>
      </c>
      <c r="D346" s="11" t="s">
        <v>133</v>
      </c>
      <c r="E346" s="11" t="s">
        <v>563</v>
      </c>
      <c r="F346" s="11" t="s">
        <v>66</v>
      </c>
      <c r="G346" s="11" t="s">
        <v>565</v>
      </c>
      <c r="H346" s="11" t="s">
        <v>10</v>
      </c>
      <c r="I346" s="11" t="s">
        <v>68</v>
      </c>
      <c r="J346" s="11" t="s">
        <v>69</v>
      </c>
      <c r="K346" s="11">
        <v>1</v>
      </c>
      <c r="L346" s="11">
        <v>5</v>
      </c>
      <c r="M346" s="11" t="s">
        <v>66</v>
      </c>
      <c r="N346" s="22">
        <v>0.1019</v>
      </c>
      <c r="O346" s="22">
        <v>1.4E-2</v>
      </c>
      <c r="P346" s="22">
        <v>1E-3</v>
      </c>
      <c r="Q346">
        <v>0.50950000000000006</v>
      </c>
      <c r="R346">
        <v>7.0000000000000007E-2</v>
      </c>
      <c r="S346">
        <v>5.0000000000000001E-3</v>
      </c>
      <c r="T346" s="23">
        <v>43636</v>
      </c>
      <c r="U346" s="23">
        <v>43707</v>
      </c>
      <c r="V346" s="24">
        <v>124000</v>
      </c>
      <c r="W346" s="11" t="s">
        <v>150</v>
      </c>
      <c r="X346" s="11" t="s">
        <v>287</v>
      </c>
      <c r="Y346" s="21">
        <v>124000</v>
      </c>
      <c r="Z346" s="23">
        <v>43929</v>
      </c>
      <c r="AA346" s="11">
        <v>708733</v>
      </c>
      <c r="AB346" s="11" t="s">
        <v>60</v>
      </c>
      <c r="AC346" s="21" t="s">
        <v>748</v>
      </c>
      <c r="AD346" t="s">
        <v>580</v>
      </c>
      <c r="AE346" t="s">
        <v>737</v>
      </c>
      <c r="AF346" t="str">
        <f>VLOOKUP(AA346,'[1]CAP query'!A:K,11,FALSE)</f>
        <v>38.570924,-121.537003</v>
      </c>
      <c r="AG346" t="str">
        <f>VLOOKUP(AA346,'[1]cofund(3)'!E:M,8,FALSE)</f>
        <v>HVIP - Hybrid and Zero-Emission Truck and Bus Voucher Incentive Project</v>
      </c>
    </row>
    <row r="347" spans="1:33" x14ac:dyDescent="0.2">
      <c r="A347" s="11" t="s">
        <v>106</v>
      </c>
      <c r="B347" s="11" t="s">
        <v>562</v>
      </c>
      <c r="C347" s="11" t="s">
        <v>562</v>
      </c>
      <c r="D347" s="11" t="s">
        <v>133</v>
      </c>
      <c r="E347" s="11" t="s">
        <v>563</v>
      </c>
      <c r="F347" s="11" t="s">
        <v>66</v>
      </c>
      <c r="G347" s="11" t="s">
        <v>566</v>
      </c>
      <c r="H347" s="11" t="s">
        <v>10</v>
      </c>
      <c r="I347" s="11" t="s">
        <v>68</v>
      </c>
      <c r="J347" s="11" t="s">
        <v>69</v>
      </c>
      <c r="K347" s="11">
        <v>1</v>
      </c>
      <c r="L347" s="11">
        <v>5</v>
      </c>
      <c r="M347" s="11" t="s">
        <v>66</v>
      </c>
      <c r="N347" s="22">
        <v>0.1009</v>
      </c>
      <c r="O347" s="22">
        <v>1.32E-2</v>
      </c>
      <c r="P347" s="22">
        <v>1E-3</v>
      </c>
      <c r="Q347">
        <v>0.50450000000000006</v>
      </c>
      <c r="R347">
        <v>6.6000000000000003E-2</v>
      </c>
      <c r="S347">
        <v>5.0000000000000001E-3</v>
      </c>
      <c r="T347" s="23">
        <v>43636</v>
      </c>
      <c r="U347" s="23">
        <v>43707</v>
      </c>
      <c r="V347" s="24">
        <v>124000</v>
      </c>
      <c r="W347" s="11" t="s">
        <v>150</v>
      </c>
      <c r="X347" s="11" t="s">
        <v>287</v>
      </c>
      <c r="Y347" s="21">
        <v>124000</v>
      </c>
      <c r="Z347" s="23">
        <v>43929</v>
      </c>
      <c r="AA347" s="11">
        <v>708739</v>
      </c>
      <c r="AB347" s="11" t="s">
        <v>60</v>
      </c>
      <c r="AC347" s="21" t="s">
        <v>749</v>
      </c>
      <c r="AD347" t="s">
        <v>580</v>
      </c>
      <c r="AE347" t="s">
        <v>737</v>
      </c>
      <c r="AF347" t="str">
        <f>VLOOKUP(AA347,'[1]CAP query'!A:K,11,FALSE)</f>
        <v>38.570924,-121.537003</v>
      </c>
      <c r="AG347" t="str">
        <f>VLOOKUP(AA347,'[1]cofund(3)'!E:M,8,FALSE)</f>
        <v>HVIP - Hybrid and Zero-Emission Truck and Bus Voucher Incentive Project</v>
      </c>
    </row>
    <row r="348" spans="1:33" x14ac:dyDescent="0.2">
      <c r="A348" s="11" t="s">
        <v>106</v>
      </c>
      <c r="B348" s="11" t="s">
        <v>562</v>
      </c>
      <c r="C348" s="11" t="s">
        <v>562</v>
      </c>
      <c r="D348" s="11" t="s">
        <v>133</v>
      </c>
      <c r="E348" s="11" t="s">
        <v>563</v>
      </c>
      <c r="F348" s="11" t="s">
        <v>66</v>
      </c>
      <c r="G348" s="11" t="s">
        <v>567</v>
      </c>
      <c r="H348" s="11" t="s">
        <v>10</v>
      </c>
      <c r="I348" s="11" t="s">
        <v>68</v>
      </c>
      <c r="J348" s="11" t="s">
        <v>69</v>
      </c>
      <c r="K348" s="11">
        <v>1</v>
      </c>
      <c r="L348" s="11">
        <v>5</v>
      </c>
      <c r="M348" s="11" t="s">
        <v>66</v>
      </c>
      <c r="N348" s="22">
        <v>0.1366</v>
      </c>
      <c r="O348" s="22">
        <v>1.44E-2</v>
      </c>
      <c r="P348" s="22">
        <v>6.7999999999999996E-3</v>
      </c>
      <c r="Q348">
        <v>0.68300000000000005</v>
      </c>
      <c r="R348">
        <v>7.1999999999999995E-2</v>
      </c>
      <c r="S348">
        <v>3.3999999999999996E-2</v>
      </c>
      <c r="T348" s="23">
        <v>43636</v>
      </c>
      <c r="U348" s="23">
        <v>43707</v>
      </c>
      <c r="V348" s="24">
        <v>124000</v>
      </c>
      <c r="W348" s="11" t="s">
        <v>150</v>
      </c>
      <c r="X348" s="11" t="s">
        <v>287</v>
      </c>
      <c r="Y348" s="21">
        <v>124000</v>
      </c>
      <c r="Z348" s="23">
        <v>43929</v>
      </c>
      <c r="AA348" s="11">
        <v>708737</v>
      </c>
      <c r="AB348" s="11" t="s">
        <v>60</v>
      </c>
      <c r="AC348" s="21" t="s">
        <v>750</v>
      </c>
      <c r="AD348" t="s">
        <v>580</v>
      </c>
      <c r="AE348" t="s">
        <v>737</v>
      </c>
      <c r="AF348" t="str">
        <f>VLOOKUP(AA348,'[1]CAP query'!A:K,11,FALSE)</f>
        <v>38.570924,-121.537003</v>
      </c>
      <c r="AG348" t="str">
        <f>VLOOKUP(AA348,'[1]cofund(3)'!E:M,8,FALSE)</f>
        <v>HVIP - Hybrid and Zero-Emission Truck and Bus Voucher Incentive Project</v>
      </c>
    </row>
    <row r="349" spans="1:33" x14ac:dyDescent="0.2">
      <c r="A349" s="11" t="s">
        <v>283</v>
      </c>
      <c r="B349" s="11" t="s">
        <v>568</v>
      </c>
      <c r="C349" s="11" t="s">
        <v>569</v>
      </c>
      <c r="D349" s="11" t="s">
        <v>133</v>
      </c>
      <c r="E349" s="11" t="s">
        <v>570</v>
      </c>
      <c r="F349" s="11" t="s">
        <v>66</v>
      </c>
      <c r="G349" s="11">
        <v>1</v>
      </c>
      <c r="H349" s="11" t="s">
        <v>10</v>
      </c>
      <c r="I349" s="11" t="s">
        <v>68</v>
      </c>
      <c r="J349" s="11" t="s">
        <v>69</v>
      </c>
      <c r="K349" s="11">
        <v>1</v>
      </c>
      <c r="L349" s="11">
        <v>10</v>
      </c>
      <c r="M349" s="11" t="s">
        <v>66</v>
      </c>
      <c r="N349" s="22">
        <v>0.2177</v>
      </c>
      <c r="O349" s="22">
        <v>1.6799999999999999E-2</v>
      </c>
      <c r="P349" s="22">
        <v>1E-3</v>
      </c>
      <c r="Q349">
        <v>2.177</v>
      </c>
      <c r="R349">
        <v>0.16799999999999998</v>
      </c>
      <c r="S349">
        <v>0.01</v>
      </c>
      <c r="T349" s="23">
        <v>43601</v>
      </c>
      <c r="U349" s="23">
        <v>44168</v>
      </c>
      <c r="V349" s="24">
        <v>400000</v>
      </c>
      <c r="W349" s="11" t="s">
        <v>150</v>
      </c>
      <c r="X349" s="11" t="s">
        <v>287</v>
      </c>
      <c r="Y349" s="21">
        <v>400000</v>
      </c>
      <c r="Z349" s="23">
        <v>44195</v>
      </c>
      <c r="AA349" s="11">
        <v>773962</v>
      </c>
      <c r="AB349" s="11" t="s">
        <v>60</v>
      </c>
      <c r="AC349" s="21" t="s">
        <v>751</v>
      </c>
      <c r="AD349" t="s">
        <v>574</v>
      </c>
      <c r="AE349" t="s">
        <v>583</v>
      </c>
      <c r="AF349" t="str">
        <f>VLOOKUP(AA349,'[1]CAP query'!A:K,11,FALSE)</f>
        <v>36.33684800, -119.31514300</v>
      </c>
    </row>
    <row r="350" spans="1:33" x14ac:dyDescent="0.2">
      <c r="A350" s="11" t="s">
        <v>283</v>
      </c>
      <c r="B350" s="11" t="s">
        <v>568</v>
      </c>
      <c r="C350" s="11" t="s">
        <v>571</v>
      </c>
      <c r="D350" s="11" t="s">
        <v>133</v>
      </c>
      <c r="E350" s="11" t="s">
        <v>570</v>
      </c>
      <c r="F350" s="11" t="s">
        <v>66</v>
      </c>
      <c r="G350" s="11">
        <v>1</v>
      </c>
      <c r="H350" s="11" t="s">
        <v>10</v>
      </c>
      <c r="I350" s="11" t="s">
        <v>68</v>
      </c>
      <c r="J350" s="11" t="s">
        <v>69</v>
      </c>
      <c r="K350" s="11">
        <v>1</v>
      </c>
      <c r="L350" s="11">
        <v>10</v>
      </c>
      <c r="M350" s="11" t="s">
        <v>66</v>
      </c>
      <c r="N350" s="22">
        <v>0.12790000000000001</v>
      </c>
      <c r="O350" s="22">
        <v>1.1900000000000001E-2</v>
      </c>
      <c r="P350" s="22">
        <v>8.9999999999999998E-4</v>
      </c>
      <c r="Q350">
        <v>1.2790000000000001</v>
      </c>
      <c r="R350">
        <v>0.11900000000000001</v>
      </c>
      <c r="S350">
        <v>8.9999999999999993E-3</v>
      </c>
      <c r="T350" s="23">
        <v>43601</v>
      </c>
      <c r="U350" s="23">
        <v>44168</v>
      </c>
      <c r="V350" s="24">
        <v>400000</v>
      </c>
      <c r="W350" s="11" t="s">
        <v>150</v>
      </c>
      <c r="X350" s="11" t="s">
        <v>287</v>
      </c>
      <c r="Y350" s="21">
        <v>400000</v>
      </c>
      <c r="Z350" s="23">
        <v>44195</v>
      </c>
      <c r="AA350" s="11">
        <v>714331</v>
      </c>
      <c r="AB350" s="11" t="s">
        <v>60</v>
      </c>
      <c r="AC350" s="21" t="s">
        <v>752</v>
      </c>
      <c r="AD350" t="s">
        <v>574</v>
      </c>
      <c r="AE350" t="s">
        <v>600</v>
      </c>
      <c r="AF350" t="str">
        <f>VLOOKUP(AA350,'[1]CAP query'!A:K,11,FALSE)</f>
        <v>36.33684800, -119.31514300</v>
      </c>
    </row>
    <row r="351" spans="1:33" x14ac:dyDescent="0.2">
      <c r="A351" s="11" t="s">
        <v>283</v>
      </c>
      <c r="B351" s="11" t="s">
        <v>568</v>
      </c>
      <c r="C351" s="11" t="s">
        <v>572</v>
      </c>
      <c r="D351" s="11" t="s">
        <v>133</v>
      </c>
      <c r="E351" s="11" t="s">
        <v>570</v>
      </c>
      <c r="F351" s="11" t="s">
        <v>66</v>
      </c>
      <c r="G351" s="11">
        <v>1</v>
      </c>
      <c r="H351" s="11" t="s">
        <v>10</v>
      </c>
      <c r="I351" s="11" t="s">
        <v>68</v>
      </c>
      <c r="J351" s="11" t="s">
        <v>69</v>
      </c>
      <c r="K351" s="11">
        <v>1</v>
      </c>
      <c r="L351" s="11">
        <v>10</v>
      </c>
      <c r="M351" s="11" t="s">
        <v>66</v>
      </c>
      <c r="N351" s="22">
        <v>0.22109999999999999</v>
      </c>
      <c r="O351" s="22">
        <v>1.9E-2</v>
      </c>
      <c r="P351" s="22">
        <v>1.6000000000000001E-3</v>
      </c>
      <c r="Q351">
        <v>2.2109999999999999</v>
      </c>
      <c r="R351">
        <v>0.19</v>
      </c>
      <c r="S351">
        <v>1.6E-2</v>
      </c>
      <c r="T351" s="23">
        <v>43601</v>
      </c>
      <c r="U351" s="23">
        <v>44168</v>
      </c>
      <c r="V351" s="24">
        <v>400000</v>
      </c>
      <c r="W351" s="11" t="s">
        <v>150</v>
      </c>
      <c r="X351" s="11" t="s">
        <v>287</v>
      </c>
      <c r="Y351" s="21">
        <v>400000</v>
      </c>
      <c r="Z351" s="23">
        <v>44195</v>
      </c>
      <c r="AA351" s="11">
        <v>773958</v>
      </c>
      <c r="AB351" s="11" t="s">
        <v>60</v>
      </c>
      <c r="AC351" s="21" t="s">
        <v>753</v>
      </c>
      <c r="AD351" t="s">
        <v>574</v>
      </c>
      <c r="AE351" t="s">
        <v>583</v>
      </c>
      <c r="AF351" t="str">
        <f>VLOOKUP(AA351,'[1]CAP query'!A:K,11,FALSE)</f>
        <v>36.33684800, -119.31514300</v>
      </c>
    </row>
    <row r="353" spans="25:25" x14ac:dyDescent="0.2">
      <c r="Y353" s="21"/>
    </row>
  </sheetData>
  <autoFilter ref="A1:AG35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Moyer-CAP ZEV 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Neva Lowery</dc:creator>
  <cp:lastModifiedBy>saleh latif</cp:lastModifiedBy>
  <dcterms:created xsi:type="dcterms:W3CDTF">2022-08-29T21:40:58Z</dcterms:created>
  <dcterms:modified xsi:type="dcterms:W3CDTF">2022-10-03T21:57:31Z</dcterms:modified>
</cp:coreProperties>
</file>