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epics\support\CARS\docs\"/>
    </mc:Choice>
  </mc:AlternateContent>
  <xr:revisionPtr revIDLastSave="0" documentId="13_ncr:1_{DE2D81D6-8D3B-4149-8F63-3A62FFE58C1F}" xr6:coauthVersionLast="47" xr6:coauthVersionMax="47" xr10:uidLastSave="{00000000-0000-0000-0000-000000000000}"/>
  <bookViews>
    <workbookView xWindow="31815" yWindow="210" windowWidth="22830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 a="1"/>
  <c r="D30" i="1" s="1"/>
  <c r="C28" i="1" s="1"/>
  <c r="C20" i="1" l="1"/>
  <c r="C21" i="1"/>
  <c r="C13" i="1"/>
  <c r="C17" i="1"/>
  <c r="C22" i="1"/>
  <c r="C16" i="1"/>
  <c r="C7" i="1"/>
  <c r="C23" i="1"/>
  <c r="D23" i="1" s="1"/>
  <c r="C24" i="1"/>
  <c r="C15" i="1"/>
  <c r="D15" i="1" s="1"/>
  <c r="C19" i="1"/>
  <c r="D19" i="1" s="1"/>
  <c r="C9" i="1"/>
  <c r="D9" i="1" s="1"/>
  <c r="C25" i="1"/>
  <c r="D25" i="1" s="1"/>
  <c r="C6" i="1"/>
  <c r="D6" i="1" s="1"/>
  <c r="C8" i="1"/>
  <c r="D8" i="1" s="1"/>
  <c r="C10" i="1"/>
  <c r="D10" i="1" s="1"/>
  <c r="C26" i="1"/>
  <c r="C11" i="1"/>
  <c r="C27" i="1"/>
  <c r="C14" i="1"/>
  <c r="D14" i="1" s="1"/>
  <c r="C18" i="1"/>
  <c r="C12" i="1"/>
  <c r="D12" i="1" s="1"/>
  <c r="D28" i="1"/>
  <c r="D7" i="1"/>
  <c r="D22" i="1"/>
  <c r="D18" i="1"/>
  <c r="D16" i="1"/>
  <c r="D24" i="1"/>
  <c r="D21" i="1"/>
  <c r="D13" i="1"/>
  <c r="D11" i="1"/>
  <c r="D20" i="1"/>
  <c r="D27" i="1"/>
  <c r="D17" i="1"/>
  <c r="D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<sst xmlns="http://schemas.openxmlformats.org/spreadsheetml/2006/main" count="7" uniqueCount="7">
  <si>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Cryocoooler Level Calibration</t>
  </si>
  <si>
    <t>Mark Rivers and Lino DiDonna</t>
  </si>
  <si>
    <t>Position</t>
  </si>
  <si>
    <t>Frequency</t>
  </si>
  <si>
    <t>Predicted</t>
  </si>
  <si>
    <t>Error</t>
  </si>
  <si>
    <t>Quadratic fit of position to frequency: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</si>
</sst>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Sheet1!$A$6:$A$28</c:f>
              <c:numCache>
                <c:formatCode>General</c:formatCode>
                <c:ptCount val="23"/>
                <c:pt idx="0">
                  <c:v>12625</c:v>
                </c:pt>
                <c:pt idx="1">
                  <c:v>12688</c:v>
                </c:pt>
                <c:pt idx="2">
                  <c:v>12744</c:v>
                </c:pt>
                <c:pt idx="3">
                  <c:v>12805</c:v>
                </c:pt>
                <c:pt idx="4">
                  <c:v>12866</c:v>
                </c:pt>
                <c:pt idx="5">
                  <c:v>12932</c:v>
                </c:pt>
                <c:pt idx="6">
                  <c:v>12995</c:v>
                </c:pt>
                <c:pt idx="7">
                  <c:v>13070</c:v>
                </c:pt>
                <c:pt idx="8">
                  <c:v>13130</c:v>
                </c:pt>
                <c:pt idx="9">
                  <c:v>13195</c:v>
                </c:pt>
                <c:pt idx="10">
                  <c:v>13265</c:v>
                </c:pt>
                <c:pt idx="11">
                  <c:v>13333</c:v>
                </c:pt>
                <c:pt idx="12">
                  <c:v>13400</c:v>
                </c:pt>
                <c:pt idx="13">
                  <c:v>13470</c:v>
                </c:pt>
                <c:pt idx="14">
                  <c:v>13548</c:v>
                </c:pt>
                <c:pt idx="15">
                  <c:v>13620</c:v>
                </c:pt>
                <c:pt idx="16">
                  <c:v>13693</c:v>
                </c:pt>
                <c:pt idx="17">
                  <c:v>13766</c:v>
                </c:pt>
                <c:pt idx="18">
                  <c:v>13838</c:v>
                </c:pt>
                <c:pt idx="19">
                  <c:v>13910</c:v>
                </c:pt>
                <c:pt idx="20">
                  <c:v>13988</c:v>
                </c:pt>
                <c:pt idx="21">
                  <c:v>14062</c:v>
                </c:pt>
                <c:pt idx="22">
                  <c:v>14112</c:v>
                </c:pt>
              </c:numCache>
            </c:numRef>
          </c:xVal>
          <c:yVal>
            <c:numRef>
              <c:f>Sheet1!$B$6:$B$28</c:f>
              <c:numCache>
                <c:formatCode>General</c:formatCode>
                <c:ptCount val="23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2C-4F25-AD5C-EFEE60A2B251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Predicted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0">
                <a:solidFill>
                  <a:schemeClr val="accent2"/>
                </a:solidFill>
              </a:ln>
              <a:effectLst/>
            </c:spPr>
          </c:marker>
          <c:xVal>
            <c:numRef>
              <c:f>Sheet1!$A$6:$A$28</c:f>
              <c:numCache>
                <c:formatCode>General</c:formatCode>
                <c:ptCount val="23"/>
                <c:pt idx="0">
                  <c:v>12625</c:v>
                </c:pt>
                <c:pt idx="1">
                  <c:v>12688</c:v>
                </c:pt>
                <c:pt idx="2">
                  <c:v>12744</c:v>
                </c:pt>
                <c:pt idx="3">
                  <c:v>12805</c:v>
                </c:pt>
                <c:pt idx="4">
                  <c:v>12866</c:v>
                </c:pt>
                <c:pt idx="5">
                  <c:v>12932</c:v>
                </c:pt>
                <c:pt idx="6">
                  <c:v>12995</c:v>
                </c:pt>
                <c:pt idx="7">
                  <c:v>13070</c:v>
                </c:pt>
                <c:pt idx="8">
                  <c:v>13130</c:v>
                </c:pt>
                <c:pt idx="9">
                  <c:v>13195</c:v>
                </c:pt>
                <c:pt idx="10">
                  <c:v>13265</c:v>
                </c:pt>
                <c:pt idx="11">
                  <c:v>13333</c:v>
                </c:pt>
                <c:pt idx="12">
                  <c:v>13400</c:v>
                </c:pt>
                <c:pt idx="13">
                  <c:v>13470</c:v>
                </c:pt>
                <c:pt idx="14">
                  <c:v>13548</c:v>
                </c:pt>
                <c:pt idx="15">
                  <c:v>13620</c:v>
                </c:pt>
                <c:pt idx="16">
                  <c:v>13693</c:v>
                </c:pt>
                <c:pt idx="17">
                  <c:v>13766</c:v>
                </c:pt>
                <c:pt idx="18">
                  <c:v>13838</c:v>
                </c:pt>
                <c:pt idx="19">
                  <c:v>13910</c:v>
                </c:pt>
                <c:pt idx="20">
                  <c:v>13988</c:v>
                </c:pt>
                <c:pt idx="21">
                  <c:v>14062</c:v>
                </c:pt>
                <c:pt idx="22">
                  <c:v>14112</c:v>
                </c:pt>
              </c:numCache>
            </c:numRef>
          </c:xVal>
          <c:yVal>
            <c:numRef>
              <c:f>Sheet1!$C$6:$C$28</c:f>
              <c:numCache>
                <c:formatCode>0.0</c:formatCode>
                <c:ptCount val="23"/>
                <c:pt idx="0">
                  <c:v>21.780925344701245</c:v>
                </c:pt>
                <c:pt idx="1">
                  <c:v>42.163496765389027</c:v>
                </c:pt>
                <c:pt idx="2">
                  <c:v>60.119626726289425</c:v>
                </c:pt>
                <c:pt idx="3">
                  <c:v>79.505793266547698</c:v>
                </c:pt>
                <c:pt idx="4">
                  <c:v>98.711369244234447</c:v>
                </c:pt>
                <c:pt idx="5">
                  <c:v>119.28777178076234</c:v>
                </c:pt>
                <c:pt idx="6">
                  <c:v>138.73167024506347</c:v>
                </c:pt>
                <c:pt idx="7">
                  <c:v>161.62801115769889</c:v>
                </c:pt>
                <c:pt idx="8">
                  <c:v>179.74852603281397</c:v>
                </c:pt>
                <c:pt idx="9">
                  <c:v>199.1819192991552</c:v>
                </c:pt>
                <c:pt idx="10">
                  <c:v>219.88087147310944</c:v>
                </c:pt>
                <c:pt idx="11">
                  <c:v>239.76070909855571</c:v>
                </c:pt>
                <c:pt idx="12">
                  <c:v>259.12870656594896</c:v>
                </c:pt>
                <c:pt idx="13">
                  <c:v>279.13121300679086</c:v>
                </c:pt>
                <c:pt idx="14">
                  <c:v>301.13958884076601</c:v>
                </c:pt>
                <c:pt idx="15">
                  <c:v>321.19293554752403</c:v>
                </c:pt>
                <c:pt idx="16">
                  <c:v>341.26794109495495</c:v>
                </c:pt>
                <c:pt idx="17">
                  <c:v>361.08431533145995</c:v>
                </c:pt>
                <c:pt idx="18">
                  <c:v>380.37589115132505</c:v>
                </c:pt>
                <c:pt idx="19">
                  <c:v>399.41587291680116</c:v>
                </c:pt>
                <c:pt idx="20">
                  <c:v>419.75860292774814</c:v>
                </c:pt>
                <c:pt idx="21">
                  <c:v>438.78516752704309</c:v>
                </c:pt>
                <c:pt idx="22">
                  <c:v>451.49050272698332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2C-4F25-AD5C-EFEE60A2B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59999"/>
        <c:axId val="118454239"/>
      </c:scatterChart>
      <c:valAx>
        <c:axId val="11845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54239"/>
        <c:crosses val="autoZero"/>
        <c:crossBetween val="midCat"/>
      </c:valAx>
      <c:valAx>
        <c:axId val="1184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5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</xdr:colOff>
      <xdr:row>31</xdr:row>
      <xdr:rowOff>47625</xdr:rowOff>
    </xdr:from>
    <xdr:to>
      <xdr:col>8</xdr:col>
      <xdr:colOff>581025</xdr:colOff>
      <xdr:row>56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19EFF-C920-E6EF-272A-21F8FC960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tabSelected="1" workbookViewId="0">
      <selection activeCell="A5" sqref="A5:D28"/>
    </sheetView>
  </sheetViews>
  <sheetFormatPr defaultRowHeight="15" x14ac:dyDescent="0.25"/>
  <cols>
    <col min="1" max="1" width="13.140625" customWidth="1"/>
    <col min="2" max="2" width="10.42578125" customWidth="1"/>
    <col min="3" max="3" width="10.5703125" style="1" customWidth="1"/>
    <col min="4" max="4" width="12.85546875" style="1" bestFit="1" customWidth="1"/>
    <col min="5" max="5" width="12.42578125" customWidth="1"/>
    <col min="6" max="6" width="12.28515625" bestFit="1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5" t="s">
        <v>1</v>
      </c>
      <c r="B2" s="5"/>
      <c r="C2" s="5"/>
      <c r="D2" s="5"/>
    </row>
    <row r="3" spans="1:4" x14ac:dyDescent="0.25">
      <c r="A3" s="6">
        <v>45461</v>
      </c>
      <c r="B3" s="6"/>
      <c r="C3" s="6"/>
      <c r="D3" s="6"/>
    </row>
    <row r="5" spans="1:4" s="4" customFormat="1" x14ac:dyDescent="0.25">
      <c r="A5" s="7" t="s">
        <v>3</v>
      </c>
      <c r="B5" s="7" t="s">
        <v>2</v>
      </c>
      <c r="C5" s="8" t="s">
        <v>4</v>
      </c>
      <c r="D5" s="8" t="s">
        <v>5</v>
      </c>
    </row>
    <row r="6" spans="1:4" x14ac:dyDescent="0.25">
      <c r="A6" s="9">
        <v>12625</v>
      </c>
      <c r="B6" s="9">
        <v>20</v>
      </c>
      <c r="C6" s="10">
        <f>A6*A6*$D$30+A6*$E$30+$F$30</f>
        <v>21.780925344701245</v>
      </c>
      <c r="D6" s="10">
        <f>B6-C6</f>
        <v>-1.7809253447012452</v>
      </c>
    </row>
    <row r="7" spans="1:4" x14ac:dyDescent="0.25">
      <c r="A7" s="9">
        <v>12688</v>
      </c>
      <c r="B7" s="9">
        <v>40</v>
      </c>
      <c r="C7" s="10">
        <f>A7*A7*$D$30+A7*$E$30+$F$30</f>
        <v>42.163496765389027</v>
      </c>
      <c r="D7" s="10">
        <f>B7-C7</f>
        <v>-2.1634967653890271</v>
      </c>
    </row>
    <row r="8" spans="1:4" x14ac:dyDescent="0.25">
      <c r="A8" s="9">
        <v>12744</v>
      </c>
      <c r="B8" s="9">
        <v>60</v>
      </c>
      <c r="C8" s="10">
        <f>A8*A8*$D$30+A8*$E$30+$F$30</f>
        <v>60.119626726289425</v>
      </c>
      <c r="D8" s="10">
        <f>B8-C8</f>
        <v>-0.11962672628942528</v>
      </c>
    </row>
    <row r="9" spans="1:4" x14ac:dyDescent="0.25">
      <c r="A9" s="9">
        <v>12805</v>
      </c>
      <c r="B9" s="9">
        <v>80</v>
      </c>
      <c r="C9" s="10">
        <f>A9*A9*$D$30+A9*$E$30+$F$30</f>
        <v>79.505793266547698</v>
      </c>
      <c r="D9" s="10">
        <f>B9-C9</f>
        <v>0.49420673345230171</v>
      </c>
    </row>
    <row r="10" spans="1:4" x14ac:dyDescent="0.25">
      <c r="A10" s="9">
        <v>12866</v>
      </c>
      <c r="B10" s="9">
        <v>100</v>
      </c>
      <c r="C10" s="10">
        <f>A10*A10*$D$30+A10*$E$30+$F$30</f>
        <v>98.711369244234447</v>
      </c>
      <c r="D10" s="10">
        <f>B10-C10</f>
        <v>1.2886307557655527</v>
      </c>
    </row>
    <row r="11" spans="1:4" x14ac:dyDescent="0.25">
      <c r="A11" s="9">
        <v>12932</v>
      </c>
      <c r="B11" s="9">
        <v>120</v>
      </c>
      <c r="C11" s="10">
        <f>A11*A11*$D$30+A11*$E$30+$F$30</f>
        <v>119.28777178076234</v>
      </c>
      <c r="D11" s="10">
        <f>B11-C11</f>
        <v>0.71222821923765878</v>
      </c>
    </row>
    <row r="12" spans="1:4" x14ac:dyDescent="0.25">
      <c r="A12" s="9">
        <v>12995</v>
      </c>
      <c r="B12" s="9">
        <v>140</v>
      </c>
      <c r="C12" s="10">
        <f>A12*A12*$D$30+A12*$E$30+$F$30</f>
        <v>138.73167024506347</v>
      </c>
      <c r="D12" s="10">
        <f>B12-C12</f>
        <v>1.2683297549365307</v>
      </c>
    </row>
    <row r="13" spans="1:4" x14ac:dyDescent="0.25">
      <c r="A13" s="9">
        <v>13070</v>
      </c>
      <c r="B13" s="9">
        <v>160</v>
      </c>
      <c r="C13" s="10">
        <f>A13*A13*$D$30+A13*$E$30+$F$30</f>
        <v>161.62801115769889</v>
      </c>
      <c r="D13" s="10">
        <f>B13-C13</f>
        <v>-1.6280111576988929</v>
      </c>
    </row>
    <row r="14" spans="1:4" x14ac:dyDescent="0.25">
      <c r="A14" s="9">
        <v>13130</v>
      </c>
      <c r="B14" s="9">
        <v>180</v>
      </c>
      <c r="C14" s="10">
        <f>A14*A14*$D$30+A14*$E$30+$F$30</f>
        <v>179.74852603281397</v>
      </c>
      <c r="D14" s="10">
        <f>B14-C14</f>
        <v>0.25147396718602977</v>
      </c>
    </row>
    <row r="15" spans="1:4" x14ac:dyDescent="0.25">
      <c r="A15" s="9">
        <v>13195</v>
      </c>
      <c r="B15" s="9">
        <v>200</v>
      </c>
      <c r="C15" s="10">
        <f>A15*A15*$D$30+A15*$E$30+$F$30</f>
        <v>199.1819192991552</v>
      </c>
      <c r="D15" s="10">
        <f>B15-C15</f>
        <v>0.81808070084480278</v>
      </c>
    </row>
    <row r="16" spans="1:4" x14ac:dyDescent="0.25">
      <c r="A16" s="9">
        <v>13265</v>
      </c>
      <c r="B16" s="9">
        <v>220</v>
      </c>
      <c r="C16" s="10">
        <f>A16*A16*$D$30+A16*$E$30+$F$30</f>
        <v>219.88087147310944</v>
      </c>
      <c r="D16" s="10">
        <f>B16-C16</f>
        <v>0.11912852689056308</v>
      </c>
    </row>
    <row r="17" spans="1:6" x14ac:dyDescent="0.25">
      <c r="A17" s="9">
        <v>13333</v>
      </c>
      <c r="B17" s="9">
        <v>240</v>
      </c>
      <c r="C17" s="10">
        <f>A17*A17*$D$30+A17*$E$30+$F$30</f>
        <v>239.76070909855571</v>
      </c>
      <c r="D17" s="10">
        <f>B17-C17</f>
        <v>0.2392909014442921</v>
      </c>
    </row>
    <row r="18" spans="1:6" x14ac:dyDescent="0.25">
      <c r="A18" s="9">
        <v>13400</v>
      </c>
      <c r="B18" s="9">
        <v>260</v>
      </c>
      <c r="C18" s="10">
        <f>A18*A18*$D$30+A18*$E$30+$F$30</f>
        <v>259.12870656594896</v>
      </c>
      <c r="D18" s="10">
        <f>B18-C18</f>
        <v>0.87129343405104009</v>
      </c>
    </row>
    <row r="19" spans="1:6" x14ac:dyDescent="0.25">
      <c r="A19" s="9">
        <v>13470</v>
      </c>
      <c r="B19" s="9">
        <v>280</v>
      </c>
      <c r="C19" s="10">
        <f>A19*A19*$D$30+A19*$E$30+$F$30</f>
        <v>279.13121300679086</v>
      </c>
      <c r="D19" s="10">
        <f>B19-C19</f>
        <v>0.86878699320914166</v>
      </c>
    </row>
    <row r="20" spans="1:6" x14ac:dyDescent="0.25">
      <c r="A20" s="9">
        <v>13548</v>
      </c>
      <c r="B20" s="9">
        <v>300</v>
      </c>
      <c r="C20" s="10">
        <f>A20*A20*$D$30+A20*$E$30+$F$30</f>
        <v>301.13958884076601</v>
      </c>
      <c r="D20" s="10">
        <f>B20-C20</f>
        <v>-1.1395888407660095</v>
      </c>
    </row>
    <row r="21" spans="1:6" x14ac:dyDescent="0.25">
      <c r="A21" s="9">
        <v>13620</v>
      </c>
      <c r="B21" s="9">
        <v>320</v>
      </c>
      <c r="C21" s="10">
        <f>A21*A21*$D$30+A21*$E$30+$F$30</f>
        <v>321.19293554752403</v>
      </c>
      <c r="D21" s="10">
        <f>B21-C21</f>
        <v>-1.19293554752403</v>
      </c>
    </row>
    <row r="22" spans="1:6" x14ac:dyDescent="0.25">
      <c r="A22" s="9">
        <v>13693</v>
      </c>
      <c r="B22" s="9">
        <v>340</v>
      </c>
      <c r="C22" s="10">
        <f>A22*A22*$D$30+A22*$E$30+$F$30</f>
        <v>341.26794109495495</v>
      </c>
      <c r="D22" s="10">
        <f>B22-C22</f>
        <v>-1.2679410949549492</v>
      </c>
    </row>
    <row r="23" spans="1:6" x14ac:dyDescent="0.25">
      <c r="A23" s="9">
        <v>13766</v>
      </c>
      <c r="B23" s="9">
        <v>360</v>
      </c>
      <c r="C23" s="10">
        <f>A23*A23*$D$30+A23*$E$30+$F$30</f>
        <v>361.08431533145995</v>
      </c>
      <c r="D23" s="10">
        <f>B23-C23</f>
        <v>-1.0843153314599476</v>
      </c>
    </row>
    <row r="24" spans="1:6" x14ac:dyDescent="0.25">
      <c r="A24" s="9">
        <v>13838</v>
      </c>
      <c r="B24" s="9">
        <v>380</v>
      </c>
      <c r="C24" s="10">
        <f>A24*A24*$D$30+A24*$E$30+$F$30</f>
        <v>380.37589115132505</v>
      </c>
      <c r="D24" s="10">
        <f>B24-C24</f>
        <v>-0.37589115132504958</v>
      </c>
    </row>
    <row r="25" spans="1:6" x14ac:dyDescent="0.25">
      <c r="A25" s="9">
        <v>13910</v>
      </c>
      <c r="B25" s="9">
        <v>400</v>
      </c>
      <c r="C25" s="10">
        <f>A25*A25*$D$30+A25*$E$30+$F$30</f>
        <v>399.41587291680116</v>
      </c>
      <c r="D25" s="10">
        <f>B25-C25</f>
        <v>0.58412708319883677</v>
      </c>
    </row>
    <row r="26" spans="1:6" x14ac:dyDescent="0.25">
      <c r="A26" s="9">
        <v>13988</v>
      </c>
      <c r="B26" s="9">
        <v>420</v>
      </c>
      <c r="C26" s="10">
        <f>A26*A26*$D$30+A26*$E$30+$F$30</f>
        <v>419.75860292774814</v>
      </c>
      <c r="D26" s="10">
        <f>B26-C26</f>
        <v>0.24139707225185703</v>
      </c>
    </row>
    <row r="27" spans="1:6" x14ac:dyDescent="0.25">
      <c r="A27" s="9">
        <v>14062</v>
      </c>
      <c r="B27" s="9">
        <v>440</v>
      </c>
      <c r="C27" s="10">
        <f>A27*A27*$D$30+A27*$E$30+$F$30</f>
        <v>438.78516752704309</v>
      </c>
      <c r="D27" s="10">
        <f>B27-C27</f>
        <v>1.214832472956914</v>
      </c>
    </row>
    <row r="28" spans="1:6" x14ac:dyDescent="0.25">
      <c r="A28" s="9">
        <v>14112</v>
      </c>
      <c r="B28" s="9">
        <v>460</v>
      </c>
      <c r="C28" s="10">
        <f>A28*A28*$D$30+A28*$E$30+$F$30</f>
        <v>451.49050272698332</v>
      </c>
      <c r="D28" s="10">
        <f>B28-C28</f>
        <v>8.5094972730166774</v>
      </c>
    </row>
    <row r="30" spans="1:6" x14ac:dyDescent="0.25">
      <c r="A30" s="3" t="s">
        <v>6</v>
      </c>
      <c r="C30" s="3"/>
      <c r="D30" s="2" cm="1">
        <f t="array" ref="D30:F30">LINEST(B7:B27,A7:A27^{1,2})</f>
        <v>-2.4266401850625083E-5</v>
      </c>
      <c r="E30" s="2">
        <v>0.93778830973832172</v>
      </c>
      <c r="F30" s="2">
        <v>-7949.9595276293221</v>
      </c>
    </row>
  </sheetData>
  <mergeCells count="3">
    <mergeCell ref="A1:D1"/>
    <mergeCell ref="A2:D2"/>
    <mergeCell ref="A3:D3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Rivers</dc:creator>
  <cp:lastModifiedBy>Mark Rivers</cp:lastModifiedBy>
  <cp:lastPrinted>2024-06-18T21:48:54Z</cp:lastPrinted>
  <dcterms:created xsi:type="dcterms:W3CDTF">2015-06-05T18:17:20Z</dcterms:created>
  <dcterms:modified xsi:type="dcterms:W3CDTF">2024-06-18T21:49:17Z</dcterms:modified>
</cp:coreProperties>
</file>