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hac\Documents\AML\Module 6 Computer Vision\data\SnowProject\"/>
    </mc:Choice>
  </mc:AlternateContent>
  <xr:revisionPtr revIDLastSave="0" documentId="13_ncr:1_{6B68C7BD-3CBE-448A-BD7F-0CA1A4FAF7B8}" xr6:coauthVersionLast="47" xr6:coauthVersionMax="47" xr10:uidLastSave="{00000000-0000-0000-0000-000000000000}"/>
  <bookViews>
    <workbookView xWindow="6225" yWindow="7215" windowWidth="19275" windowHeight="11385" xr2:uid="{DBDA1061-DA54-4126-AECB-6717BF1F59B8}"/>
  </bookViews>
  <sheets>
    <sheet name="Sample L7 2023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5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B17" i="1" l="1"/>
  <c r="F14" i="1" s="1"/>
  <c r="H14" i="1" s="1"/>
  <c r="I14" i="1" s="1"/>
  <c r="B18" i="1" l="1"/>
</calcChain>
</file>

<file path=xl/sharedStrings.xml><?xml version="1.0" encoding="utf-8"?>
<sst xmlns="http://schemas.openxmlformats.org/spreadsheetml/2006/main" count="47" uniqueCount="43">
  <si>
    <t>2200x1920</t>
  </si>
  <si>
    <t>because image isn't big enough to leave 2560 wide and crops the difference from the left</t>
  </si>
  <si>
    <t>nm</t>
  </si>
  <si>
    <t>ne</t>
  </si>
  <si>
    <t>temp</t>
  </si>
  <si>
    <t>C</t>
  </si>
  <si>
    <t>nw</t>
  </si>
  <si>
    <t>d</t>
  </si>
  <si>
    <t>largest path difference</t>
  </si>
  <si>
    <t>mm</t>
  </si>
  <si>
    <t xml:space="preserve">ne' </t>
  </si>
  <si>
    <t>crystal</t>
  </si>
  <si>
    <t>pd (nm)</t>
  </si>
  <si>
    <t>theta deg</t>
  </si>
  <si>
    <t>theta rad</t>
  </si>
  <si>
    <t>File</t>
  </si>
  <si>
    <t>Original Photo</t>
  </si>
  <si>
    <t>Slide number</t>
  </si>
  <si>
    <t>P2024894</t>
  </si>
  <si>
    <t>Angle 1993</t>
  </si>
  <si>
    <t>P2024896</t>
  </si>
  <si>
    <t>P2024898</t>
  </si>
  <si>
    <t>P2024899</t>
  </si>
  <si>
    <t>P2024901</t>
  </si>
  <si>
    <t>P2024902</t>
  </si>
  <si>
    <t>P2024903</t>
  </si>
  <si>
    <t>P2024904</t>
  </si>
  <si>
    <t>P2024905</t>
  </si>
  <si>
    <t>X_ref0</t>
  </si>
  <si>
    <t>Y_ref0</t>
  </si>
  <si>
    <t>X_refi</t>
  </si>
  <si>
    <t>Y_refi</t>
  </si>
  <si>
    <t>Angle 2023</t>
  </si>
  <si>
    <t>ShiftX</t>
  </si>
  <si>
    <t>ShiftY</t>
  </si>
  <si>
    <t>Note</t>
  </si>
  <si>
    <t>Very poor registration; dropped</t>
  </si>
  <si>
    <t>?</t>
  </si>
  <si>
    <t>No contribution to analysis as over 90 deg</t>
  </si>
  <si>
    <t>-</t>
  </si>
  <si>
    <t>registration folder</t>
  </si>
  <si>
    <t>run3</t>
  </si>
  <si>
    <t>DRMIME-2D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</si>
</sst>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quotePrefix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9E2D6-D5C7-42A8-BA8A-EDE7A070EA28}">
  <dimension ref="A1:O18"/>
  <sheetViews>
    <sheetView tabSelected="1" workbookViewId="0">
      <selection activeCell="H14" sqref="H14"/>
    </sheetView>
  </sheetViews>
  <sheetFormatPr defaultRowHeight="15" x14ac:dyDescent="0.25"/>
  <cols>
    <col min="1" max="1" width="21.5703125" bestFit="1" customWidth="1"/>
    <col min="2" max="2" width="12.85546875" bestFit="1" customWidth="1"/>
    <col min="3" max="3" width="10.5703125" bestFit="1" customWidth="1"/>
    <col min="5" max="5" width="12" bestFit="1" customWidth="1"/>
    <col min="7" max="7" width="10.5703125" bestFit="1" customWidth="1"/>
    <col min="8" max="8" width="9.5703125" customWidth="1"/>
  </cols>
  <sheetData>
    <row r="1" spans="1:15" x14ac:dyDescent="0.25">
      <c r="A1" t="s">
        <v>16</v>
      </c>
      <c r="B1" t="s">
        <v>17</v>
      </c>
      <c r="C1" t="s">
        <v>19</v>
      </c>
      <c r="D1" t="s">
        <v>15</v>
      </c>
      <c r="E1" t="s">
        <v>28</v>
      </c>
      <c r="F1" t="s">
        <v>29</v>
      </c>
      <c r="G1" t="s">
        <v>32</v>
      </c>
      <c r="H1" t="s">
        <v>30</v>
      </c>
      <c r="I1" t="s">
        <v>31</v>
      </c>
      <c r="J1" t="s">
        <v>33</v>
      </c>
      <c r="K1" t="s">
        <v>34</v>
      </c>
      <c r="L1" t="s">
        <v>35</v>
      </c>
    </row>
    <row r="2" spans="1:15" x14ac:dyDescent="0.25">
      <c r="A2" t="s">
        <v>18</v>
      </c>
      <c r="B2">
        <v>1</v>
      </c>
      <c r="C2">
        <v>0</v>
      </c>
      <c r="D2">
        <v>0</v>
      </c>
      <c r="E2">
        <v>448</v>
      </c>
      <c r="F2">
        <v>1231</v>
      </c>
      <c r="G2">
        <v>0</v>
      </c>
      <c r="H2">
        <v>448</v>
      </c>
      <c r="I2">
        <v>1231</v>
      </c>
      <c r="J2">
        <f t="shared" ref="J2:K7" si="0">H2-E2</f>
        <v>0</v>
      </c>
      <c r="K2">
        <f t="shared" si="0"/>
        <v>0</v>
      </c>
    </row>
    <row r="3" spans="1:15" x14ac:dyDescent="0.25">
      <c r="A3" t="s">
        <v>20</v>
      </c>
      <c r="B3">
        <v>2</v>
      </c>
      <c r="C3">
        <v>16</v>
      </c>
      <c r="D3">
        <v>1</v>
      </c>
      <c r="E3">
        <v>448</v>
      </c>
      <c r="F3">
        <v>1231</v>
      </c>
      <c r="G3">
        <v>16</v>
      </c>
      <c r="H3">
        <v>853</v>
      </c>
      <c r="I3">
        <v>1532</v>
      </c>
      <c r="J3">
        <f t="shared" si="0"/>
        <v>405</v>
      </c>
      <c r="K3">
        <f t="shared" si="0"/>
        <v>301</v>
      </c>
      <c r="L3" t="s">
        <v>36</v>
      </c>
    </row>
    <row r="4" spans="1:15" x14ac:dyDescent="0.25">
      <c r="A4" t="s">
        <v>21</v>
      </c>
      <c r="B4">
        <v>4</v>
      </c>
      <c r="C4">
        <v>20</v>
      </c>
      <c r="D4">
        <v>2</v>
      </c>
      <c r="E4">
        <v>448</v>
      </c>
      <c r="F4">
        <v>1231</v>
      </c>
      <c r="G4">
        <v>26</v>
      </c>
      <c r="H4">
        <v>962</v>
      </c>
      <c r="I4">
        <v>1905</v>
      </c>
      <c r="J4">
        <f t="shared" si="0"/>
        <v>514</v>
      </c>
      <c r="K4">
        <f t="shared" si="0"/>
        <v>674</v>
      </c>
    </row>
    <row r="5" spans="1:15" x14ac:dyDescent="0.25">
      <c r="A5" t="s">
        <v>22</v>
      </c>
      <c r="B5">
        <v>5</v>
      </c>
      <c r="C5">
        <v>29.2</v>
      </c>
      <c r="D5">
        <v>3</v>
      </c>
      <c r="E5">
        <v>448</v>
      </c>
      <c r="F5">
        <v>1231</v>
      </c>
      <c r="G5">
        <v>29</v>
      </c>
      <c r="H5">
        <v>954</v>
      </c>
      <c r="I5">
        <v>1913</v>
      </c>
      <c r="J5">
        <f t="shared" si="0"/>
        <v>506</v>
      </c>
      <c r="K5">
        <f t="shared" si="0"/>
        <v>682</v>
      </c>
    </row>
    <row r="6" spans="1:15" x14ac:dyDescent="0.25">
      <c r="A6" t="s">
        <v>23</v>
      </c>
      <c r="B6">
        <v>7</v>
      </c>
      <c r="C6">
        <v>38.5</v>
      </c>
      <c r="D6">
        <v>4</v>
      </c>
      <c r="E6">
        <v>1001</v>
      </c>
      <c r="F6">
        <v>1066</v>
      </c>
      <c r="G6">
        <v>38.5</v>
      </c>
      <c r="H6">
        <v>1343</v>
      </c>
      <c r="I6">
        <v>1828</v>
      </c>
      <c r="J6">
        <f t="shared" si="0"/>
        <v>342</v>
      </c>
      <c r="K6">
        <f t="shared" si="0"/>
        <v>762</v>
      </c>
    </row>
    <row r="7" spans="1:15" x14ac:dyDescent="0.25">
      <c r="A7" t="s">
        <v>24</v>
      </c>
      <c r="B7">
        <v>8</v>
      </c>
      <c r="C7">
        <v>51</v>
      </c>
      <c r="D7">
        <v>5</v>
      </c>
      <c r="E7">
        <v>448</v>
      </c>
      <c r="F7">
        <v>1231</v>
      </c>
      <c r="G7">
        <v>60</v>
      </c>
      <c r="H7">
        <v>1012</v>
      </c>
      <c r="I7">
        <v>2147</v>
      </c>
      <c r="J7">
        <f t="shared" si="0"/>
        <v>564</v>
      </c>
      <c r="K7">
        <f t="shared" si="0"/>
        <v>916</v>
      </c>
      <c r="L7" t="s">
        <v>0</v>
      </c>
      <c r="M7">
        <v>740</v>
      </c>
      <c r="N7">
        <v>916</v>
      </c>
      <c r="O7" t="s">
        <v>1</v>
      </c>
    </row>
    <row r="8" spans="1:15" x14ac:dyDescent="0.25">
      <c r="A8" t="s">
        <v>25</v>
      </c>
      <c r="B8">
        <v>9</v>
      </c>
      <c r="C8">
        <v>62.5</v>
      </c>
      <c r="D8">
        <v>6</v>
      </c>
      <c r="E8">
        <v>448</v>
      </c>
      <c r="F8">
        <v>1231</v>
      </c>
      <c r="G8">
        <v>80</v>
      </c>
      <c r="H8">
        <v>1158</v>
      </c>
      <c r="I8">
        <v>2304</v>
      </c>
      <c r="J8">
        <f t="shared" ref="J8:J10" si="1">H8-E8</f>
        <v>710</v>
      </c>
      <c r="K8">
        <f t="shared" ref="K8:K10" si="2">I8-F8</f>
        <v>1073</v>
      </c>
    </row>
    <row r="9" spans="1:15" x14ac:dyDescent="0.25">
      <c r="A9" t="s">
        <v>26</v>
      </c>
      <c r="B9">
        <v>10</v>
      </c>
      <c r="C9">
        <v>74</v>
      </c>
      <c r="D9">
        <v>7</v>
      </c>
      <c r="E9">
        <v>448</v>
      </c>
      <c r="F9">
        <v>1231</v>
      </c>
      <c r="G9">
        <v>105</v>
      </c>
      <c r="H9">
        <v>702</v>
      </c>
      <c r="I9">
        <v>1574</v>
      </c>
      <c r="J9">
        <f t="shared" si="1"/>
        <v>254</v>
      </c>
      <c r="K9">
        <f t="shared" si="2"/>
        <v>343</v>
      </c>
      <c r="L9" t="s">
        <v>38</v>
      </c>
    </row>
    <row r="10" spans="1:15" x14ac:dyDescent="0.25">
      <c r="A10" t="s">
        <v>27</v>
      </c>
      <c r="B10">
        <v>11</v>
      </c>
      <c r="C10">
        <v>84.5</v>
      </c>
      <c r="D10">
        <v>8</v>
      </c>
      <c r="E10">
        <v>448</v>
      </c>
      <c r="F10">
        <v>1231</v>
      </c>
      <c r="G10" t="s">
        <v>37</v>
      </c>
      <c r="J10">
        <f t="shared" si="1"/>
        <v>-448</v>
      </c>
      <c r="K10">
        <f t="shared" si="2"/>
        <v>-1231</v>
      </c>
      <c r="L10" t="s">
        <v>38</v>
      </c>
    </row>
    <row r="12" spans="1:15" x14ac:dyDescent="0.25">
      <c r="A12" t="s">
        <v>40</v>
      </c>
      <c r="B12" t="s">
        <v>41</v>
      </c>
      <c r="C12" s="4" t="s">
        <v>42</v>
      </c>
    </row>
    <row r="13" spans="1:15" x14ac:dyDescent="0.25">
      <c r="A13" t="s">
        <v>8</v>
      </c>
      <c r="B13">
        <v>1796</v>
      </c>
      <c r="C13" t="s">
        <v>2</v>
      </c>
      <c r="E13" t="s">
        <v>11</v>
      </c>
      <c r="F13" t="s">
        <v>10</v>
      </c>
      <c r="G13" t="s">
        <v>12</v>
      </c>
      <c r="H13" t="s">
        <v>14</v>
      </c>
      <c r="I13" t="s">
        <v>13</v>
      </c>
    </row>
    <row r="14" spans="1:15" x14ac:dyDescent="0.25">
      <c r="A14" t="s">
        <v>4</v>
      </c>
      <c r="B14">
        <v>-16</v>
      </c>
      <c r="C14" t="s">
        <v>5</v>
      </c>
      <c r="E14">
        <v>1</v>
      </c>
      <c r="F14">
        <f>(G14/$B$17)*0.000001+$B$16</f>
        <v>1.3095996498886413</v>
      </c>
      <c r="G14">
        <v>128</v>
      </c>
      <c r="H14" s="1">
        <f>ASIN((((B16/F14)^2-1)/((B16/B15)^2-1))^0.5)</f>
        <v>0.27044589705745503</v>
      </c>
      <c r="I14" s="2">
        <f>H14*180/3.14159</f>
        <v>15.495421576444382</v>
      </c>
    </row>
    <row r="15" spans="1:15" x14ac:dyDescent="0.25">
      <c r="A15" t="s">
        <v>3</v>
      </c>
      <c r="B15">
        <f>1.3104-(11.5+3.8*$B$14)*0.00001</f>
        <v>1.3108930000000001</v>
      </c>
      <c r="C15" s="3" t="s">
        <v>39</v>
      </c>
    </row>
    <row r="16" spans="1:15" x14ac:dyDescent="0.25">
      <c r="A16" t="s">
        <v>6</v>
      </c>
      <c r="B16">
        <f>1.309-(11.4+3.84*$B$14)*0.00001</f>
        <v>1.3095003999999999</v>
      </c>
      <c r="C16" s="3" t="s">
        <v>39</v>
      </c>
    </row>
    <row r="17" spans="1:3" x14ac:dyDescent="0.25">
      <c r="A17" t="s">
        <v>7</v>
      </c>
      <c r="B17" s="1">
        <f>B13/(B15-B16)*0.000000001*1000</f>
        <v>1.2896739910956181</v>
      </c>
      <c r="C17" t="s">
        <v>9</v>
      </c>
    </row>
    <row r="18" spans="1:3" x14ac:dyDescent="0.25">
      <c r="A18" t="s">
        <v>10</v>
      </c>
      <c r="B18">
        <f>(B13/$B$17)*0.000001+$B$16</f>
        <v>1.3108930000000001</v>
      </c>
      <c r="C18" s="3" t="s">
        <v>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L7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hackney</dc:creator>
  <cp:lastModifiedBy>jeremy hackney</cp:lastModifiedBy>
  <dcterms:created xsi:type="dcterms:W3CDTF">2023-02-06T10:25:53Z</dcterms:created>
  <dcterms:modified xsi:type="dcterms:W3CDTF">2023-02-12T17:29:56Z</dcterms:modified>
</cp:coreProperties>
</file>