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mc:AlternateContent xmlns:mc="http://schemas.openxmlformats.org/markup-compatibility/2006">
    <mc:Choice Requires="x15">
      <x15ac:absPath xmlns:x15ac="http://schemas.microsoft.com/office/spreadsheetml/2010/11/ac" url="C:\Users\aprashar\Documents\Github\DWRAT_DataScraping\Demand\ModuleAndScriptComparisons\Beneficial_Use_Return_Flow\"/>
    </mc:Choice>
  </mc:AlternateContent>
  <xr:revisionPtr revIDLastSave="0" documentId="13_ncr:1_{64B71A93-49AB-476F-ACC1-882F9D9E9B37}" xr6:coauthVersionLast="47" xr6:coauthVersionMax="47" xr10:uidLastSave="{00000000-0000-0000-0000-000000000000}"/>
  <bookViews>
    <workbookView xWindow="-108" yWindow="-108" windowWidth="23256" windowHeight="12456" firstSheet="1" activeTab="1" xr2:uid="{00000000-000D-0000-FFFF-FFFF00000000}"/>
  </bookViews>
  <sheets>
    <sheet name="Description" sheetId="9" r:id="rId1"/>
    <sheet name="Beneficial_Use_Return_Flow" sheetId="2" r:id="rId2"/>
    <sheet name="Use_Code_Ranking" sheetId="3" r:id="rId3"/>
    <sheet name="Return_flow_table" sheetId="5" r:id="rId4"/>
    <sheet name="DataDictionary" sheetId="8" r:id="rId5"/>
  </sheets>
  <definedNames>
    <definedName name="_xlnm._FilterDatabase" localSheetId="1" hidden="1">Beneficial_Use_Return_Flow!$A$3:$BK$2510</definedName>
    <definedName name="APPLICATION_NUMBER">OFFSET(Beneficial_Use_Return_Flow!$A$4,0,0,COUNTA(Beneficial_Use_Return_Flow!$A:$A)-3,1)</definedName>
    <definedName name="AUTO_APPLICATION_NUMBER" localSheetId="1">OFFSET(Beneficial_Use_Return_Flow!$A$4,0,0,COUNTA(Beneficial_Use_Return_Flow!$A:$A)-3,1)</definedName>
    <definedName name="PRIMARY_OWNER_ENTITY_TYPE">OFFSET(Beneficial_Use_Return_Flow!$H$4,0,0,COUNTA(Beneficial_Use_Return_Flow!$A:$A)-3,1)</definedName>
    <definedName name="USE_CODE_RANK">OFFSET(Beneficial_Use_Return_Flow!$I$4,0,0,COUNTA(Beneficial_Use_Return_Flow!$A:$A)-3,1)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204" i="2" l="1"/>
  <c r="R204" i="2"/>
  <c r="Q204" i="2"/>
  <c r="P204" i="2"/>
  <c r="J204" i="2"/>
  <c r="I204" i="2"/>
  <c r="S203" i="2"/>
  <c r="R203" i="2"/>
  <c r="Q203" i="2"/>
  <c r="P203" i="2"/>
  <c r="J203" i="2"/>
  <c r="I203" i="2"/>
  <c r="S202" i="2"/>
  <c r="R202" i="2"/>
  <c r="Q202" i="2"/>
  <c r="P202" i="2"/>
  <c r="I202" i="2"/>
  <c r="J202" i="2" s="1"/>
  <c r="S201" i="2"/>
  <c r="R201" i="2"/>
  <c r="Q201" i="2"/>
  <c r="P201" i="2"/>
  <c r="I201" i="2"/>
  <c r="S200" i="2"/>
  <c r="R200" i="2"/>
  <c r="Q200" i="2"/>
  <c r="P200" i="2"/>
  <c r="J200" i="2"/>
  <c r="I200" i="2"/>
  <c r="S199" i="2"/>
  <c r="R199" i="2"/>
  <c r="Q199" i="2"/>
  <c r="P199" i="2"/>
  <c r="I199" i="2"/>
  <c r="J199" i="2" s="1"/>
  <c r="S198" i="2"/>
  <c r="R198" i="2"/>
  <c r="Q198" i="2"/>
  <c r="P198" i="2"/>
  <c r="I198" i="2"/>
  <c r="S197" i="2"/>
  <c r="R197" i="2"/>
  <c r="Q197" i="2"/>
  <c r="P197" i="2"/>
  <c r="I197" i="2"/>
  <c r="S196" i="2"/>
  <c r="R196" i="2"/>
  <c r="Q196" i="2"/>
  <c r="P196" i="2"/>
  <c r="J196" i="2"/>
  <c r="I196" i="2"/>
  <c r="S195" i="2"/>
  <c r="R195" i="2"/>
  <c r="Q195" i="2"/>
  <c r="P195" i="2"/>
  <c r="J195" i="2"/>
  <c r="I195" i="2"/>
  <c r="S194" i="2"/>
  <c r="R194" i="2"/>
  <c r="Q194" i="2"/>
  <c r="P194" i="2"/>
  <c r="I194" i="2"/>
  <c r="S193" i="2"/>
  <c r="R193" i="2"/>
  <c r="Q193" i="2"/>
  <c r="P193" i="2"/>
  <c r="I193" i="2"/>
  <c r="J193" i="2" s="1"/>
  <c r="S192" i="2"/>
  <c r="R192" i="2"/>
  <c r="Q192" i="2"/>
  <c r="P192" i="2"/>
  <c r="J192" i="2"/>
  <c r="I192" i="2"/>
  <c r="J194" i="2" s="1"/>
  <c r="S191" i="2"/>
  <c r="R191" i="2"/>
  <c r="Q191" i="2"/>
  <c r="P191" i="2"/>
  <c r="I191" i="2"/>
  <c r="J191" i="2" s="1"/>
  <c r="S190" i="2"/>
  <c r="R190" i="2"/>
  <c r="Q190" i="2"/>
  <c r="P190" i="2"/>
  <c r="I190" i="2"/>
  <c r="J190" i="2" s="1"/>
  <c r="S189" i="2"/>
  <c r="R189" i="2"/>
  <c r="Q189" i="2"/>
  <c r="P189" i="2"/>
  <c r="J189" i="2"/>
  <c r="I189" i="2"/>
  <c r="S188" i="2"/>
  <c r="R188" i="2"/>
  <c r="Q188" i="2"/>
  <c r="P188" i="2"/>
  <c r="I188" i="2"/>
  <c r="S187" i="2"/>
  <c r="R187" i="2"/>
  <c r="Q187" i="2"/>
  <c r="P187" i="2"/>
  <c r="J187" i="2"/>
  <c r="I187" i="2"/>
  <c r="J188" i="2" s="1"/>
  <c r="S186" i="2"/>
  <c r="R186" i="2"/>
  <c r="Q186" i="2"/>
  <c r="P186" i="2"/>
  <c r="I186" i="2"/>
  <c r="S185" i="2"/>
  <c r="R185" i="2"/>
  <c r="Q185" i="2"/>
  <c r="P185" i="2"/>
  <c r="I185" i="2"/>
  <c r="S184" i="2"/>
  <c r="R184" i="2"/>
  <c r="Q184" i="2"/>
  <c r="P184" i="2"/>
  <c r="J184" i="2"/>
  <c r="I184" i="2"/>
  <c r="S183" i="2"/>
  <c r="R183" i="2"/>
  <c r="Q183" i="2"/>
  <c r="P183" i="2"/>
  <c r="I183" i="2"/>
  <c r="J183" i="2" s="1"/>
  <c r="S182" i="2"/>
  <c r="R182" i="2"/>
  <c r="Q182" i="2"/>
  <c r="P182" i="2"/>
  <c r="I182" i="2"/>
  <c r="J179" i="2" s="1"/>
  <c r="S181" i="2"/>
  <c r="R181" i="2"/>
  <c r="Q181" i="2"/>
  <c r="P181" i="2"/>
  <c r="I181" i="2"/>
  <c r="S180" i="2"/>
  <c r="R180" i="2"/>
  <c r="Q180" i="2"/>
  <c r="P180" i="2"/>
  <c r="I180" i="2"/>
  <c r="S179" i="2"/>
  <c r="R179" i="2"/>
  <c r="Q179" i="2"/>
  <c r="P179" i="2"/>
  <c r="I179" i="2"/>
  <c r="S178" i="2"/>
  <c r="R178" i="2"/>
  <c r="Q178" i="2"/>
  <c r="P178" i="2"/>
  <c r="I178" i="2"/>
  <c r="S177" i="2"/>
  <c r="R177" i="2"/>
  <c r="Q177" i="2"/>
  <c r="P177" i="2"/>
  <c r="I177" i="2"/>
  <c r="J177" i="2" s="1"/>
  <c r="S176" i="2"/>
  <c r="R176" i="2"/>
  <c r="Q176" i="2"/>
  <c r="P176" i="2"/>
  <c r="J176" i="2"/>
  <c r="I176" i="2"/>
  <c r="J178" i="2" s="1"/>
  <c r="S175" i="2"/>
  <c r="R175" i="2"/>
  <c r="Q175" i="2"/>
  <c r="P175" i="2"/>
  <c r="I175" i="2"/>
  <c r="S174" i="2"/>
  <c r="R174" i="2"/>
  <c r="Q174" i="2"/>
  <c r="P174" i="2"/>
  <c r="I174" i="2"/>
  <c r="S173" i="2"/>
  <c r="R173" i="2"/>
  <c r="Q173" i="2"/>
  <c r="P173" i="2"/>
  <c r="I173" i="2"/>
  <c r="S172" i="2"/>
  <c r="R172" i="2"/>
  <c r="Q172" i="2"/>
  <c r="P172" i="2"/>
  <c r="I172" i="2"/>
  <c r="J175" i="2" s="1"/>
  <c r="S171" i="2"/>
  <c r="R171" i="2"/>
  <c r="Q171" i="2"/>
  <c r="P171" i="2"/>
  <c r="J171" i="2"/>
  <c r="I171" i="2"/>
  <c r="S170" i="2"/>
  <c r="R170" i="2"/>
  <c r="Q170" i="2"/>
  <c r="P170" i="2"/>
  <c r="I170" i="2"/>
  <c r="S169" i="2"/>
  <c r="R169" i="2"/>
  <c r="Q169" i="2"/>
  <c r="P169" i="2"/>
  <c r="I169" i="2"/>
  <c r="S168" i="2"/>
  <c r="R168" i="2"/>
  <c r="Q168" i="2"/>
  <c r="P168" i="2"/>
  <c r="J168" i="2"/>
  <c r="I168" i="2"/>
  <c r="S167" i="2"/>
  <c r="R167" i="2"/>
  <c r="Q167" i="2"/>
  <c r="P167" i="2"/>
  <c r="I167" i="2"/>
  <c r="J167" i="2" s="1"/>
  <c r="S166" i="2"/>
  <c r="R166" i="2"/>
  <c r="Q166" i="2"/>
  <c r="P166" i="2"/>
  <c r="I166" i="2"/>
  <c r="J163" i="2" s="1"/>
  <c r="S165" i="2"/>
  <c r="R165" i="2"/>
  <c r="Q165" i="2"/>
  <c r="P165" i="2"/>
  <c r="I165" i="2"/>
  <c r="S164" i="2"/>
  <c r="R164" i="2"/>
  <c r="Q164" i="2"/>
  <c r="P164" i="2"/>
  <c r="I164" i="2"/>
  <c r="S163" i="2"/>
  <c r="R163" i="2"/>
  <c r="Q163" i="2"/>
  <c r="P163" i="2"/>
  <c r="I163" i="2"/>
  <c r="S162" i="2"/>
  <c r="R162" i="2"/>
  <c r="Q162" i="2"/>
  <c r="P162" i="2"/>
  <c r="I162" i="2"/>
  <c r="S161" i="2"/>
  <c r="R161" i="2"/>
  <c r="Q161" i="2"/>
  <c r="P161" i="2"/>
  <c r="I161" i="2"/>
  <c r="J161" i="2" s="1"/>
  <c r="S160" i="2"/>
  <c r="R160" i="2"/>
  <c r="Q160" i="2"/>
  <c r="P160" i="2"/>
  <c r="J160" i="2"/>
  <c r="I160" i="2"/>
  <c r="S159" i="2"/>
  <c r="R159" i="2"/>
  <c r="Q159" i="2"/>
  <c r="P159" i="2"/>
  <c r="I159" i="2"/>
  <c r="J159" i="2" s="1"/>
  <c r="S158" i="2"/>
  <c r="R158" i="2"/>
  <c r="Q158" i="2"/>
  <c r="P158" i="2"/>
  <c r="I158" i="2"/>
  <c r="S157" i="2"/>
  <c r="R157" i="2"/>
  <c r="Q157" i="2"/>
  <c r="P157" i="2"/>
  <c r="I157" i="2"/>
  <c r="S156" i="2"/>
  <c r="R156" i="2"/>
  <c r="Q156" i="2"/>
  <c r="P156" i="2"/>
  <c r="I156" i="2"/>
  <c r="J157" i="2" s="1"/>
  <c r="S155" i="2"/>
  <c r="R155" i="2"/>
  <c r="Q155" i="2"/>
  <c r="P155" i="2"/>
  <c r="J155" i="2"/>
  <c r="I155" i="2"/>
  <c r="S154" i="2"/>
  <c r="R154" i="2"/>
  <c r="Q154" i="2"/>
  <c r="P154" i="2"/>
  <c r="I154" i="2"/>
  <c r="S153" i="2"/>
  <c r="R153" i="2"/>
  <c r="Q153" i="2"/>
  <c r="P153" i="2"/>
  <c r="I153" i="2"/>
  <c r="J153" i="2" s="1"/>
  <c r="S152" i="2"/>
  <c r="R152" i="2"/>
  <c r="Q152" i="2"/>
  <c r="P152" i="2"/>
  <c r="J152" i="2"/>
  <c r="I152" i="2"/>
  <c r="S151" i="2"/>
  <c r="R151" i="2"/>
  <c r="Q151" i="2"/>
  <c r="P151" i="2"/>
  <c r="I151" i="2"/>
  <c r="S150" i="2"/>
  <c r="R150" i="2"/>
  <c r="Q150" i="2"/>
  <c r="P150" i="2"/>
  <c r="I150" i="2"/>
  <c r="S149" i="2"/>
  <c r="R149" i="2"/>
  <c r="Q149" i="2"/>
  <c r="P149" i="2"/>
  <c r="I149" i="2"/>
  <c r="S148" i="2"/>
  <c r="R148" i="2"/>
  <c r="Q148" i="2"/>
  <c r="P148" i="2"/>
  <c r="I148" i="2"/>
  <c r="S147" i="2"/>
  <c r="R147" i="2"/>
  <c r="Q147" i="2"/>
  <c r="P147" i="2"/>
  <c r="J147" i="2"/>
  <c r="I147" i="2"/>
  <c r="J148" i="2" s="1"/>
  <c r="S146" i="2"/>
  <c r="R146" i="2"/>
  <c r="Q146" i="2"/>
  <c r="P146" i="2"/>
  <c r="I146" i="2"/>
  <c r="J146" i="2" s="1"/>
  <c r="S145" i="2"/>
  <c r="R145" i="2"/>
  <c r="Q145" i="2"/>
  <c r="P145" i="2"/>
  <c r="I145" i="2"/>
  <c r="J145" i="2" s="1"/>
  <c r="S144" i="2"/>
  <c r="R144" i="2"/>
  <c r="Q144" i="2"/>
  <c r="P144" i="2"/>
  <c r="J144" i="2"/>
  <c r="I144" i="2"/>
  <c r="S143" i="2"/>
  <c r="R143" i="2"/>
  <c r="Q143" i="2"/>
  <c r="P143" i="2"/>
  <c r="I143" i="2"/>
  <c r="J143" i="2" s="1"/>
  <c r="S142" i="2"/>
  <c r="R142" i="2"/>
  <c r="Q142" i="2"/>
  <c r="P142" i="2"/>
  <c r="I142" i="2"/>
  <c r="J139" i="2" s="1"/>
  <c r="S141" i="2"/>
  <c r="R141" i="2"/>
  <c r="Q141" i="2"/>
  <c r="P141" i="2"/>
  <c r="I141" i="2"/>
  <c r="S140" i="2"/>
  <c r="R140" i="2"/>
  <c r="Q140" i="2"/>
  <c r="P140" i="2"/>
  <c r="I140" i="2"/>
  <c r="S139" i="2"/>
  <c r="R139" i="2"/>
  <c r="Q139" i="2"/>
  <c r="P139" i="2"/>
  <c r="I139" i="2"/>
  <c r="S138" i="2"/>
  <c r="R138" i="2"/>
  <c r="Q138" i="2"/>
  <c r="P138" i="2"/>
  <c r="I138" i="2"/>
  <c r="S137" i="2"/>
  <c r="R137" i="2"/>
  <c r="Q137" i="2"/>
  <c r="P137" i="2"/>
  <c r="I137" i="2"/>
  <c r="J137" i="2" s="1"/>
  <c r="S136" i="2"/>
  <c r="R136" i="2"/>
  <c r="Q136" i="2"/>
  <c r="P136" i="2"/>
  <c r="J136" i="2"/>
  <c r="I136" i="2"/>
  <c r="J138" i="2" s="1"/>
  <c r="S135" i="2"/>
  <c r="R135" i="2"/>
  <c r="Q135" i="2"/>
  <c r="P135" i="2"/>
  <c r="I135" i="2"/>
  <c r="S134" i="2"/>
  <c r="R134" i="2"/>
  <c r="Q134" i="2"/>
  <c r="P134" i="2"/>
  <c r="I134" i="2"/>
  <c r="S133" i="2"/>
  <c r="R133" i="2"/>
  <c r="Q133" i="2"/>
  <c r="P133" i="2"/>
  <c r="I133" i="2"/>
  <c r="S132" i="2"/>
  <c r="R132" i="2"/>
  <c r="Q132" i="2"/>
  <c r="P132" i="2"/>
  <c r="I132" i="2"/>
  <c r="S131" i="2"/>
  <c r="R131" i="2"/>
  <c r="Q131" i="2"/>
  <c r="P131" i="2"/>
  <c r="J131" i="2"/>
  <c r="I131" i="2"/>
  <c r="S130" i="2"/>
  <c r="R130" i="2"/>
  <c r="Q130" i="2"/>
  <c r="P130" i="2"/>
  <c r="I130" i="2"/>
  <c r="J132" i="2" s="1"/>
  <c r="S129" i="2"/>
  <c r="R129" i="2"/>
  <c r="Q129" i="2"/>
  <c r="P129" i="2"/>
  <c r="I129" i="2"/>
  <c r="J129" i="2" s="1"/>
  <c r="S128" i="2"/>
  <c r="R128" i="2"/>
  <c r="Q128" i="2"/>
  <c r="P128" i="2"/>
  <c r="J128" i="2"/>
  <c r="I128" i="2"/>
  <c r="S127" i="2"/>
  <c r="R127" i="2"/>
  <c r="Q127" i="2"/>
  <c r="P127" i="2"/>
  <c r="I127" i="2"/>
  <c r="J127" i="2" s="1"/>
  <c r="S126" i="2"/>
  <c r="R126" i="2"/>
  <c r="Q126" i="2"/>
  <c r="P126" i="2"/>
  <c r="I126" i="2"/>
  <c r="S125" i="2"/>
  <c r="R125" i="2"/>
  <c r="Q125" i="2"/>
  <c r="P125" i="2"/>
  <c r="I125" i="2"/>
  <c r="S124" i="2"/>
  <c r="R124" i="2"/>
  <c r="Q124" i="2"/>
  <c r="P124" i="2"/>
  <c r="I124" i="2"/>
  <c r="S123" i="2"/>
  <c r="R123" i="2"/>
  <c r="Q123" i="2"/>
  <c r="P123" i="2"/>
  <c r="J123" i="2"/>
  <c r="I123" i="2"/>
  <c r="S122" i="2"/>
  <c r="R122" i="2"/>
  <c r="Q122" i="2"/>
  <c r="P122" i="2"/>
  <c r="I122" i="2"/>
  <c r="S121" i="2"/>
  <c r="R121" i="2"/>
  <c r="Q121" i="2"/>
  <c r="P121" i="2"/>
  <c r="I121" i="2"/>
  <c r="J121" i="2" s="1"/>
  <c r="S120" i="2"/>
  <c r="R120" i="2"/>
  <c r="Q120" i="2"/>
  <c r="P120" i="2"/>
  <c r="J120" i="2"/>
  <c r="I120" i="2"/>
  <c r="S119" i="2"/>
  <c r="R119" i="2"/>
  <c r="Q119" i="2"/>
  <c r="P119" i="2"/>
  <c r="I119" i="2"/>
  <c r="J119" i="2" s="1"/>
  <c r="S118" i="2"/>
  <c r="R118" i="2"/>
  <c r="Q118" i="2"/>
  <c r="P118" i="2"/>
  <c r="J118" i="2"/>
  <c r="I118" i="2"/>
  <c r="S117" i="2"/>
  <c r="R117" i="2"/>
  <c r="Q117" i="2"/>
  <c r="P117" i="2"/>
  <c r="J117" i="2"/>
  <c r="I117" i="2"/>
  <c r="S116" i="2"/>
  <c r="R116" i="2"/>
  <c r="Q116" i="2"/>
  <c r="P116" i="2"/>
  <c r="I116" i="2"/>
  <c r="S115" i="2"/>
  <c r="R115" i="2"/>
  <c r="Q115" i="2"/>
  <c r="P115" i="2"/>
  <c r="J115" i="2"/>
  <c r="I115" i="2"/>
  <c r="S114" i="2"/>
  <c r="R114" i="2"/>
  <c r="Q114" i="2"/>
  <c r="P114" i="2"/>
  <c r="I114" i="2"/>
  <c r="S113" i="2"/>
  <c r="R113" i="2"/>
  <c r="Q113" i="2"/>
  <c r="P113" i="2"/>
  <c r="I113" i="2"/>
  <c r="S112" i="2"/>
  <c r="R112" i="2"/>
  <c r="Q112" i="2"/>
  <c r="P112" i="2"/>
  <c r="J112" i="2"/>
  <c r="I112" i="2"/>
  <c r="S111" i="2"/>
  <c r="R111" i="2"/>
  <c r="Q111" i="2"/>
  <c r="P111" i="2"/>
  <c r="J111" i="2"/>
  <c r="I111" i="2"/>
  <c r="J110" i="2" s="1"/>
  <c r="S110" i="2"/>
  <c r="R110" i="2"/>
  <c r="Q110" i="2"/>
  <c r="P110" i="2"/>
  <c r="I110" i="2"/>
  <c r="S109" i="2"/>
  <c r="R109" i="2"/>
  <c r="Q109" i="2"/>
  <c r="P109" i="2"/>
  <c r="I109" i="2"/>
  <c r="S108" i="2"/>
  <c r="R108" i="2"/>
  <c r="Q108" i="2"/>
  <c r="P108" i="2"/>
  <c r="I108" i="2"/>
  <c r="J107" i="2" s="1"/>
  <c r="S107" i="2"/>
  <c r="R107" i="2"/>
  <c r="Q107" i="2"/>
  <c r="P107" i="2"/>
  <c r="I107" i="2"/>
  <c r="J108" i="2" s="1"/>
  <c r="S106" i="2"/>
  <c r="R106" i="2"/>
  <c r="Q106" i="2"/>
  <c r="P106" i="2"/>
  <c r="I106" i="2"/>
  <c r="J106" i="2" s="1"/>
  <c r="S105" i="2"/>
  <c r="R105" i="2"/>
  <c r="Q105" i="2"/>
  <c r="P105" i="2"/>
  <c r="I105" i="2"/>
  <c r="J104" i="2" s="1"/>
  <c r="S104" i="2"/>
  <c r="R104" i="2"/>
  <c r="Q104" i="2"/>
  <c r="P104" i="2"/>
  <c r="I104" i="2"/>
  <c r="J105" i="2" s="1"/>
  <c r="S103" i="2"/>
  <c r="R103" i="2"/>
  <c r="Q103" i="2"/>
  <c r="P103" i="2"/>
  <c r="J103" i="2"/>
  <c r="I103" i="2"/>
  <c r="S102" i="2"/>
  <c r="R102" i="2"/>
  <c r="Q102" i="2"/>
  <c r="P102" i="2"/>
  <c r="I102" i="2"/>
  <c r="J102" i="2" s="1"/>
  <c r="S101" i="2"/>
  <c r="R101" i="2"/>
  <c r="Q101" i="2"/>
  <c r="P101" i="2"/>
  <c r="I101" i="2"/>
  <c r="S100" i="2"/>
  <c r="R100" i="2"/>
  <c r="Q100" i="2"/>
  <c r="P100" i="2"/>
  <c r="J100" i="2"/>
  <c r="I100" i="2"/>
  <c r="J99" i="2" s="1"/>
  <c r="S99" i="2"/>
  <c r="R99" i="2"/>
  <c r="Q99" i="2"/>
  <c r="P99" i="2"/>
  <c r="I99" i="2"/>
  <c r="S98" i="2"/>
  <c r="R98" i="2"/>
  <c r="Q98" i="2"/>
  <c r="P98" i="2"/>
  <c r="I98" i="2"/>
  <c r="S97" i="2"/>
  <c r="R97" i="2"/>
  <c r="Q97" i="2"/>
  <c r="P97" i="2"/>
  <c r="I97" i="2"/>
  <c r="J96" i="2" s="1"/>
  <c r="S96" i="2"/>
  <c r="R96" i="2"/>
  <c r="Q96" i="2"/>
  <c r="P96" i="2"/>
  <c r="I96" i="2"/>
  <c r="S95" i="2"/>
  <c r="R95" i="2"/>
  <c r="Q95" i="2"/>
  <c r="P95" i="2"/>
  <c r="I95" i="2"/>
  <c r="S94" i="2"/>
  <c r="R94" i="2"/>
  <c r="Q94" i="2"/>
  <c r="P94" i="2"/>
  <c r="J94" i="2"/>
  <c r="I94" i="2"/>
  <c r="S93" i="2"/>
  <c r="R93" i="2"/>
  <c r="Q93" i="2"/>
  <c r="P93" i="2"/>
  <c r="J93" i="2"/>
  <c r="I93" i="2"/>
  <c r="S92" i="2"/>
  <c r="R92" i="2"/>
  <c r="Q92" i="2"/>
  <c r="P92" i="2"/>
  <c r="J92" i="2"/>
  <c r="I92" i="2"/>
  <c r="S91" i="2"/>
  <c r="R91" i="2"/>
  <c r="Q91" i="2"/>
  <c r="P91" i="2"/>
  <c r="J91" i="2"/>
  <c r="I91" i="2"/>
  <c r="S90" i="2"/>
  <c r="R90" i="2"/>
  <c r="Q90" i="2"/>
  <c r="P90" i="2"/>
  <c r="J90" i="2"/>
  <c r="I90" i="2"/>
  <c r="S89" i="2"/>
  <c r="R89" i="2"/>
  <c r="Q89" i="2"/>
  <c r="P89" i="2"/>
  <c r="I89" i="2"/>
  <c r="S88" i="2"/>
  <c r="R88" i="2"/>
  <c r="Q88" i="2"/>
  <c r="P88" i="2"/>
  <c r="I88" i="2"/>
  <c r="S87" i="2"/>
  <c r="R87" i="2"/>
  <c r="Q87" i="2"/>
  <c r="P87" i="2"/>
  <c r="I87" i="2"/>
  <c r="S86" i="2"/>
  <c r="R86" i="2"/>
  <c r="Q86" i="2"/>
  <c r="P86" i="2"/>
  <c r="I86" i="2"/>
  <c r="S85" i="2"/>
  <c r="R85" i="2"/>
  <c r="Q85" i="2"/>
  <c r="P85" i="2"/>
  <c r="I85" i="2"/>
  <c r="J85" i="2" s="1"/>
  <c r="S84" i="2"/>
  <c r="R84" i="2"/>
  <c r="Q84" i="2"/>
  <c r="P84" i="2"/>
  <c r="I84" i="2"/>
  <c r="S83" i="2"/>
  <c r="R83" i="2"/>
  <c r="Q83" i="2"/>
  <c r="P83" i="2"/>
  <c r="J83" i="2"/>
  <c r="I83" i="2"/>
  <c r="J84" i="2" s="1"/>
  <c r="S82" i="2"/>
  <c r="R82" i="2"/>
  <c r="Q82" i="2"/>
  <c r="P82" i="2"/>
  <c r="J82" i="2"/>
  <c r="I82" i="2"/>
  <c r="S81" i="2"/>
  <c r="R81" i="2"/>
  <c r="Q81" i="2"/>
  <c r="P81" i="2"/>
  <c r="I81" i="2"/>
  <c r="J81" i="2" s="1"/>
  <c r="S80" i="2"/>
  <c r="R80" i="2"/>
  <c r="Q80" i="2"/>
  <c r="P80" i="2"/>
  <c r="I80" i="2"/>
  <c r="S79" i="2"/>
  <c r="R79" i="2"/>
  <c r="Q79" i="2"/>
  <c r="P79" i="2"/>
  <c r="I79" i="2"/>
  <c r="S78" i="2"/>
  <c r="R78" i="2"/>
  <c r="Q78" i="2"/>
  <c r="P78" i="2"/>
  <c r="I78" i="2"/>
  <c r="S77" i="2"/>
  <c r="R77" i="2"/>
  <c r="Q77" i="2"/>
  <c r="P77" i="2"/>
  <c r="I77" i="2"/>
  <c r="J77" i="2" s="1"/>
  <c r="S76" i="2"/>
  <c r="R76" i="2"/>
  <c r="Q76" i="2"/>
  <c r="P76" i="2"/>
  <c r="I76" i="2"/>
  <c r="S75" i="2"/>
  <c r="R75" i="2"/>
  <c r="Q75" i="2"/>
  <c r="P75" i="2"/>
  <c r="J75" i="2"/>
  <c r="I75" i="2"/>
  <c r="S74" i="2"/>
  <c r="R74" i="2"/>
  <c r="Q74" i="2"/>
  <c r="P74" i="2"/>
  <c r="J74" i="2"/>
  <c r="I74" i="2"/>
  <c r="S73" i="2"/>
  <c r="R73" i="2"/>
  <c r="Q73" i="2"/>
  <c r="P73" i="2"/>
  <c r="I73" i="2"/>
  <c r="S72" i="2"/>
  <c r="R72" i="2"/>
  <c r="Q72" i="2"/>
  <c r="P72" i="2"/>
  <c r="I72" i="2"/>
  <c r="J73" i="2" s="1"/>
  <c r="S71" i="2"/>
  <c r="R71" i="2"/>
  <c r="Q71" i="2"/>
  <c r="P71" i="2"/>
  <c r="J71" i="2"/>
  <c r="I71" i="2"/>
  <c r="S70" i="2"/>
  <c r="R70" i="2"/>
  <c r="Q70" i="2"/>
  <c r="P70" i="2"/>
  <c r="I70" i="2"/>
  <c r="J70" i="2" s="1"/>
  <c r="S69" i="2"/>
  <c r="R69" i="2"/>
  <c r="Q69" i="2"/>
  <c r="P69" i="2"/>
  <c r="I69" i="2"/>
  <c r="J69" i="2" s="1"/>
  <c r="S68" i="2"/>
  <c r="R68" i="2"/>
  <c r="Q68" i="2"/>
  <c r="P68" i="2"/>
  <c r="I68" i="2"/>
  <c r="S67" i="2"/>
  <c r="R67" i="2"/>
  <c r="Q67" i="2"/>
  <c r="P67" i="2"/>
  <c r="J67" i="2"/>
  <c r="I67" i="2"/>
  <c r="J68" i="2" s="1"/>
  <c r="S66" i="2"/>
  <c r="R66" i="2"/>
  <c r="Q66" i="2"/>
  <c r="P66" i="2"/>
  <c r="J66" i="2"/>
  <c r="I66" i="2"/>
  <c r="S65" i="2"/>
  <c r="R65" i="2"/>
  <c r="Q65" i="2"/>
  <c r="P65" i="2"/>
  <c r="I65" i="2"/>
  <c r="S64" i="2"/>
  <c r="R64" i="2"/>
  <c r="Q64" i="2"/>
  <c r="P64" i="2"/>
  <c r="I64" i="2"/>
  <c r="J63" i="2" s="1"/>
  <c r="S63" i="2"/>
  <c r="R63" i="2"/>
  <c r="Q63" i="2"/>
  <c r="P63" i="2"/>
  <c r="I63" i="2"/>
  <c r="J65" i="2" s="1"/>
  <c r="S62" i="2"/>
  <c r="R62" i="2"/>
  <c r="Q62" i="2"/>
  <c r="P62" i="2"/>
  <c r="I62" i="2"/>
  <c r="J62" i="2" s="1"/>
  <c r="S61" i="2"/>
  <c r="R61" i="2"/>
  <c r="Q61" i="2"/>
  <c r="P61" i="2"/>
  <c r="I61" i="2"/>
  <c r="J61" i="2" s="1"/>
  <c r="S60" i="2"/>
  <c r="R60" i="2"/>
  <c r="Q60" i="2"/>
  <c r="P60" i="2"/>
  <c r="I60" i="2"/>
  <c r="S59" i="2"/>
  <c r="R59" i="2"/>
  <c r="Q59" i="2"/>
  <c r="P59" i="2"/>
  <c r="J59" i="2"/>
  <c r="I59" i="2"/>
  <c r="S58" i="2"/>
  <c r="R58" i="2"/>
  <c r="Q58" i="2"/>
  <c r="P58" i="2"/>
  <c r="J58" i="2"/>
  <c r="I58" i="2"/>
  <c r="S57" i="2"/>
  <c r="R57" i="2"/>
  <c r="Q57" i="2"/>
  <c r="P57" i="2"/>
  <c r="I57" i="2"/>
  <c r="J60" i="2" s="1"/>
  <c r="S56" i="2"/>
  <c r="R56" i="2"/>
  <c r="Q56" i="2"/>
  <c r="P56" i="2"/>
  <c r="I56" i="2"/>
  <c r="J56" i="2" s="1"/>
  <c r="S55" i="2"/>
  <c r="R55" i="2"/>
  <c r="Q55" i="2"/>
  <c r="P55" i="2"/>
  <c r="J55" i="2"/>
  <c r="I55" i="2"/>
  <c r="S54" i="2"/>
  <c r="R54" i="2"/>
  <c r="Q54" i="2"/>
  <c r="P54" i="2"/>
  <c r="I54" i="2"/>
  <c r="S53" i="2"/>
  <c r="R53" i="2"/>
  <c r="Q53" i="2"/>
  <c r="P53" i="2"/>
  <c r="I53" i="2"/>
  <c r="J53" i="2" s="1"/>
  <c r="S52" i="2"/>
  <c r="R52" i="2"/>
  <c r="Q52" i="2"/>
  <c r="P52" i="2"/>
  <c r="I52" i="2"/>
  <c r="S51" i="2"/>
  <c r="R51" i="2"/>
  <c r="Q51" i="2"/>
  <c r="P51" i="2"/>
  <c r="J51" i="2"/>
  <c r="I51" i="2"/>
  <c r="S50" i="2"/>
  <c r="R50" i="2"/>
  <c r="Q50" i="2"/>
  <c r="P50" i="2"/>
  <c r="J50" i="2"/>
  <c r="I50" i="2"/>
  <c r="S49" i="2"/>
  <c r="R49" i="2"/>
  <c r="Q49" i="2"/>
  <c r="P49" i="2"/>
  <c r="I49" i="2"/>
  <c r="S48" i="2"/>
  <c r="R48" i="2"/>
  <c r="Q48" i="2"/>
  <c r="P48" i="2"/>
  <c r="I48" i="2"/>
  <c r="J49" i="2" s="1"/>
  <c r="S47" i="2"/>
  <c r="R47" i="2"/>
  <c r="Q47" i="2"/>
  <c r="P47" i="2"/>
  <c r="J47" i="2"/>
  <c r="I47" i="2"/>
  <c r="S46" i="2"/>
  <c r="R46" i="2"/>
  <c r="Q46" i="2"/>
  <c r="P46" i="2"/>
  <c r="I46" i="2"/>
  <c r="J46" i="2" s="1"/>
  <c r="S45" i="2"/>
  <c r="R45" i="2"/>
  <c r="Q45" i="2"/>
  <c r="P45" i="2"/>
  <c r="I45" i="2"/>
  <c r="J45" i="2" s="1"/>
  <c r="S44" i="2"/>
  <c r="R44" i="2"/>
  <c r="Q44" i="2"/>
  <c r="P44" i="2"/>
  <c r="I44" i="2"/>
  <c r="S43" i="2"/>
  <c r="R43" i="2"/>
  <c r="Q43" i="2"/>
  <c r="P43" i="2"/>
  <c r="J43" i="2"/>
  <c r="I43" i="2"/>
  <c r="S42" i="2"/>
  <c r="R42" i="2"/>
  <c r="Q42" i="2"/>
  <c r="P42" i="2"/>
  <c r="J42" i="2"/>
  <c r="I42" i="2"/>
  <c r="S41" i="2"/>
  <c r="R41" i="2"/>
  <c r="Q41" i="2"/>
  <c r="P41" i="2"/>
  <c r="I41" i="2"/>
  <c r="S40" i="2"/>
  <c r="R40" i="2"/>
  <c r="Q40" i="2"/>
  <c r="P40" i="2"/>
  <c r="I40" i="2"/>
  <c r="J39" i="2" s="1"/>
  <c r="S39" i="2"/>
  <c r="R39" i="2"/>
  <c r="Q39" i="2"/>
  <c r="P39" i="2"/>
  <c r="I39" i="2"/>
  <c r="S38" i="2"/>
  <c r="R38" i="2"/>
  <c r="Q38" i="2"/>
  <c r="P38" i="2"/>
  <c r="I38" i="2"/>
  <c r="J38" i="2" s="1"/>
  <c r="S37" i="2"/>
  <c r="R37" i="2"/>
  <c r="Q37" i="2"/>
  <c r="P37" i="2"/>
  <c r="I37" i="2"/>
  <c r="J37" i="2" s="1"/>
  <c r="S36" i="2"/>
  <c r="R36" i="2"/>
  <c r="Q36" i="2"/>
  <c r="P36" i="2"/>
  <c r="I36" i="2"/>
  <c r="J36" i="2" s="1"/>
  <c r="S35" i="2"/>
  <c r="R35" i="2"/>
  <c r="Q35" i="2"/>
  <c r="P35" i="2"/>
  <c r="J35" i="2"/>
  <c r="I35" i="2"/>
  <c r="S34" i="2"/>
  <c r="R34" i="2"/>
  <c r="Q34" i="2"/>
  <c r="P34" i="2"/>
  <c r="J34" i="2"/>
  <c r="I34" i="2"/>
  <c r="S33" i="2"/>
  <c r="R33" i="2"/>
  <c r="Q33" i="2"/>
  <c r="P33" i="2"/>
  <c r="I33" i="2"/>
  <c r="S32" i="2"/>
  <c r="R32" i="2"/>
  <c r="Q32" i="2"/>
  <c r="P32" i="2"/>
  <c r="I32" i="2"/>
  <c r="S31" i="2"/>
  <c r="R31" i="2"/>
  <c r="Q31" i="2"/>
  <c r="P31" i="2"/>
  <c r="I31" i="2"/>
  <c r="S30" i="2"/>
  <c r="R30" i="2"/>
  <c r="Q30" i="2"/>
  <c r="P30" i="2"/>
  <c r="I30" i="2"/>
  <c r="J30" i="2" s="1"/>
  <c r="S29" i="2"/>
  <c r="R29" i="2"/>
  <c r="Q29" i="2"/>
  <c r="P29" i="2"/>
  <c r="I29" i="2"/>
  <c r="J29" i="2" s="1"/>
  <c r="S28" i="2"/>
  <c r="R28" i="2"/>
  <c r="Q28" i="2"/>
  <c r="P28" i="2"/>
  <c r="I28" i="2"/>
  <c r="S27" i="2"/>
  <c r="R27" i="2"/>
  <c r="Q27" i="2"/>
  <c r="P27" i="2"/>
  <c r="J27" i="2"/>
  <c r="I27" i="2"/>
  <c r="S26" i="2"/>
  <c r="R26" i="2"/>
  <c r="Q26" i="2"/>
  <c r="P26" i="2"/>
  <c r="J26" i="2"/>
  <c r="I26" i="2"/>
  <c r="S25" i="2"/>
  <c r="R25" i="2"/>
  <c r="Q25" i="2"/>
  <c r="P25" i="2"/>
  <c r="I25" i="2"/>
  <c r="J25" i="2" s="1"/>
  <c r="S24" i="2"/>
  <c r="R24" i="2"/>
  <c r="Q24" i="2"/>
  <c r="P24" i="2"/>
  <c r="I24" i="2"/>
  <c r="J24" i="2" s="1"/>
  <c r="S23" i="2"/>
  <c r="R23" i="2"/>
  <c r="Q23" i="2"/>
  <c r="P23" i="2"/>
  <c r="J23" i="2"/>
  <c r="I23" i="2"/>
  <c r="S22" i="2"/>
  <c r="R22" i="2"/>
  <c r="Q22" i="2"/>
  <c r="P22" i="2"/>
  <c r="I22" i="2"/>
  <c r="J22" i="2" s="1"/>
  <c r="S21" i="2"/>
  <c r="R21" i="2"/>
  <c r="Q21" i="2"/>
  <c r="P21" i="2"/>
  <c r="M21" i="2"/>
  <c r="J21" i="2"/>
  <c r="I21" i="2"/>
  <c r="S20" i="2"/>
  <c r="R20" i="2"/>
  <c r="Q20" i="2"/>
  <c r="P20" i="2"/>
  <c r="I20" i="2"/>
  <c r="J20" i="2" s="1"/>
  <c r="S19" i="2"/>
  <c r="R19" i="2"/>
  <c r="Q19" i="2"/>
  <c r="P19" i="2"/>
  <c r="J19" i="2"/>
  <c r="I19" i="2"/>
  <c r="S18" i="2"/>
  <c r="R18" i="2"/>
  <c r="Q18" i="2"/>
  <c r="P18" i="2"/>
  <c r="J18" i="2"/>
  <c r="I18" i="2"/>
  <c r="S17" i="2"/>
  <c r="R17" i="2"/>
  <c r="Q17" i="2"/>
  <c r="P17" i="2"/>
  <c r="I17" i="2"/>
  <c r="J17" i="2" s="1"/>
  <c r="S16" i="2"/>
  <c r="R16" i="2"/>
  <c r="Q16" i="2"/>
  <c r="P16" i="2"/>
  <c r="J16" i="2"/>
  <c r="I16" i="2"/>
  <c r="S15" i="2"/>
  <c r="R15" i="2"/>
  <c r="Q15" i="2"/>
  <c r="P15" i="2"/>
  <c r="M15" i="2"/>
  <c r="J15" i="2"/>
  <c r="I15" i="2"/>
  <c r="S14" i="2"/>
  <c r="R14" i="2"/>
  <c r="Q14" i="2"/>
  <c r="P14" i="2"/>
  <c r="J14" i="2"/>
  <c r="I14" i="2"/>
  <c r="S13" i="2"/>
  <c r="R13" i="2"/>
  <c r="Q13" i="2"/>
  <c r="P13" i="2"/>
  <c r="I13" i="2"/>
  <c r="M7" i="2" s="1"/>
  <c r="S12" i="2"/>
  <c r="R12" i="2"/>
  <c r="Q12" i="2"/>
  <c r="P12" i="2"/>
  <c r="L12" i="2"/>
  <c r="I12" i="2"/>
  <c r="J12" i="2" s="1"/>
  <c r="S11" i="2"/>
  <c r="R11" i="2"/>
  <c r="Q11" i="2"/>
  <c r="P11" i="2"/>
  <c r="J11" i="2"/>
  <c r="I11" i="2"/>
  <c r="S10" i="2"/>
  <c r="R10" i="2"/>
  <c r="Q10" i="2"/>
  <c r="P10" i="2"/>
  <c r="I10" i="2"/>
  <c r="S9" i="2"/>
  <c r="R9" i="2"/>
  <c r="Q9" i="2"/>
  <c r="P9" i="2"/>
  <c r="J9" i="2"/>
  <c r="I9" i="2"/>
  <c r="J10" i="2" s="1"/>
  <c r="S8" i="2"/>
  <c r="R8" i="2"/>
  <c r="Q8" i="2"/>
  <c r="P8" i="2"/>
  <c r="M8" i="2"/>
  <c r="J8" i="2"/>
  <c r="I8" i="2"/>
  <c r="S7" i="2"/>
  <c r="R7" i="2"/>
  <c r="Q7" i="2"/>
  <c r="P7" i="2"/>
  <c r="I7" i="2"/>
  <c r="J7" i="2" s="1"/>
  <c r="S6" i="2"/>
  <c r="R6" i="2"/>
  <c r="Q6" i="2"/>
  <c r="P6" i="2"/>
  <c r="K6" i="2"/>
  <c r="I6" i="2"/>
  <c r="J6" i="2" s="1"/>
  <c r="S5" i="2"/>
  <c r="R5" i="2"/>
  <c r="Q5" i="2"/>
  <c r="P5" i="2"/>
  <c r="I5" i="2"/>
  <c r="K88" i="2" s="1"/>
  <c r="W4" i="2" a="1"/>
  <c r="I4" i="2"/>
  <c r="J4" i="2"/>
  <c r="P4" i="2"/>
  <c r="Q4" i="2"/>
  <c r="R4" i="2"/>
  <c r="S4" i="2"/>
  <c r="AA6" i="2"/>
  <c r="AB6" i="2"/>
  <c r="AC6" i="2"/>
  <c r="AD6" i="2"/>
  <c r="AE6" i="2"/>
  <c r="AF6" i="2"/>
  <c r="AG6" i="2"/>
  <c r="AH6" i="2"/>
  <c r="AI6" i="2"/>
  <c r="AJ6" i="2"/>
  <c r="AK6" i="2"/>
  <c r="AL6" i="2"/>
  <c r="U189" i="2"/>
  <c r="X92" i="2" s="1"/>
  <c r="U190" i="2"/>
  <c r="U191" i="2"/>
  <c r="U192" i="2"/>
  <c r="U193" i="2"/>
  <c r="U194" i="2"/>
  <c r="U195" i="2"/>
  <c r="U196" i="2"/>
  <c r="U197" i="2"/>
  <c r="X98" i="2" s="1"/>
  <c r="U198" i="2"/>
  <c r="U199" i="2"/>
  <c r="U200" i="2"/>
  <c r="U201" i="2"/>
  <c r="U202" i="2"/>
  <c r="X100" i="2" s="1"/>
  <c r="U203" i="2"/>
  <c r="U204" i="2"/>
  <c r="L6" i="2" l="1"/>
  <c r="L9" i="2"/>
  <c r="M12" i="2"/>
  <c r="J13" i="2"/>
  <c r="K16" i="2"/>
  <c r="L36" i="2"/>
  <c r="M41" i="2"/>
  <c r="M66" i="2"/>
  <c r="M74" i="2"/>
  <c r="K97" i="2"/>
  <c r="M26" i="2"/>
  <c r="M42" i="2"/>
  <c r="M82" i="2"/>
  <c r="M6" i="2"/>
  <c r="O6" i="2" s="1"/>
  <c r="M9" i="2"/>
  <c r="K13" i="2"/>
  <c r="L16" i="2"/>
  <c r="L17" i="2"/>
  <c r="M50" i="2"/>
  <c r="M58" i="2"/>
  <c r="L85" i="2"/>
  <c r="M93" i="2"/>
  <c r="L104" i="2"/>
  <c r="M107" i="2"/>
  <c r="M111" i="2"/>
  <c r="M28" i="2"/>
  <c r="L37" i="2"/>
  <c r="K101" i="2"/>
  <c r="L125" i="2"/>
  <c r="X94" i="2"/>
  <c r="K7" i="2"/>
  <c r="M16" i="2"/>
  <c r="M17" i="2"/>
  <c r="M33" i="2"/>
  <c r="K34" i="2"/>
  <c r="K40" i="2"/>
  <c r="L69" i="2"/>
  <c r="L77" i="2"/>
  <c r="K108" i="2"/>
  <c r="X95" i="2"/>
  <c r="X99" i="2"/>
  <c r="K204" i="2"/>
  <c r="L201" i="2"/>
  <c r="M198" i="2"/>
  <c r="K196" i="2"/>
  <c r="L193" i="2"/>
  <c r="M190" i="2"/>
  <c r="K188" i="2"/>
  <c r="L185" i="2"/>
  <c r="M182" i="2"/>
  <c r="K180" i="2"/>
  <c r="L177" i="2"/>
  <c r="M174" i="2"/>
  <c r="K172" i="2"/>
  <c r="L169" i="2"/>
  <c r="M166" i="2"/>
  <c r="K164" i="2"/>
  <c r="L161" i="2"/>
  <c r="M158" i="2"/>
  <c r="K156" i="2"/>
  <c r="L153" i="2"/>
  <c r="M150" i="2"/>
  <c r="K148" i="2"/>
  <c r="L145" i="2"/>
  <c r="M142" i="2"/>
  <c r="K140" i="2"/>
  <c r="L137" i="2"/>
  <c r="M134" i="2"/>
  <c r="K132" i="2"/>
  <c r="L129" i="2"/>
  <c r="M126" i="2"/>
  <c r="K124" i="2"/>
  <c r="L121" i="2"/>
  <c r="M118" i="2"/>
  <c r="K116" i="2"/>
  <c r="M203" i="2"/>
  <c r="K201" i="2"/>
  <c r="L198" i="2"/>
  <c r="M195" i="2"/>
  <c r="K193" i="2"/>
  <c r="L190" i="2"/>
  <c r="M187" i="2"/>
  <c r="K185" i="2"/>
  <c r="L182" i="2"/>
  <c r="M179" i="2"/>
  <c r="K177" i="2"/>
  <c r="L174" i="2"/>
  <c r="M171" i="2"/>
  <c r="K169" i="2"/>
  <c r="L166" i="2"/>
  <c r="M163" i="2"/>
  <c r="K161" i="2"/>
  <c r="L158" i="2"/>
  <c r="M155" i="2"/>
  <c r="K153" i="2"/>
  <c r="L150" i="2"/>
  <c r="M147" i="2"/>
  <c r="K145" i="2"/>
  <c r="L142" i="2"/>
  <c r="M139" i="2"/>
  <c r="K137" i="2"/>
  <c r="L134" i="2"/>
  <c r="M131" i="2"/>
  <c r="K129" i="2"/>
  <c r="L126" i="2"/>
  <c r="M123" i="2"/>
  <c r="K121" i="2"/>
  <c r="L118" i="2"/>
  <c r="L203" i="2"/>
  <c r="M200" i="2"/>
  <c r="K198" i="2"/>
  <c r="L195" i="2"/>
  <c r="M192" i="2"/>
  <c r="K190" i="2"/>
  <c r="L187" i="2"/>
  <c r="M184" i="2"/>
  <c r="K182" i="2"/>
  <c r="L179" i="2"/>
  <c r="M176" i="2"/>
  <c r="K174" i="2"/>
  <c r="L171" i="2"/>
  <c r="M168" i="2"/>
  <c r="K166" i="2"/>
  <c r="L163" i="2"/>
  <c r="M160" i="2"/>
  <c r="K158" i="2"/>
  <c r="L155" i="2"/>
  <c r="M152" i="2"/>
  <c r="K150" i="2"/>
  <c r="L147" i="2"/>
  <c r="M144" i="2"/>
  <c r="K142" i="2"/>
  <c r="L139" i="2"/>
  <c r="M136" i="2"/>
  <c r="K134" i="2"/>
  <c r="L131" i="2"/>
  <c r="M128" i="2"/>
  <c r="K126" i="2"/>
  <c r="L123" i="2"/>
  <c r="M120" i="2"/>
  <c r="K118" i="2"/>
  <c r="L115" i="2"/>
  <c r="K203" i="2"/>
  <c r="L200" i="2"/>
  <c r="M197" i="2"/>
  <c r="K195" i="2"/>
  <c r="L192" i="2"/>
  <c r="M189" i="2"/>
  <c r="K187" i="2"/>
  <c r="L184" i="2"/>
  <c r="M181" i="2"/>
  <c r="K179" i="2"/>
  <c r="L176" i="2"/>
  <c r="M173" i="2"/>
  <c r="K171" i="2"/>
  <c r="L168" i="2"/>
  <c r="M165" i="2"/>
  <c r="K163" i="2"/>
  <c r="L160" i="2"/>
  <c r="M157" i="2"/>
  <c r="K155" i="2"/>
  <c r="L152" i="2"/>
  <c r="M149" i="2"/>
  <c r="K147" i="2"/>
  <c r="L144" i="2"/>
  <c r="M141" i="2"/>
  <c r="K139" i="2"/>
  <c r="L136" i="2"/>
  <c r="M133" i="2"/>
  <c r="K131" i="2"/>
  <c r="L128" i="2"/>
  <c r="M125" i="2"/>
  <c r="K123" i="2"/>
  <c r="L120" i="2"/>
  <c r="L202" i="2"/>
  <c r="M199" i="2"/>
  <c r="K197" i="2"/>
  <c r="L194" i="2"/>
  <c r="M191" i="2"/>
  <c r="K189" i="2"/>
  <c r="L186" i="2"/>
  <c r="M183" i="2"/>
  <c r="K181" i="2"/>
  <c r="L178" i="2"/>
  <c r="M175" i="2"/>
  <c r="K173" i="2"/>
  <c r="L170" i="2"/>
  <c r="M167" i="2"/>
  <c r="K165" i="2"/>
  <c r="L162" i="2"/>
  <c r="M159" i="2"/>
  <c r="K157" i="2"/>
  <c r="L154" i="2"/>
  <c r="M151" i="2"/>
  <c r="K149" i="2"/>
  <c r="L146" i="2"/>
  <c r="M143" i="2"/>
  <c r="K141" i="2"/>
  <c r="L138" i="2"/>
  <c r="M135" i="2"/>
  <c r="K133" i="2"/>
  <c r="L130" i="2"/>
  <c r="M127" i="2"/>
  <c r="K125" i="2"/>
  <c r="L122" i="2"/>
  <c r="M204" i="2"/>
  <c r="K202" i="2"/>
  <c r="L199" i="2"/>
  <c r="M196" i="2"/>
  <c r="K194" i="2"/>
  <c r="L191" i="2"/>
  <c r="M188" i="2"/>
  <c r="K186" i="2"/>
  <c r="L183" i="2"/>
  <c r="M180" i="2"/>
  <c r="K178" i="2"/>
  <c r="L175" i="2"/>
  <c r="M172" i="2"/>
  <c r="K170" i="2"/>
  <c r="L167" i="2"/>
  <c r="M164" i="2"/>
  <c r="K162" i="2"/>
  <c r="L159" i="2"/>
  <c r="M156" i="2"/>
  <c r="K154" i="2"/>
  <c r="L151" i="2"/>
  <c r="M148" i="2"/>
  <c r="K146" i="2"/>
  <c r="L143" i="2"/>
  <c r="M140" i="2"/>
  <c r="K138" i="2"/>
  <c r="L135" i="2"/>
  <c r="M132" i="2"/>
  <c r="K130" i="2"/>
  <c r="L127" i="2"/>
  <c r="M124" i="2"/>
  <c r="K122" i="2"/>
  <c r="L119" i="2"/>
  <c r="M116" i="2"/>
  <c r="K114" i="2"/>
  <c r="L204" i="2"/>
  <c r="M201" i="2"/>
  <c r="K199" i="2"/>
  <c r="L196" i="2"/>
  <c r="M193" i="2"/>
  <c r="K191" i="2"/>
  <c r="L188" i="2"/>
  <c r="M185" i="2"/>
  <c r="K183" i="2"/>
  <c r="L180" i="2"/>
  <c r="M177" i="2"/>
  <c r="K175" i="2"/>
  <c r="L172" i="2"/>
  <c r="M169" i="2"/>
  <c r="K167" i="2"/>
  <c r="L164" i="2"/>
  <c r="M161" i="2"/>
  <c r="K159" i="2"/>
  <c r="L156" i="2"/>
  <c r="M153" i="2"/>
  <c r="K151" i="2"/>
  <c r="L148" i="2"/>
  <c r="M145" i="2"/>
  <c r="K143" i="2"/>
  <c r="L140" i="2"/>
  <c r="M137" i="2"/>
  <c r="K135" i="2"/>
  <c r="L132" i="2"/>
  <c r="M129" i="2"/>
  <c r="K127" i="2"/>
  <c r="L124" i="2"/>
  <c r="M121" i="2"/>
  <c r="K119" i="2"/>
  <c r="L116" i="2"/>
  <c r="M113" i="2"/>
  <c r="K111" i="2"/>
  <c r="L108" i="2"/>
  <c r="M105" i="2"/>
  <c r="K103" i="2"/>
  <c r="L100" i="2"/>
  <c r="M97" i="2"/>
  <c r="K95" i="2"/>
  <c r="L92" i="2"/>
  <c r="M202" i="2"/>
  <c r="M194" i="2"/>
  <c r="M186" i="2"/>
  <c r="K160" i="2"/>
  <c r="L141" i="2"/>
  <c r="M122" i="2"/>
  <c r="M117" i="2"/>
  <c r="M115" i="2"/>
  <c r="L110" i="2"/>
  <c r="K107" i="2"/>
  <c r="M103" i="2"/>
  <c r="K100" i="2"/>
  <c r="M99" i="2"/>
  <c r="L96" i="2"/>
  <c r="K93" i="2"/>
  <c r="K90" i="2"/>
  <c r="L87" i="2"/>
  <c r="M84" i="2"/>
  <c r="K82" i="2"/>
  <c r="L79" i="2"/>
  <c r="M76" i="2"/>
  <c r="K74" i="2"/>
  <c r="L71" i="2"/>
  <c r="M68" i="2"/>
  <c r="K66" i="2"/>
  <c r="L63" i="2"/>
  <c r="M60" i="2"/>
  <c r="K58" i="2"/>
  <c r="L55" i="2"/>
  <c r="M52" i="2"/>
  <c r="K50" i="2"/>
  <c r="L47" i="2"/>
  <c r="M44" i="2"/>
  <c r="K42" i="2"/>
  <c r="L39" i="2"/>
  <c r="M36" i="2"/>
  <c r="K168" i="2"/>
  <c r="L149" i="2"/>
  <c r="M130" i="2"/>
  <c r="L117" i="2"/>
  <c r="K115" i="2"/>
  <c r="M114" i="2"/>
  <c r="K110" i="2"/>
  <c r="M106" i="2"/>
  <c r="L103" i="2"/>
  <c r="M102" i="2"/>
  <c r="L99" i="2"/>
  <c r="K96" i="2"/>
  <c r="M92" i="2"/>
  <c r="M89" i="2"/>
  <c r="K87" i="2"/>
  <c r="L84" i="2"/>
  <c r="M81" i="2"/>
  <c r="K79" i="2"/>
  <c r="L76" i="2"/>
  <c r="M73" i="2"/>
  <c r="K71" i="2"/>
  <c r="L68" i="2"/>
  <c r="M65" i="2"/>
  <c r="K63" i="2"/>
  <c r="L60" i="2"/>
  <c r="M57" i="2"/>
  <c r="K55" i="2"/>
  <c r="L52" i="2"/>
  <c r="M49" i="2"/>
  <c r="K47" i="2"/>
  <c r="K176" i="2"/>
  <c r="L157" i="2"/>
  <c r="M138" i="2"/>
  <c r="K117" i="2"/>
  <c r="L114" i="2"/>
  <c r="L113" i="2"/>
  <c r="M109" i="2"/>
  <c r="L106" i="2"/>
  <c r="L102" i="2"/>
  <c r="K99" i="2"/>
  <c r="M95" i="2"/>
  <c r="K92" i="2"/>
  <c r="L89" i="2"/>
  <c r="M86" i="2"/>
  <c r="K84" i="2"/>
  <c r="L81" i="2"/>
  <c r="M78" i="2"/>
  <c r="K76" i="2"/>
  <c r="L73" i="2"/>
  <c r="M70" i="2"/>
  <c r="K68" i="2"/>
  <c r="L65" i="2"/>
  <c r="M62" i="2"/>
  <c r="K60" i="2"/>
  <c r="L57" i="2"/>
  <c r="M54" i="2"/>
  <c r="K52" i="2"/>
  <c r="L49" i="2"/>
  <c r="M46" i="2"/>
  <c r="K44" i="2"/>
  <c r="L41" i="2"/>
  <c r="M38" i="2"/>
  <c r="K36" i="2"/>
  <c r="L33" i="2"/>
  <c r="M30" i="2"/>
  <c r="K200" i="2"/>
  <c r="K192" i="2"/>
  <c r="K184" i="2"/>
  <c r="L165" i="2"/>
  <c r="M146" i="2"/>
  <c r="K113" i="2"/>
  <c r="M112" i="2"/>
  <c r="L109" i="2"/>
  <c r="K106" i="2"/>
  <c r="L105" i="2"/>
  <c r="K102" i="2"/>
  <c r="M98" i="2"/>
  <c r="L95" i="2"/>
  <c r="M94" i="2"/>
  <c r="M91" i="2"/>
  <c r="K89" i="2"/>
  <c r="L86" i="2"/>
  <c r="M83" i="2"/>
  <c r="K81" i="2"/>
  <c r="L78" i="2"/>
  <c r="M75" i="2"/>
  <c r="K73" i="2"/>
  <c r="L70" i="2"/>
  <c r="M67" i="2"/>
  <c r="K65" i="2"/>
  <c r="L62" i="2"/>
  <c r="M59" i="2"/>
  <c r="K57" i="2"/>
  <c r="L54" i="2"/>
  <c r="M51" i="2"/>
  <c r="K49" i="2"/>
  <c r="L46" i="2"/>
  <c r="M43" i="2"/>
  <c r="K41" i="2"/>
  <c r="L38" i="2"/>
  <c r="M35" i="2"/>
  <c r="K33" i="2"/>
  <c r="L30" i="2"/>
  <c r="M27" i="2"/>
  <c r="K25" i="2"/>
  <c r="L22" i="2"/>
  <c r="M19" i="2"/>
  <c r="K17" i="2"/>
  <c r="L14" i="2"/>
  <c r="M11" i="2"/>
  <c r="K9" i="2"/>
  <c r="L173" i="2"/>
  <c r="M154" i="2"/>
  <c r="K128" i="2"/>
  <c r="K120" i="2"/>
  <c r="M119" i="2"/>
  <c r="L112" i="2"/>
  <c r="K109" i="2"/>
  <c r="K105" i="2"/>
  <c r="M101" i="2"/>
  <c r="L98" i="2"/>
  <c r="L94" i="2"/>
  <c r="L91" i="2"/>
  <c r="M88" i="2"/>
  <c r="O88" i="2" s="1"/>
  <c r="K86" i="2"/>
  <c r="L83" i="2"/>
  <c r="M80" i="2"/>
  <c r="K78" i="2"/>
  <c r="L75" i="2"/>
  <c r="M72" i="2"/>
  <c r="K70" i="2"/>
  <c r="L67" i="2"/>
  <c r="M64" i="2"/>
  <c r="K62" i="2"/>
  <c r="L59" i="2"/>
  <c r="M56" i="2"/>
  <c r="K54" i="2"/>
  <c r="L51" i="2"/>
  <c r="M48" i="2"/>
  <c r="K46" i="2"/>
  <c r="L43" i="2"/>
  <c r="M40" i="2"/>
  <c r="K38" i="2"/>
  <c r="L35" i="2"/>
  <c r="M32" i="2"/>
  <c r="K30" i="2"/>
  <c r="L27" i="2"/>
  <c r="M24" i="2"/>
  <c r="K22" i="2"/>
  <c r="L19" i="2"/>
  <c r="L197" i="2"/>
  <c r="L189" i="2"/>
  <c r="L181" i="2"/>
  <c r="M162" i="2"/>
  <c r="K136" i="2"/>
  <c r="K112" i="2"/>
  <c r="M108" i="2"/>
  <c r="M104" i="2"/>
  <c r="L101" i="2"/>
  <c r="K98" i="2"/>
  <c r="L97" i="2"/>
  <c r="K94" i="2"/>
  <c r="K91" i="2"/>
  <c r="L88" i="2"/>
  <c r="N88" i="2" s="1"/>
  <c r="M85" i="2"/>
  <c r="K83" i="2"/>
  <c r="L80" i="2"/>
  <c r="M77" i="2"/>
  <c r="K75" i="2"/>
  <c r="L72" i="2"/>
  <c r="M69" i="2"/>
  <c r="K67" i="2"/>
  <c r="L64" i="2"/>
  <c r="M61" i="2"/>
  <c r="K59" i="2"/>
  <c r="L56" i="2"/>
  <c r="M53" i="2"/>
  <c r="K51" i="2"/>
  <c r="L48" i="2"/>
  <c r="M45" i="2"/>
  <c r="K43" i="2"/>
  <c r="L40" i="2"/>
  <c r="M37" i="2"/>
  <c r="K35" i="2"/>
  <c r="L32" i="2"/>
  <c r="M29" i="2"/>
  <c r="K27" i="2"/>
  <c r="L24" i="2"/>
  <c r="M178" i="2"/>
  <c r="K152" i="2"/>
  <c r="L133" i="2"/>
  <c r="L111" i="2"/>
  <c r="M110" i="2"/>
  <c r="L107" i="2"/>
  <c r="K104" i="2"/>
  <c r="M100" i="2"/>
  <c r="M96" i="2"/>
  <c r="L93" i="2"/>
  <c r="L90" i="2"/>
  <c r="M87" i="2"/>
  <c r="K85" i="2"/>
  <c r="L82" i="2"/>
  <c r="M79" i="2"/>
  <c r="K77" i="2"/>
  <c r="L74" i="2"/>
  <c r="M71" i="2"/>
  <c r="K69" i="2"/>
  <c r="L66" i="2"/>
  <c r="M63" i="2"/>
  <c r="K61" i="2"/>
  <c r="L58" i="2"/>
  <c r="M55" i="2"/>
  <c r="K53" i="2"/>
  <c r="L50" i="2"/>
  <c r="M47" i="2"/>
  <c r="K45" i="2"/>
  <c r="L42" i="2"/>
  <c r="M39" i="2"/>
  <c r="K37" i="2"/>
  <c r="L34" i="2"/>
  <c r="M31" i="2"/>
  <c r="K29" i="2"/>
  <c r="L26" i="2"/>
  <c r="M23" i="2"/>
  <c r="K21" i="2"/>
  <c r="L18" i="2"/>
  <c r="N6" i="2"/>
  <c r="K10" i="2"/>
  <c r="L13" i="2"/>
  <c r="X93" i="2"/>
  <c r="BB93" i="2" s="1"/>
  <c r="AC93" i="2" s="1"/>
  <c r="J5" i="2"/>
  <c r="L7" i="2"/>
  <c r="L10" i="2"/>
  <c r="M13" i="2"/>
  <c r="K14" i="2"/>
  <c r="K18" i="2"/>
  <c r="J31" i="2"/>
  <c r="J33" i="2"/>
  <c r="J32" i="2"/>
  <c r="M34" i="2"/>
  <c r="K39" i="2"/>
  <c r="L45" i="2"/>
  <c r="L53" i="2"/>
  <c r="L61" i="2"/>
  <c r="K80" i="2"/>
  <c r="J165" i="2"/>
  <c r="L29" i="2"/>
  <c r="K5" i="2"/>
  <c r="M10" i="2"/>
  <c r="M14" i="2"/>
  <c r="M18" i="2"/>
  <c r="K19" i="2"/>
  <c r="K20" i="2"/>
  <c r="J28" i="2"/>
  <c r="K31" i="2"/>
  <c r="K32" i="2"/>
  <c r="J44" i="2"/>
  <c r="L44" i="2"/>
  <c r="J52" i="2"/>
  <c r="K64" i="2"/>
  <c r="K72" i="2"/>
  <c r="J97" i="2"/>
  <c r="K144" i="2"/>
  <c r="L5" i="2"/>
  <c r="K8" i="2"/>
  <c r="K11" i="2"/>
  <c r="K15" i="2"/>
  <c r="L20" i="2"/>
  <c r="L25" i="2"/>
  <c r="K28" i="2"/>
  <c r="L31" i="2"/>
  <c r="K48" i="2"/>
  <c r="K56" i="2"/>
  <c r="M170" i="2"/>
  <c r="L23" i="2"/>
  <c r="J79" i="2"/>
  <c r="J78" i="2"/>
  <c r="J80" i="2"/>
  <c r="X102" i="2"/>
  <c r="Y102" i="2" s="1"/>
  <c r="X97" i="2"/>
  <c r="BB97" i="2" s="1"/>
  <c r="AC97" i="2" s="1"/>
  <c r="M22" i="2"/>
  <c r="X101" i="2"/>
  <c r="X96" i="2"/>
  <c r="BI96" i="2" s="1"/>
  <c r="AJ96" i="2" s="1"/>
  <c r="M5" i="2"/>
  <c r="L8" i="2"/>
  <c r="L11" i="2"/>
  <c r="K12" i="2"/>
  <c r="L15" i="2"/>
  <c r="M20" i="2"/>
  <c r="L21" i="2"/>
  <c r="K23" i="2"/>
  <c r="K24" i="2"/>
  <c r="M25" i="2"/>
  <c r="K26" i="2"/>
  <c r="L28" i="2"/>
  <c r="J87" i="2"/>
  <c r="J89" i="2"/>
  <c r="J86" i="2"/>
  <c r="J88" i="2"/>
  <c r="M90" i="2"/>
  <c r="J40" i="2"/>
  <c r="J48" i="2"/>
  <c r="J64" i="2"/>
  <c r="J72" i="2"/>
  <c r="J101" i="2"/>
  <c r="J172" i="2"/>
  <c r="J174" i="2"/>
  <c r="J54" i="2"/>
  <c r="J98" i="2"/>
  <c r="J109" i="2"/>
  <c r="J125" i="2"/>
  <c r="J140" i="2"/>
  <c r="J156" i="2"/>
  <c r="J158" i="2"/>
  <c r="J41" i="2"/>
  <c r="J57" i="2"/>
  <c r="J95" i="2"/>
  <c r="J116" i="2"/>
  <c r="J113" i="2"/>
  <c r="J114" i="2"/>
  <c r="J151" i="2"/>
  <c r="J150" i="2"/>
  <c r="J149" i="2"/>
  <c r="J76" i="2"/>
  <c r="J135" i="2"/>
  <c r="J134" i="2"/>
  <c r="J180" i="2"/>
  <c r="J124" i="2"/>
  <c r="J126" i="2"/>
  <c r="J164" i="2"/>
  <c r="J198" i="2"/>
  <c r="J197" i="2"/>
  <c r="J122" i="2"/>
  <c r="J130" i="2"/>
  <c r="J154" i="2"/>
  <c r="J162" i="2"/>
  <c r="J170" i="2"/>
  <c r="J186" i="2"/>
  <c r="J133" i="2"/>
  <c r="J141" i="2"/>
  <c r="J173" i="2"/>
  <c r="J181" i="2"/>
  <c r="J142" i="2"/>
  <c r="J166" i="2"/>
  <c r="J182" i="2"/>
  <c r="J169" i="2"/>
  <c r="J185" i="2"/>
  <c r="J201" i="2"/>
  <c r="BG94" i="2"/>
  <c r="AH94" i="2" s="1"/>
  <c r="AZ94" i="2"/>
  <c r="AA94" i="2" s="1"/>
  <c r="BH94" i="2"/>
  <c r="AI94" i="2" s="1"/>
  <c r="BA94" i="2"/>
  <c r="AB94" i="2" s="1"/>
  <c r="BI94" i="2"/>
  <c r="AJ94" i="2" s="1"/>
  <c r="Y94" i="2"/>
  <c r="BB94" i="2"/>
  <c r="AC94" i="2" s="1"/>
  <c r="BJ94" i="2"/>
  <c r="AK94" i="2" s="1"/>
  <c r="Z94" i="2"/>
  <c r="BC94" i="2"/>
  <c r="AD94" i="2" s="1"/>
  <c r="BK94" i="2"/>
  <c r="AL94" i="2" s="1"/>
  <c r="BD94" i="2"/>
  <c r="AE94" i="2" s="1"/>
  <c r="BE94" i="2"/>
  <c r="AF94" i="2" s="1"/>
  <c r="BF94" i="2"/>
  <c r="AG94" i="2" s="1"/>
  <c r="Z98" i="2"/>
  <c r="BC98" i="2"/>
  <c r="AD98" i="2" s="1"/>
  <c r="BK98" i="2"/>
  <c r="AL98" i="2" s="1"/>
  <c r="BD98" i="2"/>
  <c r="AE98" i="2" s="1"/>
  <c r="BE98" i="2"/>
  <c r="AF98" i="2" s="1"/>
  <c r="BF98" i="2"/>
  <c r="AG98" i="2" s="1"/>
  <c r="BG98" i="2"/>
  <c r="AH98" i="2" s="1"/>
  <c r="AZ98" i="2"/>
  <c r="AA98" i="2" s="1"/>
  <c r="BH98" i="2"/>
  <c r="AI98" i="2" s="1"/>
  <c r="BA98" i="2"/>
  <c r="AB98" i="2" s="1"/>
  <c r="BI98" i="2"/>
  <c r="AJ98" i="2" s="1"/>
  <c r="Y98" i="2"/>
  <c r="BB98" i="2"/>
  <c r="AC98" i="2" s="1"/>
  <c r="BJ98" i="2"/>
  <c r="AK98" i="2" s="1"/>
  <c r="BA96" i="2"/>
  <c r="AB96" i="2" s="1"/>
  <c r="Y96" i="2"/>
  <c r="BB96" i="2"/>
  <c r="AC96" i="2" s="1"/>
  <c r="BJ96" i="2"/>
  <c r="AK96" i="2" s="1"/>
  <c r="Z96" i="2"/>
  <c r="BC96" i="2"/>
  <c r="AD96" i="2" s="1"/>
  <c r="BK96" i="2"/>
  <c r="AL96" i="2" s="1"/>
  <c r="BD96" i="2"/>
  <c r="AE96" i="2" s="1"/>
  <c r="BF96" i="2"/>
  <c r="AG96" i="2" s="1"/>
  <c r="BG96" i="2"/>
  <c r="AH96" i="2" s="1"/>
  <c r="AZ96" i="2"/>
  <c r="AA96" i="2" s="1"/>
  <c r="BH96" i="2"/>
  <c r="AI96" i="2" s="1"/>
  <c r="BE100" i="2"/>
  <c r="AF100" i="2" s="1"/>
  <c r="BF100" i="2"/>
  <c r="AG100" i="2" s="1"/>
  <c r="BG100" i="2"/>
  <c r="AH100" i="2" s="1"/>
  <c r="AZ100" i="2"/>
  <c r="AA100" i="2" s="1"/>
  <c r="BH100" i="2"/>
  <c r="AI100" i="2" s="1"/>
  <c r="BA100" i="2"/>
  <c r="AB100" i="2" s="1"/>
  <c r="BI100" i="2"/>
  <c r="AJ100" i="2" s="1"/>
  <c r="Y100" i="2"/>
  <c r="BB100" i="2"/>
  <c r="AC100" i="2" s="1"/>
  <c r="BJ100" i="2"/>
  <c r="AK100" i="2" s="1"/>
  <c r="Z100" i="2"/>
  <c r="BC100" i="2"/>
  <c r="AD100" i="2" s="1"/>
  <c r="BK100" i="2"/>
  <c r="AL100" i="2" s="1"/>
  <c r="BD100" i="2"/>
  <c r="AE100" i="2" s="1"/>
  <c r="BG102" i="2"/>
  <c r="AH102" i="2" s="1"/>
  <c r="AZ102" i="2"/>
  <c r="AA102" i="2" s="1"/>
  <c r="BH102" i="2"/>
  <c r="AI102" i="2" s="1"/>
  <c r="BA102" i="2"/>
  <c r="AB102" i="2" s="1"/>
  <c r="BI102" i="2"/>
  <c r="AJ102" i="2" s="1"/>
  <c r="Z102" i="2"/>
  <c r="BC102" i="2"/>
  <c r="AD102" i="2" s="1"/>
  <c r="BK102" i="2"/>
  <c r="AL102" i="2" s="1"/>
  <c r="BD102" i="2"/>
  <c r="AE102" i="2" s="1"/>
  <c r="BE102" i="2"/>
  <c r="AF102" i="2" s="1"/>
  <c r="AZ95" i="2"/>
  <c r="AA95" i="2" s="1"/>
  <c r="BH95" i="2"/>
  <c r="AI95" i="2" s="1"/>
  <c r="BA95" i="2"/>
  <c r="AB95" i="2" s="1"/>
  <c r="BI95" i="2"/>
  <c r="AJ95" i="2" s="1"/>
  <c r="Y95" i="2"/>
  <c r="BB95" i="2"/>
  <c r="AC95" i="2" s="1"/>
  <c r="BJ95" i="2"/>
  <c r="AK95" i="2" s="1"/>
  <c r="Z95" i="2"/>
  <c r="BC95" i="2"/>
  <c r="AD95" i="2" s="1"/>
  <c r="BK95" i="2"/>
  <c r="AL95" i="2" s="1"/>
  <c r="BD95" i="2"/>
  <c r="AE95" i="2" s="1"/>
  <c r="BE95" i="2"/>
  <c r="AF95" i="2" s="1"/>
  <c r="BF95" i="2"/>
  <c r="AG95" i="2" s="1"/>
  <c r="BG95" i="2"/>
  <c r="AH95" i="2" s="1"/>
  <c r="Y97" i="2"/>
  <c r="Z97" i="2"/>
  <c r="BC97" i="2"/>
  <c r="AD97" i="2" s="1"/>
  <c r="BK97" i="2"/>
  <c r="AL97" i="2" s="1"/>
  <c r="BD97" i="2"/>
  <c r="AE97" i="2" s="1"/>
  <c r="BE97" i="2"/>
  <c r="AF97" i="2" s="1"/>
  <c r="BF97" i="2"/>
  <c r="AG97" i="2" s="1"/>
  <c r="BH97" i="2"/>
  <c r="AI97" i="2" s="1"/>
  <c r="BA97" i="2"/>
  <c r="AB97" i="2" s="1"/>
  <c r="BI97" i="2"/>
  <c r="AJ97" i="2" s="1"/>
  <c r="BD99" i="2"/>
  <c r="AE99" i="2" s="1"/>
  <c r="BE99" i="2"/>
  <c r="AF99" i="2" s="1"/>
  <c r="BF99" i="2"/>
  <c r="AG99" i="2" s="1"/>
  <c r="BG99" i="2"/>
  <c r="AH99" i="2" s="1"/>
  <c r="AZ99" i="2"/>
  <c r="AA99" i="2" s="1"/>
  <c r="BH99" i="2"/>
  <c r="AI99" i="2" s="1"/>
  <c r="BA99" i="2"/>
  <c r="AB99" i="2" s="1"/>
  <c r="BI99" i="2"/>
  <c r="AJ99" i="2" s="1"/>
  <c r="Y99" i="2"/>
  <c r="BB99" i="2"/>
  <c r="AC99" i="2" s="1"/>
  <c r="BJ99" i="2"/>
  <c r="AK99" i="2" s="1"/>
  <c r="Z99" i="2"/>
  <c r="BC99" i="2"/>
  <c r="AD99" i="2" s="1"/>
  <c r="BK99" i="2"/>
  <c r="AL99" i="2" s="1"/>
  <c r="BF101" i="2"/>
  <c r="AG101" i="2" s="1"/>
  <c r="BG101" i="2"/>
  <c r="AH101" i="2" s="1"/>
  <c r="AZ101" i="2"/>
  <c r="AA101" i="2" s="1"/>
  <c r="BH101" i="2"/>
  <c r="AI101" i="2" s="1"/>
  <c r="BA101" i="2"/>
  <c r="AB101" i="2" s="1"/>
  <c r="BI101" i="2"/>
  <c r="AJ101" i="2" s="1"/>
  <c r="Y101" i="2"/>
  <c r="BB101" i="2"/>
  <c r="AC101" i="2" s="1"/>
  <c r="BJ101" i="2"/>
  <c r="AK101" i="2" s="1"/>
  <c r="Z101" i="2"/>
  <c r="BC101" i="2"/>
  <c r="AD101" i="2" s="1"/>
  <c r="BK101" i="2"/>
  <c r="AL101" i="2" s="1"/>
  <c r="BD101" i="2"/>
  <c r="AE101" i="2" s="1"/>
  <c r="BE101" i="2"/>
  <c r="AF101" i="2" s="1"/>
  <c r="BF93" i="2"/>
  <c r="AG93" i="2" s="1"/>
  <c r="BG93" i="2"/>
  <c r="AH93" i="2" s="1"/>
  <c r="AZ93" i="2"/>
  <c r="AA93" i="2" s="1"/>
  <c r="BH93" i="2"/>
  <c r="AI93" i="2" s="1"/>
  <c r="BA93" i="2"/>
  <c r="AB93" i="2" s="1"/>
  <c r="BI93" i="2"/>
  <c r="AJ93" i="2" s="1"/>
  <c r="Y93" i="2"/>
  <c r="BJ93" i="2"/>
  <c r="AK93" i="2" s="1"/>
  <c r="Z93" i="2"/>
  <c r="BC93" i="2"/>
  <c r="AD93" i="2" s="1"/>
  <c r="BK93" i="2"/>
  <c r="AL93" i="2" s="1"/>
  <c r="BD93" i="2"/>
  <c r="AE93" i="2" s="1"/>
  <c r="BE93" i="2"/>
  <c r="AF93" i="2" s="1"/>
  <c r="BE92" i="2"/>
  <c r="AF92" i="2" s="1"/>
  <c r="BF92" i="2"/>
  <c r="AG92" i="2" s="1"/>
  <c r="BG92" i="2"/>
  <c r="AH92" i="2" s="1"/>
  <c r="AZ92" i="2"/>
  <c r="AA92" i="2" s="1"/>
  <c r="BH92" i="2"/>
  <c r="AI92" i="2" s="1"/>
  <c r="BA92" i="2"/>
  <c r="AB92" i="2" s="1"/>
  <c r="BI92" i="2"/>
  <c r="AJ92" i="2" s="1"/>
  <c r="Y92" i="2"/>
  <c r="BB92" i="2"/>
  <c r="AC92" i="2" s="1"/>
  <c r="BJ92" i="2"/>
  <c r="AK92" i="2" s="1"/>
  <c r="Z92" i="2"/>
  <c r="BC92" i="2"/>
  <c r="AD92" i="2" s="1"/>
  <c r="BK92" i="2"/>
  <c r="AL92" i="2" s="1"/>
  <c r="BD92" i="2"/>
  <c r="AE92" i="2" s="1"/>
  <c r="W4" i="2"/>
  <c r="M4" i="2"/>
  <c r="L4" i="2"/>
  <c r="K4" i="2"/>
  <c r="N20" i="2" l="1"/>
  <c r="O20" i="2"/>
  <c r="O26" i="2"/>
  <c r="N26" i="2"/>
  <c r="N28" i="2"/>
  <c r="O28" i="2"/>
  <c r="O29" i="2"/>
  <c r="N29" i="2"/>
  <c r="O152" i="2"/>
  <c r="N152" i="2"/>
  <c r="O83" i="2"/>
  <c r="N83" i="2"/>
  <c r="O62" i="2"/>
  <c r="N62" i="2"/>
  <c r="O109" i="2"/>
  <c r="U109" i="2" s="1"/>
  <c r="X62" i="2" s="1"/>
  <c r="N109" i="2"/>
  <c r="O33" i="2"/>
  <c r="N33" i="2"/>
  <c r="N60" i="2"/>
  <c r="O60" i="2"/>
  <c r="O47" i="2"/>
  <c r="N47" i="2"/>
  <c r="O42" i="2"/>
  <c r="N42" i="2"/>
  <c r="O107" i="2"/>
  <c r="N107" i="2"/>
  <c r="O151" i="2"/>
  <c r="N151" i="2"/>
  <c r="O122" i="2"/>
  <c r="N122" i="2"/>
  <c r="O186" i="2"/>
  <c r="U186" i="2" s="1"/>
  <c r="N186" i="2"/>
  <c r="O165" i="2"/>
  <c r="N165" i="2"/>
  <c r="N123" i="2"/>
  <c r="O123" i="2"/>
  <c r="N187" i="2"/>
  <c r="O187" i="2"/>
  <c r="O118" i="2"/>
  <c r="U118" i="2" s="1"/>
  <c r="X65" i="2" s="1"/>
  <c r="N118" i="2"/>
  <c r="O182" i="2"/>
  <c r="N182" i="2"/>
  <c r="O137" i="2"/>
  <c r="N137" i="2"/>
  <c r="O201" i="2"/>
  <c r="N201" i="2"/>
  <c r="N132" i="2"/>
  <c r="O132" i="2"/>
  <c r="N196" i="2"/>
  <c r="O196" i="2"/>
  <c r="N16" i="2"/>
  <c r="O16" i="2"/>
  <c r="N43" i="2"/>
  <c r="O43" i="2"/>
  <c r="N115" i="2"/>
  <c r="O115" i="2"/>
  <c r="O111" i="2"/>
  <c r="N111" i="2"/>
  <c r="O142" i="2"/>
  <c r="N142" i="2"/>
  <c r="N156" i="2"/>
  <c r="O156" i="2"/>
  <c r="O101" i="2"/>
  <c r="U101" i="2" s="1"/>
  <c r="X58" i="2" s="1"/>
  <c r="N101" i="2"/>
  <c r="BJ102" i="2"/>
  <c r="AK102" i="2" s="1"/>
  <c r="O64" i="2"/>
  <c r="N64" i="2"/>
  <c r="O19" i="2"/>
  <c r="N19" i="2"/>
  <c r="O18" i="2"/>
  <c r="N18" i="2"/>
  <c r="O10" i="2"/>
  <c r="N10" i="2"/>
  <c r="O77" i="2"/>
  <c r="N77" i="2"/>
  <c r="O67" i="2"/>
  <c r="N67" i="2"/>
  <c r="O112" i="2"/>
  <c r="N112" i="2"/>
  <c r="O46" i="2"/>
  <c r="N46" i="2"/>
  <c r="O17" i="2"/>
  <c r="N17" i="2"/>
  <c r="N81" i="2"/>
  <c r="O81" i="2"/>
  <c r="N102" i="2"/>
  <c r="O102" i="2"/>
  <c r="O184" i="2"/>
  <c r="N184" i="2"/>
  <c r="U184" i="2" s="1"/>
  <c r="N44" i="2"/>
  <c r="O44" i="2"/>
  <c r="O96" i="2"/>
  <c r="N96" i="2"/>
  <c r="O90" i="2"/>
  <c r="N90" i="2"/>
  <c r="U90" i="2" s="1"/>
  <c r="X52" i="2" s="1"/>
  <c r="O135" i="2"/>
  <c r="N135" i="2"/>
  <c r="O199" i="2"/>
  <c r="N199" i="2"/>
  <c r="O170" i="2"/>
  <c r="N170" i="2"/>
  <c r="O149" i="2"/>
  <c r="N149" i="2"/>
  <c r="U149" i="2" s="1"/>
  <c r="X79" i="2" s="1"/>
  <c r="N171" i="2"/>
  <c r="O171" i="2"/>
  <c r="O166" i="2"/>
  <c r="N166" i="2"/>
  <c r="N121" i="2"/>
  <c r="O121" i="2"/>
  <c r="O185" i="2"/>
  <c r="N185" i="2"/>
  <c r="U185" i="2" s="1"/>
  <c r="O116" i="2"/>
  <c r="N116" i="2"/>
  <c r="N180" i="2"/>
  <c r="O180" i="2"/>
  <c r="O34" i="2"/>
  <c r="N34" i="2"/>
  <c r="O71" i="2"/>
  <c r="N71" i="2"/>
  <c r="O175" i="2"/>
  <c r="N175" i="2"/>
  <c r="O125" i="2"/>
  <c r="N125" i="2"/>
  <c r="O189" i="2"/>
  <c r="N189" i="2"/>
  <c r="N24" i="2"/>
  <c r="O24" i="2"/>
  <c r="BB102" i="2"/>
  <c r="AC102" i="2" s="1"/>
  <c r="O37" i="2"/>
  <c r="N37" i="2"/>
  <c r="O104" i="2"/>
  <c r="N104" i="2"/>
  <c r="N27" i="2"/>
  <c r="O27" i="2"/>
  <c r="O91" i="2"/>
  <c r="N91" i="2"/>
  <c r="O136" i="2"/>
  <c r="N136" i="2"/>
  <c r="O70" i="2"/>
  <c r="N70" i="2"/>
  <c r="O120" i="2"/>
  <c r="N120" i="2"/>
  <c r="N41" i="2"/>
  <c r="O41" i="2"/>
  <c r="O192" i="2"/>
  <c r="N192" i="2"/>
  <c r="N68" i="2"/>
  <c r="O68" i="2"/>
  <c r="O55" i="2"/>
  <c r="N55" i="2"/>
  <c r="O50" i="2"/>
  <c r="N50" i="2"/>
  <c r="O93" i="2"/>
  <c r="N93" i="2"/>
  <c r="O95" i="2"/>
  <c r="N95" i="2"/>
  <c r="O159" i="2"/>
  <c r="N159" i="2"/>
  <c r="O130" i="2"/>
  <c r="U130" i="2" s="1"/>
  <c r="X72" i="2" s="1"/>
  <c r="N130" i="2"/>
  <c r="O194" i="2"/>
  <c r="N194" i="2"/>
  <c r="O173" i="2"/>
  <c r="N173" i="2"/>
  <c r="N131" i="2"/>
  <c r="O131" i="2"/>
  <c r="N195" i="2"/>
  <c r="O195" i="2"/>
  <c r="O126" i="2"/>
  <c r="N126" i="2"/>
  <c r="O190" i="2"/>
  <c r="N190" i="2"/>
  <c r="O145" i="2"/>
  <c r="N145" i="2"/>
  <c r="N140" i="2"/>
  <c r="U140" i="2" s="1"/>
  <c r="O140" i="2"/>
  <c r="O204" i="2"/>
  <c r="N204" i="2"/>
  <c r="O97" i="2"/>
  <c r="N97" i="2"/>
  <c r="O80" i="2"/>
  <c r="N80" i="2"/>
  <c r="O53" i="2"/>
  <c r="N53" i="2"/>
  <c r="O86" i="2"/>
  <c r="N86" i="2"/>
  <c r="N57" i="2"/>
  <c r="O57" i="2"/>
  <c r="N147" i="2"/>
  <c r="O147" i="2"/>
  <c r="O161" i="2"/>
  <c r="N161" i="2"/>
  <c r="O40" i="2"/>
  <c r="N40" i="2"/>
  <c r="AZ97" i="2"/>
  <c r="AA97" i="2" s="1"/>
  <c r="BJ97" i="2"/>
  <c r="AK97" i="2" s="1"/>
  <c r="O23" i="2"/>
  <c r="N23" i="2"/>
  <c r="O15" i="2"/>
  <c r="U15" i="2" s="1"/>
  <c r="N15" i="2"/>
  <c r="O14" i="2"/>
  <c r="N14" i="2"/>
  <c r="BG97" i="2"/>
  <c r="AH97" i="2" s="1"/>
  <c r="BF102" i="2"/>
  <c r="AG102" i="2" s="1"/>
  <c r="BE96" i="2"/>
  <c r="AF96" i="2" s="1"/>
  <c r="N11" i="2"/>
  <c r="O11" i="2"/>
  <c r="U11" i="2" s="1"/>
  <c r="X8" i="2" s="1"/>
  <c r="O61" i="2"/>
  <c r="N61" i="2"/>
  <c r="O51" i="2"/>
  <c r="N51" i="2"/>
  <c r="N94" i="2"/>
  <c r="O94" i="2"/>
  <c r="O30" i="2"/>
  <c r="N30" i="2"/>
  <c r="O128" i="2"/>
  <c r="N128" i="2"/>
  <c r="N65" i="2"/>
  <c r="O65" i="2"/>
  <c r="N106" i="2"/>
  <c r="O106" i="2"/>
  <c r="O200" i="2"/>
  <c r="N200" i="2"/>
  <c r="N92" i="2"/>
  <c r="O92" i="2"/>
  <c r="O117" i="2"/>
  <c r="N117" i="2"/>
  <c r="O79" i="2"/>
  <c r="N79" i="2"/>
  <c r="O74" i="2"/>
  <c r="N74" i="2"/>
  <c r="O119" i="2"/>
  <c r="N119" i="2"/>
  <c r="O183" i="2"/>
  <c r="N183" i="2"/>
  <c r="O154" i="2"/>
  <c r="N154" i="2"/>
  <c r="O133" i="2"/>
  <c r="N133" i="2"/>
  <c r="O197" i="2"/>
  <c r="N197" i="2"/>
  <c r="N155" i="2"/>
  <c r="O155" i="2"/>
  <c r="O150" i="2"/>
  <c r="N150" i="2"/>
  <c r="O169" i="2"/>
  <c r="N169" i="2"/>
  <c r="N164" i="2"/>
  <c r="U164" i="2" s="1"/>
  <c r="O164" i="2"/>
  <c r="O66" i="2"/>
  <c r="N66" i="2"/>
  <c r="O56" i="2"/>
  <c r="N56" i="2"/>
  <c r="O8" i="2"/>
  <c r="N8" i="2"/>
  <c r="O39" i="2"/>
  <c r="N39" i="2"/>
  <c r="O21" i="2"/>
  <c r="N21" i="2"/>
  <c r="O85" i="2"/>
  <c r="N85" i="2"/>
  <c r="O75" i="2"/>
  <c r="N75" i="2"/>
  <c r="O54" i="2"/>
  <c r="N54" i="2"/>
  <c r="O25" i="2"/>
  <c r="N25" i="2"/>
  <c r="N89" i="2"/>
  <c r="O89" i="2"/>
  <c r="N52" i="2"/>
  <c r="O52" i="2"/>
  <c r="U52" i="2" s="1"/>
  <c r="X36" i="2" s="1"/>
  <c r="O168" i="2"/>
  <c r="N168" i="2"/>
  <c r="O143" i="2"/>
  <c r="N143" i="2"/>
  <c r="O114" i="2"/>
  <c r="N114" i="2"/>
  <c r="O178" i="2"/>
  <c r="N178" i="2"/>
  <c r="O157" i="2"/>
  <c r="N157" i="2"/>
  <c r="U157" i="2" s="1"/>
  <c r="N179" i="2"/>
  <c r="O179" i="2"/>
  <c r="O174" i="2"/>
  <c r="N174" i="2"/>
  <c r="O129" i="2"/>
  <c r="N129" i="2"/>
  <c r="U129" i="2" s="1"/>
  <c r="X71" i="2" s="1"/>
  <c r="O193" i="2"/>
  <c r="N193" i="2"/>
  <c r="N124" i="2"/>
  <c r="O124" i="2"/>
  <c r="N188" i="2"/>
  <c r="O188" i="2"/>
  <c r="O13" i="2"/>
  <c r="N13" i="2"/>
  <c r="O72" i="2"/>
  <c r="N72" i="2"/>
  <c r="N22" i="2"/>
  <c r="O22" i="2"/>
  <c r="N84" i="2"/>
  <c r="O84" i="2"/>
  <c r="O48" i="2"/>
  <c r="N48" i="2"/>
  <c r="O32" i="2"/>
  <c r="N32" i="2"/>
  <c r="N5" i="2"/>
  <c r="O5" i="2"/>
  <c r="O45" i="2"/>
  <c r="N45" i="2"/>
  <c r="N35" i="2"/>
  <c r="O35" i="2"/>
  <c r="O98" i="2"/>
  <c r="N98" i="2"/>
  <c r="O78" i="2"/>
  <c r="N78" i="2"/>
  <c r="N49" i="2"/>
  <c r="O49" i="2"/>
  <c r="N76" i="2"/>
  <c r="O76" i="2"/>
  <c r="O99" i="2"/>
  <c r="N99" i="2"/>
  <c r="O63" i="2"/>
  <c r="N63" i="2"/>
  <c r="O58" i="2"/>
  <c r="N58" i="2"/>
  <c r="O100" i="2"/>
  <c r="N100" i="2"/>
  <c r="O160" i="2"/>
  <c r="N160" i="2"/>
  <c r="N103" i="2"/>
  <c r="O103" i="2"/>
  <c r="O167" i="2"/>
  <c r="N167" i="2"/>
  <c r="U167" i="2" s="1"/>
  <c r="X86" i="2" s="1"/>
  <c r="O138" i="2"/>
  <c r="N138" i="2"/>
  <c r="O202" i="2"/>
  <c r="N202" i="2"/>
  <c r="O181" i="2"/>
  <c r="N181" i="2"/>
  <c r="N139" i="2"/>
  <c r="O139" i="2"/>
  <c r="N203" i="2"/>
  <c r="O203" i="2"/>
  <c r="O134" i="2"/>
  <c r="N134" i="2"/>
  <c r="O198" i="2"/>
  <c r="N198" i="2"/>
  <c r="O153" i="2"/>
  <c r="N153" i="2"/>
  <c r="N148" i="2"/>
  <c r="O148" i="2"/>
  <c r="O108" i="2"/>
  <c r="N108" i="2"/>
  <c r="O7" i="2"/>
  <c r="N7" i="2"/>
  <c r="O146" i="2"/>
  <c r="N146" i="2"/>
  <c r="U146" i="2" s="1"/>
  <c r="X78" i="2" s="1"/>
  <c r="O12" i="2"/>
  <c r="N12" i="2"/>
  <c r="O144" i="2"/>
  <c r="N144" i="2"/>
  <c r="O31" i="2"/>
  <c r="N31" i="2"/>
  <c r="O69" i="2"/>
  <c r="N69" i="2"/>
  <c r="O59" i="2"/>
  <c r="N59" i="2"/>
  <c r="O38" i="2"/>
  <c r="N38" i="2"/>
  <c r="O105" i="2"/>
  <c r="N105" i="2"/>
  <c r="O9" i="2"/>
  <c r="N9" i="2"/>
  <c r="N73" i="2"/>
  <c r="O73" i="2"/>
  <c r="O113" i="2"/>
  <c r="N113" i="2"/>
  <c r="N36" i="2"/>
  <c r="O36" i="2"/>
  <c r="O176" i="2"/>
  <c r="N176" i="2"/>
  <c r="O87" i="2"/>
  <c r="N87" i="2"/>
  <c r="U87" i="2" s="1"/>
  <c r="N110" i="2"/>
  <c r="O110" i="2"/>
  <c r="O82" i="2"/>
  <c r="N82" i="2"/>
  <c r="O127" i="2"/>
  <c r="N127" i="2"/>
  <c r="O191" i="2"/>
  <c r="N191" i="2"/>
  <c r="O162" i="2"/>
  <c r="N162" i="2"/>
  <c r="O141" i="2"/>
  <c r="N141" i="2"/>
  <c r="N163" i="2"/>
  <c r="O163" i="2"/>
  <c r="O158" i="2"/>
  <c r="N158" i="2"/>
  <c r="O177" i="2"/>
  <c r="N177" i="2"/>
  <c r="N172" i="2"/>
  <c r="O172" i="2"/>
  <c r="N4" i="2"/>
  <c r="O4" i="2"/>
  <c r="U19" i="2"/>
  <c r="X14" i="2" s="1"/>
  <c r="U46" i="2"/>
  <c r="X32" i="2" s="1"/>
  <c r="U99" i="2"/>
  <c r="X57" i="2" s="1"/>
  <c r="U152" i="2"/>
  <c r="X80" i="2" s="1"/>
  <c r="U143" i="2"/>
  <c r="X76" i="2" s="1"/>
  <c r="U34" i="2"/>
  <c r="U67" i="2"/>
  <c r="X42" i="2" s="1"/>
  <c r="U72" i="2"/>
  <c r="X45" i="2" s="1"/>
  <c r="U103" i="2"/>
  <c r="U155" i="2"/>
  <c r="U141" i="2"/>
  <c r="U36" i="2"/>
  <c r="X27" i="2" s="1"/>
  <c r="U39" i="2"/>
  <c r="X30" i="2" s="1"/>
  <c r="U63" i="2"/>
  <c r="X41" i="2" s="1"/>
  <c r="U137" i="2"/>
  <c r="U9" i="2"/>
  <c r="X7" i="2" s="1"/>
  <c r="U117" i="2"/>
  <c r="X64" i="2" s="1"/>
  <c r="U169" i="2"/>
  <c r="U22" i="2"/>
  <c r="X17" i="2" s="1"/>
  <c r="U44" i="2"/>
  <c r="U81" i="2"/>
  <c r="X49" i="2" s="1"/>
  <c r="U126" i="2"/>
  <c r="U144" i="2"/>
  <c r="U128" i="2"/>
  <c r="U135" i="2"/>
  <c r="U37" i="2"/>
  <c r="X28" i="2" s="1"/>
  <c r="U60" i="2"/>
  <c r="U23" i="2"/>
  <c r="X18" i="2" s="1"/>
  <c r="U31" i="2"/>
  <c r="X25" i="2" s="1"/>
  <c r="U30" i="2"/>
  <c r="X24" i="2" s="1"/>
  <c r="U32" i="2"/>
  <c r="U43" i="2"/>
  <c r="X31" i="2" s="1"/>
  <c r="U55" i="2"/>
  <c r="X37" i="2" s="1"/>
  <c r="U86" i="2"/>
  <c r="X51" i="2" s="1"/>
  <c r="U97" i="2"/>
  <c r="U104" i="2"/>
  <c r="X59" i="2" s="1"/>
  <c r="U119" i="2"/>
  <c r="X66" i="2" s="1"/>
  <c r="U177" i="2"/>
  <c r="U158" i="2"/>
  <c r="U165" i="2"/>
  <c r="U150" i="2"/>
  <c r="U26" i="2"/>
  <c r="X21" i="2" s="1"/>
  <c r="U40" i="2"/>
  <c r="U51" i="2"/>
  <c r="U61" i="2"/>
  <c r="U73" i="2"/>
  <c r="U121" i="2"/>
  <c r="X68" i="2" s="1"/>
  <c r="U125" i="2"/>
  <c r="U98" i="2"/>
  <c r="U175" i="2"/>
  <c r="U188" i="2"/>
  <c r="U147" i="2"/>
  <c r="U131" i="2"/>
  <c r="U58" i="2"/>
  <c r="AZ86" i="2" l="1"/>
  <c r="AA86" i="2" s="1"/>
  <c r="BA86" i="2"/>
  <c r="AB86" i="2" s="1"/>
  <c r="BG86" i="2"/>
  <c r="AH86" i="2" s="1"/>
  <c r="BK86" i="2"/>
  <c r="AL86" i="2" s="1"/>
  <c r="BJ86" i="2"/>
  <c r="AK86" i="2" s="1"/>
  <c r="BH86" i="2"/>
  <c r="AI86" i="2" s="1"/>
  <c r="BD86" i="2"/>
  <c r="AE86" i="2" s="1"/>
  <c r="Y86" i="2"/>
  <c r="BF86" i="2"/>
  <c r="AG86" i="2" s="1"/>
  <c r="BI86" i="2"/>
  <c r="AJ86" i="2" s="1"/>
  <c r="BB86" i="2"/>
  <c r="AC86" i="2" s="1"/>
  <c r="Z86" i="2"/>
  <c r="BE86" i="2"/>
  <c r="AF86" i="2" s="1"/>
  <c r="BC86" i="2"/>
  <c r="AD86" i="2" s="1"/>
  <c r="U168" i="2"/>
  <c r="U4" i="2"/>
  <c r="X4" i="2" s="1"/>
  <c r="U53" i="2"/>
  <c r="U47" i="2"/>
  <c r="X33" i="2" s="1"/>
  <c r="U182" i="2"/>
  <c r="U180" i="2"/>
  <c r="U8" i="2"/>
  <c r="U166" i="2"/>
  <c r="U112" i="2"/>
  <c r="U163" i="2"/>
  <c r="U156" i="2"/>
  <c r="X82" i="2" s="1"/>
  <c r="U102" i="2"/>
  <c r="U113" i="2"/>
  <c r="X63" i="2" s="1"/>
  <c r="BH63" i="2" s="1"/>
  <c r="AI63" i="2" s="1"/>
  <c r="U71" i="2"/>
  <c r="X44" i="2" s="1"/>
  <c r="BI44" i="2" s="1"/>
  <c r="AJ44" i="2" s="1"/>
  <c r="U45" i="2"/>
  <c r="U20" i="2"/>
  <c r="X15" i="2" s="1"/>
  <c r="Z15" i="2" s="1"/>
  <c r="U124" i="2"/>
  <c r="X69" i="2" s="1"/>
  <c r="AZ69" i="2" s="1"/>
  <c r="AA69" i="2" s="1"/>
  <c r="BF79" i="2"/>
  <c r="AG79" i="2" s="1"/>
  <c r="BG79" i="2"/>
  <c r="AH79" i="2" s="1"/>
  <c r="AZ79" i="2"/>
  <c r="AA79" i="2" s="1"/>
  <c r="BH79" i="2"/>
  <c r="AI79" i="2" s="1"/>
  <c r="BA79" i="2"/>
  <c r="AB79" i="2" s="1"/>
  <c r="BI79" i="2"/>
  <c r="AJ79" i="2" s="1"/>
  <c r="Y79" i="2"/>
  <c r="BB79" i="2"/>
  <c r="AC79" i="2" s="1"/>
  <c r="BJ79" i="2"/>
  <c r="AK79" i="2" s="1"/>
  <c r="Z79" i="2"/>
  <c r="BC79" i="2"/>
  <c r="AD79" i="2" s="1"/>
  <c r="BK79" i="2"/>
  <c r="AL79" i="2" s="1"/>
  <c r="BD79" i="2"/>
  <c r="AE79" i="2" s="1"/>
  <c r="BE79" i="2"/>
  <c r="AF79" i="2" s="1"/>
  <c r="BF59" i="2"/>
  <c r="AG59" i="2" s="1"/>
  <c r="Y59" i="2"/>
  <c r="BB59" i="2"/>
  <c r="AC59" i="2" s="1"/>
  <c r="BJ59" i="2"/>
  <c r="AK59" i="2" s="1"/>
  <c r="BD59" i="2"/>
  <c r="AE59" i="2" s="1"/>
  <c r="BH59" i="2"/>
  <c r="AI59" i="2" s="1"/>
  <c r="BI59" i="2"/>
  <c r="AJ59" i="2" s="1"/>
  <c r="BK59" i="2"/>
  <c r="AL59" i="2" s="1"/>
  <c r="AZ59" i="2"/>
  <c r="AA59" i="2" s="1"/>
  <c r="BA59" i="2"/>
  <c r="AB59" i="2" s="1"/>
  <c r="BC59" i="2"/>
  <c r="AD59" i="2" s="1"/>
  <c r="Z59" i="2"/>
  <c r="BE59" i="2"/>
  <c r="AF59" i="2" s="1"/>
  <c r="BG59" i="2"/>
  <c r="AH59" i="2" s="1"/>
  <c r="BF51" i="2"/>
  <c r="AG51" i="2" s="1"/>
  <c r="BG51" i="2"/>
  <c r="AH51" i="2" s="1"/>
  <c r="AZ51" i="2"/>
  <c r="AA51" i="2" s="1"/>
  <c r="BH51" i="2"/>
  <c r="AI51" i="2" s="1"/>
  <c r="BA51" i="2"/>
  <c r="AB51" i="2" s="1"/>
  <c r="BI51" i="2"/>
  <c r="AJ51" i="2" s="1"/>
  <c r="Y51" i="2"/>
  <c r="BB51" i="2"/>
  <c r="AC51" i="2" s="1"/>
  <c r="BJ51" i="2"/>
  <c r="AK51" i="2" s="1"/>
  <c r="Z51" i="2"/>
  <c r="BC51" i="2"/>
  <c r="AD51" i="2" s="1"/>
  <c r="BK51" i="2"/>
  <c r="AL51" i="2" s="1"/>
  <c r="BD51" i="2"/>
  <c r="AE51" i="2" s="1"/>
  <c r="BE51" i="2"/>
  <c r="AF51" i="2" s="1"/>
  <c r="Y37" i="2"/>
  <c r="BB37" i="2"/>
  <c r="AC37" i="2" s="1"/>
  <c r="BJ37" i="2"/>
  <c r="AK37" i="2" s="1"/>
  <c r="Z37" i="2"/>
  <c r="BC37" i="2"/>
  <c r="AD37" i="2" s="1"/>
  <c r="BK37" i="2"/>
  <c r="AL37" i="2" s="1"/>
  <c r="BD37" i="2"/>
  <c r="AE37" i="2" s="1"/>
  <c r="BE37" i="2"/>
  <c r="AF37" i="2" s="1"/>
  <c r="BF37" i="2"/>
  <c r="AG37" i="2" s="1"/>
  <c r="BG37" i="2"/>
  <c r="AH37" i="2" s="1"/>
  <c r="AZ37" i="2"/>
  <c r="AA37" i="2" s="1"/>
  <c r="BH37" i="2"/>
  <c r="AI37" i="2" s="1"/>
  <c r="BA37" i="2"/>
  <c r="AB37" i="2" s="1"/>
  <c r="BI37" i="2"/>
  <c r="AJ37" i="2" s="1"/>
  <c r="BG28" i="2"/>
  <c r="AH28" i="2" s="1"/>
  <c r="AZ28" i="2"/>
  <c r="AA28" i="2" s="1"/>
  <c r="BH28" i="2"/>
  <c r="AI28" i="2" s="1"/>
  <c r="BA28" i="2"/>
  <c r="AB28" i="2" s="1"/>
  <c r="BI28" i="2"/>
  <c r="AJ28" i="2" s="1"/>
  <c r="Y28" i="2"/>
  <c r="BB28" i="2"/>
  <c r="AC28" i="2" s="1"/>
  <c r="BJ28" i="2"/>
  <c r="AK28" i="2" s="1"/>
  <c r="Z28" i="2"/>
  <c r="BC28" i="2"/>
  <c r="AD28" i="2" s="1"/>
  <c r="BK28" i="2"/>
  <c r="AL28" i="2" s="1"/>
  <c r="BE28" i="2"/>
  <c r="AF28" i="2" s="1"/>
  <c r="BF28" i="2"/>
  <c r="AG28" i="2" s="1"/>
  <c r="BD28" i="2"/>
  <c r="AE28" i="2" s="1"/>
  <c r="BE62" i="2"/>
  <c r="AF62" i="2" s="1"/>
  <c r="BC62" i="2"/>
  <c r="AD62" i="2" s="1"/>
  <c r="Y62" i="2"/>
  <c r="BD62" i="2"/>
  <c r="AE62" i="2" s="1"/>
  <c r="Z62" i="2"/>
  <c r="BF62" i="2"/>
  <c r="AG62" i="2" s="1"/>
  <c r="BG62" i="2"/>
  <c r="AH62" i="2" s="1"/>
  <c r="BH62" i="2"/>
  <c r="AI62" i="2" s="1"/>
  <c r="AZ62" i="2"/>
  <c r="AA62" i="2" s="1"/>
  <c r="BI62" i="2"/>
  <c r="AJ62" i="2" s="1"/>
  <c r="BB62" i="2"/>
  <c r="AC62" i="2" s="1"/>
  <c r="BJ62" i="2"/>
  <c r="AK62" i="2" s="1"/>
  <c r="BK62" i="2"/>
  <c r="AL62" i="2" s="1"/>
  <c r="BA62" i="2"/>
  <c r="AB62" i="2" s="1"/>
  <c r="Z36" i="2"/>
  <c r="BC36" i="2"/>
  <c r="AD36" i="2" s="1"/>
  <c r="AZ36" i="2"/>
  <c r="AA36" i="2" s="1"/>
  <c r="BI36" i="2"/>
  <c r="AJ36" i="2" s="1"/>
  <c r="BA36" i="2"/>
  <c r="AB36" i="2" s="1"/>
  <c r="BJ36" i="2"/>
  <c r="AK36" i="2" s="1"/>
  <c r="BB36" i="2"/>
  <c r="AC36" i="2" s="1"/>
  <c r="BK36" i="2"/>
  <c r="AL36" i="2" s="1"/>
  <c r="BD36" i="2"/>
  <c r="AE36" i="2" s="1"/>
  <c r="Y36" i="2"/>
  <c r="BE36" i="2"/>
  <c r="AF36" i="2" s="1"/>
  <c r="BF36" i="2"/>
  <c r="AG36" i="2" s="1"/>
  <c r="BG36" i="2"/>
  <c r="AH36" i="2" s="1"/>
  <c r="BH36" i="2"/>
  <c r="AI36" i="2" s="1"/>
  <c r="BG7" i="2"/>
  <c r="AH7" i="2" s="1"/>
  <c r="AZ7" i="2"/>
  <c r="AA7" i="2" s="1"/>
  <c r="BH7" i="2"/>
  <c r="AI7" i="2" s="1"/>
  <c r="Y7" i="2"/>
  <c r="BB7" i="2"/>
  <c r="AC7" i="2" s="1"/>
  <c r="BJ7" i="2"/>
  <c r="AK7" i="2" s="1"/>
  <c r="Z7" i="2"/>
  <c r="BC7" i="2"/>
  <c r="AD7" i="2" s="1"/>
  <c r="BK7" i="2"/>
  <c r="AL7" i="2" s="1"/>
  <c r="BD7" i="2"/>
  <c r="AE7" i="2" s="1"/>
  <c r="BE7" i="2"/>
  <c r="AF7" i="2" s="1"/>
  <c r="BA7" i="2"/>
  <c r="AB7" i="2" s="1"/>
  <c r="BF7" i="2"/>
  <c r="AG7" i="2" s="1"/>
  <c r="BI7" i="2"/>
  <c r="AJ7" i="2" s="1"/>
  <c r="BA72" i="2"/>
  <c r="AB72" i="2" s="1"/>
  <c r="BI72" i="2"/>
  <c r="AJ72" i="2" s="1"/>
  <c r="Y72" i="2"/>
  <c r="BB72" i="2"/>
  <c r="AC72" i="2" s="1"/>
  <c r="BJ72" i="2"/>
  <c r="AK72" i="2" s="1"/>
  <c r="Z72" i="2"/>
  <c r="BC72" i="2"/>
  <c r="AD72" i="2" s="1"/>
  <c r="BK72" i="2"/>
  <c r="AL72" i="2" s="1"/>
  <c r="BD72" i="2"/>
  <c r="AE72" i="2" s="1"/>
  <c r="BE72" i="2"/>
  <c r="AF72" i="2" s="1"/>
  <c r="AZ72" i="2"/>
  <c r="AA72" i="2" s="1"/>
  <c r="BF72" i="2"/>
  <c r="AG72" i="2" s="1"/>
  <c r="BG72" i="2"/>
  <c r="AH72" i="2" s="1"/>
  <c r="BH72" i="2"/>
  <c r="AI72" i="2" s="1"/>
  <c r="BF41" i="2"/>
  <c r="AG41" i="2" s="1"/>
  <c r="BG41" i="2"/>
  <c r="AH41" i="2" s="1"/>
  <c r="AZ41" i="2"/>
  <c r="AA41" i="2" s="1"/>
  <c r="BH41" i="2"/>
  <c r="AI41" i="2" s="1"/>
  <c r="Y41" i="2"/>
  <c r="BB41" i="2"/>
  <c r="AC41" i="2" s="1"/>
  <c r="BJ41" i="2"/>
  <c r="AK41" i="2" s="1"/>
  <c r="Z41" i="2"/>
  <c r="BC41" i="2"/>
  <c r="AD41" i="2" s="1"/>
  <c r="BK41" i="2"/>
  <c r="AL41" i="2" s="1"/>
  <c r="BD41" i="2"/>
  <c r="AE41" i="2" s="1"/>
  <c r="BA41" i="2"/>
  <c r="AB41" i="2" s="1"/>
  <c r="BE41" i="2"/>
  <c r="AF41" i="2" s="1"/>
  <c r="BI41" i="2"/>
  <c r="AJ41" i="2" s="1"/>
  <c r="Y30" i="2"/>
  <c r="BB30" i="2"/>
  <c r="AC30" i="2" s="1"/>
  <c r="BJ30" i="2"/>
  <c r="AK30" i="2" s="1"/>
  <c r="Z30" i="2"/>
  <c r="BC30" i="2"/>
  <c r="AD30" i="2" s="1"/>
  <c r="BK30" i="2"/>
  <c r="AL30" i="2" s="1"/>
  <c r="BD30" i="2"/>
  <c r="AE30" i="2" s="1"/>
  <c r="BE30" i="2"/>
  <c r="AF30" i="2" s="1"/>
  <c r="AZ30" i="2"/>
  <c r="AA30" i="2" s="1"/>
  <c r="BA30" i="2"/>
  <c r="AB30" i="2" s="1"/>
  <c r="BF30" i="2"/>
  <c r="AG30" i="2" s="1"/>
  <c r="BG30" i="2"/>
  <c r="AH30" i="2" s="1"/>
  <c r="BH30" i="2"/>
  <c r="AI30" i="2" s="1"/>
  <c r="BI30" i="2"/>
  <c r="AJ30" i="2" s="1"/>
  <c r="BF14" i="2"/>
  <c r="AG14" i="2" s="1"/>
  <c r="BG14" i="2"/>
  <c r="AH14" i="2" s="1"/>
  <c r="BA14" i="2"/>
  <c r="AB14" i="2" s="1"/>
  <c r="BI14" i="2"/>
  <c r="AJ14" i="2" s="1"/>
  <c r="Y14" i="2"/>
  <c r="BB14" i="2"/>
  <c r="AC14" i="2" s="1"/>
  <c r="BJ14" i="2"/>
  <c r="AK14" i="2" s="1"/>
  <c r="Z14" i="2"/>
  <c r="BC14" i="2"/>
  <c r="AD14" i="2" s="1"/>
  <c r="BK14" i="2"/>
  <c r="AL14" i="2" s="1"/>
  <c r="BD14" i="2"/>
  <c r="AE14" i="2" s="1"/>
  <c r="AZ14" i="2"/>
  <c r="AA14" i="2" s="1"/>
  <c r="BE14" i="2"/>
  <c r="AF14" i="2" s="1"/>
  <c r="BH14" i="2"/>
  <c r="AI14" i="2" s="1"/>
  <c r="U161" i="2"/>
  <c r="U154" i="2"/>
  <c r="U10" i="2"/>
  <c r="U74" i="2"/>
  <c r="X46" i="2" s="1"/>
  <c r="U93" i="2"/>
  <c r="X54" i="2" s="1"/>
  <c r="U96" i="2"/>
  <c r="U50" i="2"/>
  <c r="X35" i="2" s="1"/>
  <c r="U6" i="2"/>
  <c r="X5" i="2" s="1"/>
  <c r="U12" i="2"/>
  <c r="X9" i="2" s="1"/>
  <c r="U88" i="2"/>
  <c r="U68" i="2"/>
  <c r="U48" i="2"/>
  <c r="X34" i="2" s="1"/>
  <c r="BD4" i="2"/>
  <c r="AE4" i="2" s="1"/>
  <c r="BE4" i="2"/>
  <c r="AF4" i="2" s="1"/>
  <c r="BG4" i="2"/>
  <c r="AH4" i="2" s="1"/>
  <c r="AZ4" i="2"/>
  <c r="AA4" i="2" s="1"/>
  <c r="BH4" i="2"/>
  <c r="AI4" i="2" s="1"/>
  <c r="BA4" i="2"/>
  <c r="AB4" i="2" s="1"/>
  <c r="BI4" i="2"/>
  <c r="AJ4" i="2" s="1"/>
  <c r="Y4" i="2"/>
  <c r="BB4" i="2"/>
  <c r="AC4" i="2" s="1"/>
  <c r="BJ4" i="2"/>
  <c r="AK4" i="2" s="1"/>
  <c r="Z4" i="2"/>
  <c r="BC4" i="2"/>
  <c r="AD4" i="2" s="1"/>
  <c r="BF4" i="2"/>
  <c r="AG4" i="2" s="1"/>
  <c r="BK4" i="2"/>
  <c r="AL4" i="2" s="1"/>
  <c r="BD68" i="2"/>
  <c r="AE68" i="2" s="1"/>
  <c r="BE68" i="2"/>
  <c r="AF68" i="2" s="1"/>
  <c r="BF68" i="2"/>
  <c r="AG68" i="2" s="1"/>
  <c r="BG68" i="2"/>
  <c r="AH68" i="2" s="1"/>
  <c r="AZ68" i="2"/>
  <c r="AA68" i="2" s="1"/>
  <c r="BH68" i="2"/>
  <c r="AI68" i="2" s="1"/>
  <c r="BA68" i="2"/>
  <c r="AB68" i="2" s="1"/>
  <c r="BI68" i="2"/>
  <c r="AJ68" i="2" s="1"/>
  <c r="Z68" i="2"/>
  <c r="BB68" i="2"/>
  <c r="AC68" i="2" s="1"/>
  <c r="BC68" i="2"/>
  <c r="AD68" i="2" s="1"/>
  <c r="BJ68" i="2"/>
  <c r="AK68" i="2" s="1"/>
  <c r="BK68" i="2"/>
  <c r="AL68" i="2" s="1"/>
  <c r="Y68" i="2"/>
  <c r="BE21" i="2"/>
  <c r="AF21" i="2" s="1"/>
  <c r="BF21" i="2"/>
  <c r="AG21" i="2" s="1"/>
  <c r="Y21" i="2"/>
  <c r="Z21" i="2"/>
  <c r="BC21" i="2"/>
  <c r="AD21" i="2" s="1"/>
  <c r="BK21" i="2"/>
  <c r="AL21" i="2" s="1"/>
  <c r="AZ21" i="2"/>
  <c r="AA21" i="2" s="1"/>
  <c r="BA21" i="2"/>
  <c r="AB21" i="2" s="1"/>
  <c r="BB21" i="2"/>
  <c r="AC21" i="2" s="1"/>
  <c r="BD21" i="2"/>
  <c r="AE21" i="2" s="1"/>
  <c r="BG21" i="2"/>
  <c r="AH21" i="2" s="1"/>
  <c r="BH21" i="2"/>
  <c r="AI21" i="2" s="1"/>
  <c r="BI21" i="2"/>
  <c r="AJ21" i="2" s="1"/>
  <c r="BJ21" i="2"/>
  <c r="AK21" i="2" s="1"/>
  <c r="Y66" i="2"/>
  <c r="BB66" i="2"/>
  <c r="AC66" i="2" s="1"/>
  <c r="BJ66" i="2"/>
  <c r="AK66" i="2" s="1"/>
  <c r="Z66" i="2"/>
  <c r="BC66" i="2"/>
  <c r="AD66" i="2" s="1"/>
  <c r="BK66" i="2"/>
  <c r="AL66" i="2" s="1"/>
  <c r="BD66" i="2"/>
  <c r="AE66" i="2" s="1"/>
  <c r="BE66" i="2"/>
  <c r="AF66" i="2" s="1"/>
  <c r="BF66" i="2"/>
  <c r="AG66" i="2" s="1"/>
  <c r="BG66" i="2"/>
  <c r="AH66" i="2" s="1"/>
  <c r="BI66" i="2"/>
  <c r="AJ66" i="2" s="1"/>
  <c r="AZ66" i="2"/>
  <c r="AA66" i="2" s="1"/>
  <c r="BA66" i="2"/>
  <c r="AB66" i="2" s="1"/>
  <c r="BH66" i="2"/>
  <c r="AI66" i="2" s="1"/>
  <c r="BG52" i="2"/>
  <c r="AH52" i="2" s="1"/>
  <c r="AZ52" i="2"/>
  <c r="AA52" i="2" s="1"/>
  <c r="BH52" i="2"/>
  <c r="AI52" i="2" s="1"/>
  <c r="BA52" i="2"/>
  <c r="AB52" i="2" s="1"/>
  <c r="BI52" i="2"/>
  <c r="AJ52" i="2" s="1"/>
  <c r="Y52" i="2"/>
  <c r="BB52" i="2"/>
  <c r="AC52" i="2" s="1"/>
  <c r="BJ52" i="2"/>
  <c r="AK52" i="2" s="1"/>
  <c r="Z52" i="2"/>
  <c r="BC52" i="2"/>
  <c r="AD52" i="2" s="1"/>
  <c r="BK52" i="2"/>
  <c r="AL52" i="2" s="1"/>
  <c r="BD52" i="2"/>
  <c r="AE52" i="2" s="1"/>
  <c r="BE52" i="2"/>
  <c r="AF52" i="2" s="1"/>
  <c r="BF52" i="2"/>
  <c r="AG52" i="2" s="1"/>
  <c r="Z31" i="2"/>
  <c r="BC31" i="2"/>
  <c r="AD31" i="2" s="1"/>
  <c r="BK31" i="2"/>
  <c r="AL31" i="2" s="1"/>
  <c r="BD31" i="2"/>
  <c r="AE31" i="2" s="1"/>
  <c r="BE31" i="2"/>
  <c r="AF31" i="2" s="1"/>
  <c r="BF31" i="2"/>
  <c r="AG31" i="2" s="1"/>
  <c r="AZ31" i="2"/>
  <c r="AA31" i="2" s="1"/>
  <c r="BA31" i="2"/>
  <c r="AB31" i="2" s="1"/>
  <c r="Y31" i="2"/>
  <c r="BB31" i="2"/>
  <c r="AC31" i="2" s="1"/>
  <c r="BG31" i="2"/>
  <c r="AH31" i="2" s="1"/>
  <c r="BH31" i="2"/>
  <c r="AI31" i="2" s="1"/>
  <c r="BI31" i="2"/>
  <c r="AJ31" i="2" s="1"/>
  <c r="BJ31" i="2"/>
  <c r="AK31" i="2" s="1"/>
  <c r="BB24" i="2"/>
  <c r="AC24" i="2" s="1"/>
  <c r="BJ24" i="2"/>
  <c r="AK24" i="2" s="1"/>
  <c r="BC24" i="2"/>
  <c r="AD24" i="2" s="1"/>
  <c r="BK24" i="2"/>
  <c r="AL24" i="2" s="1"/>
  <c r="Y24" i="2"/>
  <c r="BD24" i="2"/>
  <c r="AE24" i="2" s="1"/>
  <c r="Z24" i="2"/>
  <c r="BE24" i="2"/>
  <c r="AF24" i="2" s="1"/>
  <c r="BF24" i="2"/>
  <c r="AG24" i="2" s="1"/>
  <c r="BG24" i="2"/>
  <c r="AH24" i="2" s="1"/>
  <c r="AZ24" i="2"/>
  <c r="AA24" i="2" s="1"/>
  <c r="BA24" i="2"/>
  <c r="AB24" i="2" s="1"/>
  <c r="BH24" i="2"/>
  <c r="AI24" i="2" s="1"/>
  <c r="BI24" i="2"/>
  <c r="AJ24" i="2" s="1"/>
  <c r="BF49" i="2"/>
  <c r="AG49" i="2" s="1"/>
  <c r="BC49" i="2"/>
  <c r="AD49" i="2" s="1"/>
  <c r="Y49" i="2"/>
  <c r="BD49" i="2"/>
  <c r="AE49" i="2" s="1"/>
  <c r="Z49" i="2"/>
  <c r="BE49" i="2"/>
  <c r="AF49" i="2" s="1"/>
  <c r="BG49" i="2"/>
  <c r="AH49" i="2" s="1"/>
  <c r="BH49" i="2"/>
  <c r="AI49" i="2" s="1"/>
  <c r="AZ49" i="2"/>
  <c r="AA49" i="2" s="1"/>
  <c r="BI49" i="2"/>
  <c r="AJ49" i="2" s="1"/>
  <c r="BA49" i="2"/>
  <c r="AB49" i="2" s="1"/>
  <c r="BJ49" i="2"/>
  <c r="AK49" i="2" s="1"/>
  <c r="BB49" i="2"/>
  <c r="AC49" i="2" s="1"/>
  <c r="BK49" i="2"/>
  <c r="AL49" i="2" s="1"/>
  <c r="BA17" i="2"/>
  <c r="AB17" i="2" s="1"/>
  <c r="BI17" i="2"/>
  <c r="AJ17" i="2" s="1"/>
  <c r="Y17" i="2"/>
  <c r="BB17" i="2"/>
  <c r="AC17" i="2" s="1"/>
  <c r="BJ17" i="2"/>
  <c r="AK17" i="2" s="1"/>
  <c r="BD17" i="2"/>
  <c r="AE17" i="2" s="1"/>
  <c r="BE17" i="2"/>
  <c r="AF17" i="2" s="1"/>
  <c r="BF17" i="2"/>
  <c r="AG17" i="2" s="1"/>
  <c r="BG17" i="2"/>
  <c r="AH17" i="2" s="1"/>
  <c r="Z17" i="2"/>
  <c r="AZ17" i="2"/>
  <c r="AA17" i="2" s="1"/>
  <c r="BC17" i="2"/>
  <c r="AD17" i="2" s="1"/>
  <c r="BH17" i="2"/>
  <c r="AI17" i="2" s="1"/>
  <c r="BK17" i="2"/>
  <c r="AL17" i="2" s="1"/>
  <c r="AZ64" i="2"/>
  <c r="AA64" i="2" s="1"/>
  <c r="BH64" i="2"/>
  <c r="AI64" i="2" s="1"/>
  <c r="BA64" i="2"/>
  <c r="AB64" i="2" s="1"/>
  <c r="BI64" i="2"/>
  <c r="AJ64" i="2" s="1"/>
  <c r="Y64" i="2"/>
  <c r="BB64" i="2"/>
  <c r="AC64" i="2" s="1"/>
  <c r="BJ64" i="2"/>
  <c r="AK64" i="2" s="1"/>
  <c r="Z64" i="2"/>
  <c r="BC64" i="2"/>
  <c r="AD64" i="2" s="1"/>
  <c r="BK64" i="2"/>
  <c r="AL64" i="2" s="1"/>
  <c r="BD64" i="2"/>
  <c r="AE64" i="2" s="1"/>
  <c r="BE64" i="2"/>
  <c r="AF64" i="2" s="1"/>
  <c r="BF64" i="2"/>
  <c r="AG64" i="2" s="1"/>
  <c r="BG64" i="2"/>
  <c r="AH64" i="2" s="1"/>
  <c r="BE78" i="2"/>
  <c r="AF78" i="2" s="1"/>
  <c r="BF78" i="2"/>
  <c r="AG78" i="2" s="1"/>
  <c r="BG78" i="2"/>
  <c r="AH78" i="2" s="1"/>
  <c r="AZ78" i="2"/>
  <c r="AA78" i="2" s="1"/>
  <c r="BH78" i="2"/>
  <c r="AI78" i="2" s="1"/>
  <c r="BA78" i="2"/>
  <c r="AB78" i="2" s="1"/>
  <c r="BI78" i="2"/>
  <c r="AJ78" i="2" s="1"/>
  <c r="Y78" i="2"/>
  <c r="BB78" i="2"/>
  <c r="AC78" i="2" s="1"/>
  <c r="BJ78" i="2"/>
  <c r="AK78" i="2" s="1"/>
  <c r="Z78" i="2"/>
  <c r="BC78" i="2"/>
  <c r="AD78" i="2" s="1"/>
  <c r="BK78" i="2"/>
  <c r="AL78" i="2" s="1"/>
  <c r="BD78" i="2"/>
  <c r="AE78" i="2" s="1"/>
  <c r="BE33" i="2"/>
  <c r="AF33" i="2" s="1"/>
  <c r="BF33" i="2"/>
  <c r="AG33" i="2" s="1"/>
  <c r="BG33" i="2"/>
  <c r="AH33" i="2" s="1"/>
  <c r="AZ33" i="2"/>
  <c r="AA33" i="2" s="1"/>
  <c r="BH33" i="2"/>
  <c r="AI33" i="2" s="1"/>
  <c r="BA33" i="2"/>
  <c r="AB33" i="2" s="1"/>
  <c r="Y33" i="2"/>
  <c r="BB33" i="2"/>
  <c r="AC33" i="2" s="1"/>
  <c r="Z33" i="2"/>
  <c r="BC33" i="2"/>
  <c r="AD33" i="2" s="1"/>
  <c r="BD33" i="2"/>
  <c r="AE33" i="2" s="1"/>
  <c r="BI33" i="2"/>
  <c r="AJ33" i="2" s="1"/>
  <c r="BJ33" i="2"/>
  <c r="AK33" i="2" s="1"/>
  <c r="BK33" i="2"/>
  <c r="AL33" i="2" s="1"/>
  <c r="U170" i="2"/>
  <c r="U173" i="2"/>
  <c r="U122" i="2"/>
  <c r="U62" i="2"/>
  <c r="X40" i="2" s="1"/>
  <c r="Z25" i="2"/>
  <c r="BC25" i="2"/>
  <c r="AD25" i="2" s="1"/>
  <c r="BK25" i="2"/>
  <c r="AL25" i="2" s="1"/>
  <c r="BD25" i="2"/>
  <c r="AE25" i="2" s="1"/>
  <c r="BE25" i="2"/>
  <c r="AF25" i="2" s="1"/>
  <c r="BF25" i="2"/>
  <c r="AG25" i="2" s="1"/>
  <c r="BG25" i="2"/>
  <c r="AH25" i="2" s="1"/>
  <c r="AZ25" i="2"/>
  <c r="AA25" i="2" s="1"/>
  <c r="BH25" i="2"/>
  <c r="AI25" i="2" s="1"/>
  <c r="BA25" i="2"/>
  <c r="AB25" i="2" s="1"/>
  <c r="BB25" i="2"/>
  <c r="AC25" i="2" s="1"/>
  <c r="BI25" i="2"/>
  <c r="AJ25" i="2" s="1"/>
  <c r="BJ25" i="2"/>
  <c r="AK25" i="2" s="1"/>
  <c r="Y25" i="2"/>
  <c r="BF27" i="2"/>
  <c r="AG27" i="2" s="1"/>
  <c r="BG27" i="2"/>
  <c r="AH27" i="2" s="1"/>
  <c r="AZ27" i="2"/>
  <c r="AA27" i="2" s="1"/>
  <c r="BH27" i="2"/>
  <c r="AI27" i="2" s="1"/>
  <c r="BA27" i="2"/>
  <c r="AB27" i="2" s="1"/>
  <c r="BI27" i="2"/>
  <c r="AJ27" i="2" s="1"/>
  <c r="Y27" i="2"/>
  <c r="BB27" i="2"/>
  <c r="AC27" i="2" s="1"/>
  <c r="BJ27" i="2"/>
  <c r="AK27" i="2" s="1"/>
  <c r="BD27" i="2"/>
  <c r="AE27" i="2" s="1"/>
  <c r="Z27" i="2"/>
  <c r="BE27" i="2"/>
  <c r="AF27" i="2" s="1"/>
  <c r="BK27" i="2"/>
  <c r="AL27" i="2" s="1"/>
  <c r="BC27" i="2"/>
  <c r="AD27" i="2" s="1"/>
  <c r="U110" i="2"/>
  <c r="U92" i="2"/>
  <c r="X53" i="2" s="1"/>
  <c r="U54" i="2"/>
  <c r="U21" i="2"/>
  <c r="X16" i="2" s="1"/>
  <c r="U136" i="2"/>
  <c r="X74" i="2" s="1"/>
  <c r="U115" i="2"/>
  <c r="U78" i="2"/>
  <c r="X48" i="2" s="1"/>
  <c r="U64" i="2"/>
  <c r="U33" i="2"/>
  <c r="U5" i="2"/>
  <c r="U42" i="2"/>
  <c r="BA82" i="2"/>
  <c r="AB82" i="2" s="1"/>
  <c r="BI82" i="2"/>
  <c r="AJ82" i="2" s="1"/>
  <c r="Y82" i="2"/>
  <c r="BB82" i="2"/>
  <c r="AC82" i="2" s="1"/>
  <c r="BJ82" i="2"/>
  <c r="AK82" i="2" s="1"/>
  <c r="Z82" i="2"/>
  <c r="BC82" i="2"/>
  <c r="AD82" i="2" s="1"/>
  <c r="BK82" i="2"/>
  <c r="AL82" i="2" s="1"/>
  <c r="BD82" i="2"/>
  <c r="AE82" i="2" s="1"/>
  <c r="BE82" i="2"/>
  <c r="AF82" i="2" s="1"/>
  <c r="BF82" i="2"/>
  <c r="AG82" i="2" s="1"/>
  <c r="BG82" i="2"/>
  <c r="AH82" i="2" s="1"/>
  <c r="AZ82" i="2"/>
  <c r="AA82" i="2" s="1"/>
  <c r="BH82" i="2"/>
  <c r="AI82" i="2" s="1"/>
  <c r="BJ63" i="2"/>
  <c r="AK63" i="2" s="1"/>
  <c r="AZ44" i="2"/>
  <c r="AA44" i="2" s="1"/>
  <c r="Y44" i="2"/>
  <c r="AZ15" i="2"/>
  <c r="AA15" i="2" s="1"/>
  <c r="BH15" i="2"/>
  <c r="AI15" i="2" s="1"/>
  <c r="BJ15" i="2"/>
  <c r="AK15" i="2" s="1"/>
  <c r="BD15" i="2"/>
  <c r="AE15" i="2" s="1"/>
  <c r="BE15" i="2"/>
  <c r="AF15" i="2" s="1"/>
  <c r="BI15" i="2"/>
  <c r="AJ15" i="2" s="1"/>
  <c r="BF69" i="2"/>
  <c r="AG69" i="2" s="1"/>
  <c r="BJ69" i="2"/>
  <c r="AK69" i="2" s="1"/>
  <c r="U174" i="2"/>
  <c r="U95" i="2"/>
  <c r="X56" i="2" s="1"/>
  <c r="U120" i="2"/>
  <c r="X67" i="2" s="1"/>
  <c r="U69" i="2"/>
  <c r="U49" i="2"/>
  <c r="U116" i="2"/>
  <c r="U151" i="2"/>
  <c r="U160" i="2"/>
  <c r="X84" i="2" s="1"/>
  <c r="U111" i="2"/>
  <c r="U83" i="2"/>
  <c r="X50" i="2" s="1"/>
  <c r="U29" i="2"/>
  <c r="U18" i="2"/>
  <c r="X13" i="2" s="1"/>
  <c r="U77" i="2"/>
  <c r="U153" i="2"/>
  <c r="X81" i="2" s="1"/>
  <c r="U162" i="2"/>
  <c r="X85" i="2" s="1"/>
  <c r="U108" i="2"/>
  <c r="U80" i="2"/>
  <c r="U59" i="2"/>
  <c r="U28" i="2"/>
  <c r="X23" i="2" s="1"/>
  <c r="U132" i="2"/>
  <c r="U84" i="2"/>
  <c r="U56" i="2"/>
  <c r="X38" i="2" s="1"/>
  <c r="U38" i="2"/>
  <c r="X29" i="2" s="1"/>
  <c r="BG71" i="2"/>
  <c r="AH71" i="2" s="1"/>
  <c r="AZ71" i="2"/>
  <c r="AA71" i="2" s="1"/>
  <c r="BH71" i="2"/>
  <c r="AI71" i="2" s="1"/>
  <c r="BA71" i="2"/>
  <c r="AB71" i="2" s="1"/>
  <c r="BI71" i="2"/>
  <c r="AJ71" i="2" s="1"/>
  <c r="Y71" i="2"/>
  <c r="BB71" i="2"/>
  <c r="AC71" i="2" s="1"/>
  <c r="BJ71" i="2"/>
  <c r="AK71" i="2" s="1"/>
  <c r="Z71" i="2"/>
  <c r="BC71" i="2"/>
  <c r="AD71" i="2" s="1"/>
  <c r="BK71" i="2"/>
  <c r="AL71" i="2" s="1"/>
  <c r="BD71" i="2"/>
  <c r="AE71" i="2" s="1"/>
  <c r="BE71" i="2"/>
  <c r="AF71" i="2" s="1"/>
  <c r="BF71" i="2"/>
  <c r="AG71" i="2" s="1"/>
  <c r="BE58" i="2"/>
  <c r="AF58" i="2" s="1"/>
  <c r="BF58" i="2"/>
  <c r="AG58" i="2" s="1"/>
  <c r="BG58" i="2"/>
  <c r="AH58" i="2" s="1"/>
  <c r="AZ58" i="2"/>
  <c r="AA58" i="2" s="1"/>
  <c r="BH58" i="2"/>
  <c r="AI58" i="2" s="1"/>
  <c r="BA58" i="2"/>
  <c r="AB58" i="2" s="1"/>
  <c r="BI58" i="2"/>
  <c r="AJ58" i="2" s="1"/>
  <c r="Z58" i="2"/>
  <c r="BC58" i="2"/>
  <c r="AD58" i="2" s="1"/>
  <c r="BK58" i="2"/>
  <c r="AL58" i="2" s="1"/>
  <c r="Y58" i="2"/>
  <c r="BB58" i="2"/>
  <c r="AC58" i="2" s="1"/>
  <c r="BD58" i="2"/>
  <c r="AE58" i="2" s="1"/>
  <c r="BJ58" i="2"/>
  <c r="AK58" i="2" s="1"/>
  <c r="Y18" i="2"/>
  <c r="BB18" i="2"/>
  <c r="AC18" i="2" s="1"/>
  <c r="BJ18" i="2"/>
  <c r="AK18" i="2" s="1"/>
  <c r="Z18" i="2"/>
  <c r="BC18" i="2"/>
  <c r="AD18" i="2" s="1"/>
  <c r="BK18" i="2"/>
  <c r="AL18" i="2" s="1"/>
  <c r="BE18" i="2"/>
  <c r="AF18" i="2" s="1"/>
  <c r="BF18" i="2"/>
  <c r="AG18" i="2" s="1"/>
  <c r="BG18" i="2"/>
  <c r="AH18" i="2" s="1"/>
  <c r="AZ18" i="2"/>
  <c r="AA18" i="2" s="1"/>
  <c r="BH18" i="2"/>
  <c r="AI18" i="2" s="1"/>
  <c r="BA18" i="2"/>
  <c r="AB18" i="2" s="1"/>
  <c r="BD18" i="2"/>
  <c r="AE18" i="2" s="1"/>
  <c r="BI18" i="2"/>
  <c r="AJ18" i="2" s="1"/>
  <c r="AZ8" i="2"/>
  <c r="AA8" i="2" s="1"/>
  <c r="BH8" i="2"/>
  <c r="AI8" i="2" s="1"/>
  <c r="BA8" i="2"/>
  <c r="AB8" i="2" s="1"/>
  <c r="BI8" i="2"/>
  <c r="AJ8" i="2" s="1"/>
  <c r="Z8" i="2"/>
  <c r="BC8" i="2"/>
  <c r="AD8" i="2" s="1"/>
  <c r="BK8" i="2"/>
  <c r="AL8" i="2" s="1"/>
  <c r="BD8" i="2"/>
  <c r="AE8" i="2" s="1"/>
  <c r="BE8" i="2"/>
  <c r="AF8" i="2" s="1"/>
  <c r="BF8" i="2"/>
  <c r="AG8" i="2" s="1"/>
  <c r="BB8" i="2"/>
  <c r="AC8" i="2" s="1"/>
  <c r="BG8" i="2"/>
  <c r="AH8" i="2" s="1"/>
  <c r="BJ8" i="2"/>
  <c r="AK8" i="2" s="1"/>
  <c r="Y8" i="2"/>
  <c r="BA65" i="2"/>
  <c r="AB65" i="2" s="1"/>
  <c r="BI65" i="2"/>
  <c r="AJ65" i="2" s="1"/>
  <c r="Y65" i="2"/>
  <c r="BB65" i="2"/>
  <c r="AC65" i="2" s="1"/>
  <c r="BJ65" i="2"/>
  <c r="AK65" i="2" s="1"/>
  <c r="Z65" i="2"/>
  <c r="BC65" i="2"/>
  <c r="AD65" i="2" s="1"/>
  <c r="BK65" i="2"/>
  <c r="AL65" i="2" s="1"/>
  <c r="BD65" i="2"/>
  <c r="AE65" i="2" s="1"/>
  <c r="BE65" i="2"/>
  <c r="AF65" i="2" s="1"/>
  <c r="BF65" i="2"/>
  <c r="AG65" i="2" s="1"/>
  <c r="BH65" i="2"/>
  <c r="AI65" i="2" s="1"/>
  <c r="AZ65" i="2"/>
  <c r="AA65" i="2" s="1"/>
  <c r="BG65" i="2"/>
  <c r="AH65" i="2" s="1"/>
  <c r="Y45" i="2"/>
  <c r="BB45" i="2"/>
  <c r="AC45" i="2" s="1"/>
  <c r="BJ45" i="2"/>
  <c r="AK45" i="2" s="1"/>
  <c r="BF45" i="2"/>
  <c r="AG45" i="2" s="1"/>
  <c r="BG45" i="2"/>
  <c r="AH45" i="2" s="1"/>
  <c r="AZ45" i="2"/>
  <c r="AA45" i="2" s="1"/>
  <c r="BH45" i="2"/>
  <c r="AI45" i="2" s="1"/>
  <c r="BA45" i="2"/>
  <c r="AB45" i="2" s="1"/>
  <c r="Z45" i="2"/>
  <c r="BC45" i="2"/>
  <c r="AD45" i="2" s="1"/>
  <c r="BD45" i="2"/>
  <c r="AE45" i="2" s="1"/>
  <c r="BE45" i="2"/>
  <c r="AF45" i="2" s="1"/>
  <c r="BI45" i="2"/>
  <c r="AJ45" i="2" s="1"/>
  <c r="BK45" i="2"/>
  <c r="AL45" i="2" s="1"/>
  <c r="BC76" i="2"/>
  <c r="AD76" i="2" s="1"/>
  <c r="BK76" i="2"/>
  <c r="AL76" i="2" s="1"/>
  <c r="Y76" i="2"/>
  <c r="BD76" i="2"/>
  <c r="AE76" i="2" s="1"/>
  <c r="Z76" i="2"/>
  <c r="BE76" i="2"/>
  <c r="AF76" i="2" s="1"/>
  <c r="BF76" i="2"/>
  <c r="AG76" i="2" s="1"/>
  <c r="BG76" i="2"/>
  <c r="AH76" i="2" s="1"/>
  <c r="AZ76" i="2"/>
  <c r="AA76" i="2" s="1"/>
  <c r="BH76" i="2"/>
  <c r="AI76" i="2" s="1"/>
  <c r="BA76" i="2"/>
  <c r="AB76" i="2" s="1"/>
  <c r="BI76" i="2"/>
  <c r="AJ76" i="2" s="1"/>
  <c r="BB76" i="2"/>
  <c r="AC76" i="2" s="1"/>
  <c r="BJ76" i="2"/>
  <c r="AK76" i="2" s="1"/>
  <c r="BG80" i="2"/>
  <c r="AH80" i="2" s="1"/>
  <c r="AZ80" i="2"/>
  <c r="AA80" i="2" s="1"/>
  <c r="BH80" i="2"/>
  <c r="AI80" i="2" s="1"/>
  <c r="BA80" i="2"/>
  <c r="AB80" i="2" s="1"/>
  <c r="BI80" i="2"/>
  <c r="AJ80" i="2" s="1"/>
  <c r="Y80" i="2"/>
  <c r="BB80" i="2"/>
  <c r="AC80" i="2" s="1"/>
  <c r="BJ80" i="2"/>
  <c r="AK80" i="2" s="1"/>
  <c r="Z80" i="2"/>
  <c r="BC80" i="2"/>
  <c r="AD80" i="2" s="1"/>
  <c r="BK80" i="2"/>
  <c r="AL80" i="2" s="1"/>
  <c r="BD80" i="2"/>
  <c r="AE80" i="2" s="1"/>
  <c r="BE80" i="2"/>
  <c r="AF80" i="2" s="1"/>
  <c r="BF80" i="2"/>
  <c r="AG80" i="2" s="1"/>
  <c r="BD57" i="2"/>
  <c r="AE57" i="2" s="1"/>
  <c r="BE57" i="2"/>
  <c r="AF57" i="2" s="1"/>
  <c r="BF57" i="2"/>
  <c r="AG57" i="2" s="1"/>
  <c r="BG57" i="2"/>
  <c r="AH57" i="2" s="1"/>
  <c r="AZ57" i="2"/>
  <c r="AA57" i="2" s="1"/>
  <c r="BH57" i="2"/>
  <c r="AI57" i="2" s="1"/>
  <c r="Y57" i="2"/>
  <c r="BB57" i="2"/>
  <c r="AC57" i="2" s="1"/>
  <c r="BJ57" i="2"/>
  <c r="AK57" i="2" s="1"/>
  <c r="BC57" i="2"/>
  <c r="AD57" i="2" s="1"/>
  <c r="BI57" i="2"/>
  <c r="AJ57" i="2" s="1"/>
  <c r="BK57" i="2"/>
  <c r="AL57" i="2" s="1"/>
  <c r="Z57" i="2"/>
  <c r="BA57" i="2"/>
  <c r="AB57" i="2" s="1"/>
  <c r="U41" i="2"/>
  <c r="U172" i="2"/>
  <c r="X87" i="2" s="1"/>
  <c r="U123" i="2"/>
  <c r="U85" i="2"/>
  <c r="U66" i="2"/>
  <c r="U27" i="2"/>
  <c r="X22" i="2" s="1"/>
  <c r="U17" i="2"/>
  <c r="X12" i="2" s="1"/>
  <c r="U133" i="2"/>
  <c r="U142" i="2"/>
  <c r="U100" i="2"/>
  <c r="U79" i="2"/>
  <c r="U76" i="2"/>
  <c r="X47" i="2" s="1"/>
  <c r="U24" i="2"/>
  <c r="X19" i="2" s="1"/>
  <c r="U176" i="2"/>
  <c r="X88" i="2" s="1"/>
  <c r="U179" i="2"/>
  <c r="X89" i="2" s="1"/>
  <c r="U187" i="2"/>
  <c r="X91" i="2" s="1"/>
  <c r="U106" i="2"/>
  <c r="X60" i="2" s="1"/>
  <c r="U13" i="2"/>
  <c r="X10" i="2" s="1"/>
  <c r="U134" i="2"/>
  <c r="X73" i="2" s="1"/>
  <c r="U70" i="2"/>
  <c r="X43" i="2" s="1"/>
  <c r="U178" i="2"/>
  <c r="U181" i="2"/>
  <c r="U127" i="2"/>
  <c r="X70" i="2" s="1"/>
  <c r="U65" i="2"/>
  <c r="U57" i="2"/>
  <c r="X39" i="2" s="1"/>
  <c r="U139" i="2"/>
  <c r="X75" i="2" s="1"/>
  <c r="U148" i="2"/>
  <c r="BG42" i="2"/>
  <c r="AH42" i="2" s="1"/>
  <c r="AZ42" i="2"/>
  <c r="AA42" i="2" s="1"/>
  <c r="BH42" i="2"/>
  <c r="AI42" i="2" s="1"/>
  <c r="BA42" i="2"/>
  <c r="AB42" i="2" s="1"/>
  <c r="BI42" i="2"/>
  <c r="AJ42" i="2" s="1"/>
  <c r="Z42" i="2"/>
  <c r="BC42" i="2"/>
  <c r="AD42" i="2" s="1"/>
  <c r="BK42" i="2"/>
  <c r="AL42" i="2" s="1"/>
  <c r="BD42" i="2"/>
  <c r="AE42" i="2" s="1"/>
  <c r="BE42" i="2"/>
  <c r="AF42" i="2" s="1"/>
  <c r="BB42" i="2"/>
  <c r="AC42" i="2" s="1"/>
  <c r="BF42" i="2"/>
  <c r="AG42" i="2" s="1"/>
  <c r="BJ42" i="2"/>
  <c r="AK42" i="2" s="1"/>
  <c r="Y42" i="2"/>
  <c r="BD32" i="2"/>
  <c r="AE32" i="2" s="1"/>
  <c r="BE32" i="2"/>
  <c r="AF32" i="2" s="1"/>
  <c r="BF32" i="2"/>
  <c r="AG32" i="2" s="1"/>
  <c r="BG32" i="2"/>
  <c r="AH32" i="2" s="1"/>
  <c r="BK32" i="2"/>
  <c r="AL32" i="2" s="1"/>
  <c r="AZ32" i="2"/>
  <c r="AA32" i="2" s="1"/>
  <c r="BA32" i="2"/>
  <c r="AB32" i="2" s="1"/>
  <c r="Y32" i="2"/>
  <c r="BB32" i="2"/>
  <c r="AC32" i="2" s="1"/>
  <c r="Z32" i="2"/>
  <c r="BC32" i="2"/>
  <c r="AD32" i="2" s="1"/>
  <c r="BH32" i="2"/>
  <c r="AI32" i="2" s="1"/>
  <c r="BI32" i="2"/>
  <c r="AJ32" i="2" s="1"/>
  <c r="BJ32" i="2"/>
  <c r="AK32" i="2" s="1"/>
  <c r="U145" i="2"/>
  <c r="X77" i="2" s="1"/>
  <c r="U138" i="2"/>
  <c r="U183" i="2"/>
  <c r="X90" i="2" s="1"/>
  <c r="U94" i="2"/>
  <c r="X55" i="2" s="1"/>
  <c r="U14" i="2"/>
  <c r="X11" i="2" s="1"/>
  <c r="U25" i="2"/>
  <c r="X20" i="2" s="1"/>
  <c r="U16" i="2"/>
  <c r="U91" i="2"/>
  <c r="U107" i="2"/>
  <c r="X61" i="2" s="1"/>
  <c r="U105" i="2"/>
  <c r="U35" i="2"/>
  <c r="X26" i="2" s="1"/>
  <c r="U75" i="2"/>
  <c r="U159" i="2"/>
  <c r="X83" i="2" s="1"/>
  <c r="U171" i="2"/>
  <c r="U114" i="2"/>
  <c r="U82" i="2"/>
  <c r="U7" i="2"/>
  <c r="X6" i="2" s="1"/>
  <c r="U89" i="2"/>
  <c r="BC69" i="2" l="1"/>
  <c r="AD69" i="2" s="1"/>
  <c r="BG69" i="2"/>
  <c r="AH69" i="2" s="1"/>
  <c r="BB69" i="2"/>
  <c r="AC69" i="2" s="1"/>
  <c r="BE69" i="2"/>
  <c r="AF69" i="2" s="1"/>
  <c r="Y69" i="2"/>
  <c r="BI69" i="2"/>
  <c r="AJ69" i="2" s="1"/>
  <c r="Z69" i="2"/>
  <c r="BA69" i="2"/>
  <c r="AB69" i="2" s="1"/>
  <c r="BK69" i="2"/>
  <c r="AL69" i="2" s="1"/>
  <c r="BH69" i="2"/>
  <c r="AI69" i="2" s="1"/>
  <c r="BD69" i="2"/>
  <c r="AE69" i="2" s="1"/>
  <c r="BB44" i="2"/>
  <c r="AC44" i="2" s="1"/>
  <c r="BA44" i="2"/>
  <c r="AB44" i="2" s="1"/>
  <c r="BJ44" i="2"/>
  <c r="AK44" i="2" s="1"/>
  <c r="BK44" i="2"/>
  <c r="AL44" i="2" s="1"/>
  <c r="BH44" i="2"/>
  <c r="AI44" i="2" s="1"/>
  <c r="BG44" i="2"/>
  <c r="AH44" i="2" s="1"/>
  <c r="BD44" i="2"/>
  <c r="AE44" i="2" s="1"/>
  <c r="BF44" i="2"/>
  <c r="AG44" i="2" s="1"/>
  <c r="BC44" i="2"/>
  <c r="AD44" i="2" s="1"/>
  <c r="BE44" i="2"/>
  <c r="AF44" i="2" s="1"/>
  <c r="Z44" i="2"/>
  <c r="BK63" i="2"/>
  <c r="AL63" i="2" s="1"/>
  <c r="AZ63" i="2"/>
  <c r="AA63" i="2" s="1"/>
  <c r="BF15" i="2"/>
  <c r="AG15" i="2" s="1"/>
  <c r="BB15" i="2"/>
  <c r="AC15" i="2" s="1"/>
  <c r="BC63" i="2"/>
  <c r="AD63" i="2" s="1"/>
  <c r="BG63" i="2"/>
  <c r="AH63" i="2" s="1"/>
  <c r="BA15" i="2"/>
  <c r="AB15" i="2" s="1"/>
  <c r="Y15" i="2"/>
  <c r="Y63" i="2"/>
  <c r="BF63" i="2"/>
  <c r="AG63" i="2" s="1"/>
  <c r="BB63" i="2"/>
  <c r="AC63" i="2" s="1"/>
  <c r="BK15" i="2"/>
  <c r="AL15" i="2" s="1"/>
  <c r="BG15" i="2"/>
  <c r="AH15" i="2" s="1"/>
  <c r="BE63" i="2"/>
  <c r="AF63" i="2" s="1"/>
  <c r="BI63" i="2"/>
  <c r="AJ63" i="2" s="1"/>
  <c r="BC15" i="2"/>
  <c r="AD15" i="2" s="1"/>
  <c r="BD63" i="2"/>
  <c r="AE63" i="2" s="1"/>
  <c r="BA63" i="2"/>
  <c r="AB63" i="2" s="1"/>
  <c r="Z63" i="2"/>
  <c r="BG88" i="2"/>
  <c r="AH88" i="2" s="1"/>
  <c r="Y88" i="2"/>
  <c r="BD88" i="2"/>
  <c r="AE88" i="2" s="1"/>
  <c r="BE88" i="2"/>
  <c r="AF88" i="2" s="1"/>
  <c r="BJ88" i="2"/>
  <c r="AK88" i="2" s="1"/>
  <c r="AZ88" i="2"/>
  <c r="AA88" i="2" s="1"/>
  <c r="BK88" i="2"/>
  <c r="AL88" i="2" s="1"/>
  <c r="BA88" i="2"/>
  <c r="AB88" i="2" s="1"/>
  <c r="Z88" i="2"/>
  <c r="BB88" i="2"/>
  <c r="AC88" i="2" s="1"/>
  <c r="BC88" i="2"/>
  <c r="AD88" i="2" s="1"/>
  <c r="BF88" i="2"/>
  <c r="AG88" i="2" s="1"/>
  <c r="BH88" i="2"/>
  <c r="AI88" i="2" s="1"/>
  <c r="BI88" i="2"/>
  <c r="AJ88" i="2" s="1"/>
  <c r="BD22" i="2"/>
  <c r="AE22" i="2" s="1"/>
  <c r="BA22" i="2"/>
  <c r="AB22" i="2" s="1"/>
  <c r="BJ22" i="2"/>
  <c r="AK22" i="2" s="1"/>
  <c r="BB22" i="2"/>
  <c r="AC22" i="2" s="1"/>
  <c r="BK22" i="2"/>
  <c r="AL22" i="2" s="1"/>
  <c r="BC22" i="2"/>
  <c r="AD22" i="2" s="1"/>
  <c r="Y22" i="2"/>
  <c r="BE22" i="2"/>
  <c r="AF22" i="2" s="1"/>
  <c r="Z22" i="2"/>
  <c r="BF22" i="2"/>
  <c r="AG22" i="2" s="1"/>
  <c r="BG22" i="2"/>
  <c r="AH22" i="2" s="1"/>
  <c r="AZ22" i="2"/>
  <c r="AA22" i="2" s="1"/>
  <c r="BH22" i="2"/>
  <c r="AI22" i="2" s="1"/>
  <c r="BI22" i="2"/>
  <c r="AJ22" i="2" s="1"/>
  <c r="BE23" i="2"/>
  <c r="AF23" i="2" s="1"/>
  <c r="Z23" i="2"/>
  <c r="BF23" i="2"/>
  <c r="AG23" i="2" s="1"/>
  <c r="BG23" i="2"/>
  <c r="AH23" i="2" s="1"/>
  <c r="BH23" i="2"/>
  <c r="AI23" i="2" s="1"/>
  <c r="AZ23" i="2"/>
  <c r="AA23" i="2" s="1"/>
  <c r="BI23" i="2"/>
  <c r="AJ23" i="2" s="1"/>
  <c r="BA23" i="2"/>
  <c r="AB23" i="2" s="1"/>
  <c r="BJ23" i="2"/>
  <c r="AK23" i="2" s="1"/>
  <c r="BB23" i="2"/>
  <c r="AC23" i="2" s="1"/>
  <c r="BK23" i="2"/>
  <c r="AL23" i="2" s="1"/>
  <c r="BD23" i="2"/>
  <c r="AE23" i="2" s="1"/>
  <c r="Y23" i="2"/>
  <c r="BC23" i="2"/>
  <c r="AD23" i="2" s="1"/>
  <c r="Z67" i="2"/>
  <c r="BC67" i="2"/>
  <c r="AD67" i="2" s="1"/>
  <c r="BK67" i="2"/>
  <c r="AL67" i="2" s="1"/>
  <c r="BD67" i="2"/>
  <c r="AE67" i="2" s="1"/>
  <c r="BE67" i="2"/>
  <c r="AF67" i="2" s="1"/>
  <c r="BF67" i="2"/>
  <c r="AG67" i="2" s="1"/>
  <c r="BG67" i="2"/>
  <c r="AH67" i="2" s="1"/>
  <c r="AZ67" i="2"/>
  <c r="AA67" i="2" s="1"/>
  <c r="BH67" i="2"/>
  <c r="AI67" i="2" s="1"/>
  <c r="Y67" i="2"/>
  <c r="BA67" i="2"/>
  <c r="AB67" i="2" s="1"/>
  <c r="BB67" i="2"/>
  <c r="AC67" i="2" s="1"/>
  <c r="BI67" i="2"/>
  <c r="AJ67" i="2" s="1"/>
  <c r="BJ67" i="2"/>
  <c r="AK67" i="2" s="1"/>
  <c r="AZ16" i="2"/>
  <c r="AA16" i="2" s="1"/>
  <c r="BH16" i="2"/>
  <c r="AI16" i="2" s="1"/>
  <c r="BA16" i="2"/>
  <c r="AB16" i="2" s="1"/>
  <c r="BI16" i="2"/>
  <c r="AJ16" i="2" s="1"/>
  <c r="Z16" i="2"/>
  <c r="BC16" i="2"/>
  <c r="AD16" i="2" s="1"/>
  <c r="BK16" i="2"/>
  <c r="AL16" i="2" s="1"/>
  <c r="BD16" i="2"/>
  <c r="AE16" i="2" s="1"/>
  <c r="BE16" i="2"/>
  <c r="AF16" i="2" s="1"/>
  <c r="BF16" i="2"/>
  <c r="AG16" i="2" s="1"/>
  <c r="BJ16" i="2"/>
  <c r="AK16" i="2" s="1"/>
  <c r="Y16" i="2"/>
  <c r="BB16" i="2"/>
  <c r="AC16" i="2" s="1"/>
  <c r="BG16" i="2"/>
  <c r="AH16" i="2" s="1"/>
  <c r="BE40" i="2"/>
  <c r="AF40" i="2" s="1"/>
  <c r="BF40" i="2"/>
  <c r="AG40" i="2" s="1"/>
  <c r="BG40" i="2"/>
  <c r="AH40" i="2" s="1"/>
  <c r="AZ40" i="2"/>
  <c r="AA40" i="2" s="1"/>
  <c r="BH40" i="2"/>
  <c r="AI40" i="2" s="1"/>
  <c r="BA40" i="2"/>
  <c r="AB40" i="2" s="1"/>
  <c r="BI40" i="2"/>
  <c r="AJ40" i="2" s="1"/>
  <c r="Y40" i="2"/>
  <c r="BB40" i="2"/>
  <c r="AC40" i="2" s="1"/>
  <c r="BJ40" i="2"/>
  <c r="AK40" i="2" s="1"/>
  <c r="Z40" i="2"/>
  <c r="BC40" i="2"/>
  <c r="AD40" i="2" s="1"/>
  <c r="BK40" i="2"/>
  <c r="AL40" i="2" s="1"/>
  <c r="BD40" i="2"/>
  <c r="AE40" i="2" s="1"/>
  <c r="BE5" i="2"/>
  <c r="AF5" i="2" s="1"/>
  <c r="BF5" i="2"/>
  <c r="AG5" i="2" s="1"/>
  <c r="AZ5" i="2"/>
  <c r="AA5" i="2" s="1"/>
  <c r="BH5" i="2"/>
  <c r="AI5" i="2" s="1"/>
  <c r="BA5" i="2"/>
  <c r="AB5" i="2" s="1"/>
  <c r="BI5" i="2"/>
  <c r="AJ5" i="2" s="1"/>
  <c r="Y5" i="2"/>
  <c r="BB5" i="2"/>
  <c r="AC5" i="2" s="1"/>
  <c r="BJ5" i="2"/>
  <c r="AK5" i="2" s="1"/>
  <c r="Z5" i="2"/>
  <c r="BC5" i="2"/>
  <c r="AD5" i="2" s="1"/>
  <c r="BK5" i="2"/>
  <c r="AL5" i="2" s="1"/>
  <c r="BD5" i="2"/>
  <c r="AE5" i="2" s="1"/>
  <c r="BG5" i="2"/>
  <c r="AH5" i="2" s="1"/>
  <c r="BD20" i="2"/>
  <c r="AE20" i="2" s="1"/>
  <c r="BE20" i="2"/>
  <c r="AF20" i="2" s="1"/>
  <c r="BG20" i="2"/>
  <c r="AH20" i="2" s="1"/>
  <c r="BA20" i="2"/>
  <c r="AB20" i="2" s="1"/>
  <c r="BI20" i="2"/>
  <c r="AJ20" i="2" s="1"/>
  <c r="Y20" i="2"/>
  <c r="BB20" i="2"/>
  <c r="AC20" i="2" s="1"/>
  <c r="BJ20" i="2"/>
  <c r="AK20" i="2" s="1"/>
  <c r="BK20" i="2"/>
  <c r="AL20" i="2" s="1"/>
  <c r="AZ20" i="2"/>
  <c r="AA20" i="2" s="1"/>
  <c r="BC20" i="2"/>
  <c r="AD20" i="2" s="1"/>
  <c r="Z20" i="2"/>
  <c r="BF20" i="2"/>
  <c r="AG20" i="2" s="1"/>
  <c r="BH20" i="2"/>
  <c r="AI20" i="2" s="1"/>
  <c r="Z19" i="2"/>
  <c r="BC19" i="2"/>
  <c r="AD19" i="2" s="1"/>
  <c r="BK19" i="2"/>
  <c r="AL19" i="2" s="1"/>
  <c r="BD19" i="2"/>
  <c r="AE19" i="2" s="1"/>
  <c r="BF19" i="2"/>
  <c r="AG19" i="2" s="1"/>
  <c r="AZ19" i="2"/>
  <c r="AA19" i="2" s="1"/>
  <c r="BH19" i="2"/>
  <c r="AI19" i="2" s="1"/>
  <c r="BA19" i="2"/>
  <c r="AB19" i="2" s="1"/>
  <c r="BI19" i="2"/>
  <c r="AJ19" i="2" s="1"/>
  <c r="BB19" i="2"/>
  <c r="AC19" i="2" s="1"/>
  <c r="BE19" i="2"/>
  <c r="AF19" i="2" s="1"/>
  <c r="Y19" i="2"/>
  <c r="BG19" i="2"/>
  <c r="AH19" i="2" s="1"/>
  <c r="BJ19" i="2"/>
  <c r="AK19" i="2" s="1"/>
  <c r="BE50" i="2"/>
  <c r="AF50" i="2" s="1"/>
  <c r="BF50" i="2"/>
  <c r="AG50" i="2" s="1"/>
  <c r="BG50" i="2"/>
  <c r="AH50" i="2" s="1"/>
  <c r="AZ50" i="2"/>
  <c r="AA50" i="2" s="1"/>
  <c r="BH50" i="2"/>
  <c r="AI50" i="2" s="1"/>
  <c r="BA50" i="2"/>
  <c r="AB50" i="2" s="1"/>
  <c r="BI50" i="2"/>
  <c r="AJ50" i="2" s="1"/>
  <c r="Y50" i="2"/>
  <c r="BB50" i="2"/>
  <c r="AC50" i="2" s="1"/>
  <c r="BJ50" i="2"/>
  <c r="AK50" i="2" s="1"/>
  <c r="Z50" i="2"/>
  <c r="BC50" i="2"/>
  <c r="AD50" i="2" s="1"/>
  <c r="BK50" i="2"/>
  <c r="AL50" i="2" s="1"/>
  <c r="BD50" i="2"/>
  <c r="AE50" i="2" s="1"/>
  <c r="Z56" i="2"/>
  <c r="BC56" i="2"/>
  <c r="AD56" i="2" s="1"/>
  <c r="BK56" i="2"/>
  <c r="AL56" i="2" s="1"/>
  <c r="BD56" i="2"/>
  <c r="AE56" i="2" s="1"/>
  <c r="BE56" i="2"/>
  <c r="AF56" i="2" s="1"/>
  <c r="BF56" i="2"/>
  <c r="AG56" i="2" s="1"/>
  <c r="BG56" i="2"/>
  <c r="AH56" i="2" s="1"/>
  <c r="AZ56" i="2"/>
  <c r="AA56" i="2" s="1"/>
  <c r="BH56" i="2"/>
  <c r="AI56" i="2" s="1"/>
  <c r="BA56" i="2"/>
  <c r="AB56" i="2" s="1"/>
  <c r="BI56" i="2"/>
  <c r="AJ56" i="2" s="1"/>
  <c r="Y56" i="2"/>
  <c r="BB56" i="2"/>
  <c r="AC56" i="2" s="1"/>
  <c r="BJ56" i="2"/>
  <c r="AK56" i="2" s="1"/>
  <c r="Y35" i="2"/>
  <c r="BB35" i="2"/>
  <c r="AC35" i="2" s="1"/>
  <c r="BJ35" i="2"/>
  <c r="AK35" i="2" s="1"/>
  <c r="BC35" i="2"/>
  <c r="AD35" i="2" s="1"/>
  <c r="BD35" i="2"/>
  <c r="AE35" i="2" s="1"/>
  <c r="Z35" i="2"/>
  <c r="BE35" i="2"/>
  <c r="AF35" i="2" s="1"/>
  <c r="BF35" i="2"/>
  <c r="AG35" i="2" s="1"/>
  <c r="BG35" i="2"/>
  <c r="AH35" i="2" s="1"/>
  <c r="BH35" i="2"/>
  <c r="AI35" i="2" s="1"/>
  <c r="AZ35" i="2"/>
  <c r="AA35" i="2" s="1"/>
  <c r="BI35" i="2"/>
  <c r="AJ35" i="2" s="1"/>
  <c r="BA35" i="2"/>
  <c r="AB35" i="2" s="1"/>
  <c r="BK35" i="2"/>
  <c r="AL35" i="2" s="1"/>
  <c r="Y83" i="2"/>
  <c r="BB83" i="2"/>
  <c r="AC83" i="2" s="1"/>
  <c r="BJ83" i="2"/>
  <c r="AK83" i="2" s="1"/>
  <c r="Z83" i="2"/>
  <c r="BC83" i="2"/>
  <c r="AD83" i="2" s="1"/>
  <c r="BK83" i="2"/>
  <c r="AL83" i="2" s="1"/>
  <c r="BD83" i="2"/>
  <c r="AE83" i="2" s="1"/>
  <c r="BE83" i="2"/>
  <c r="AF83" i="2" s="1"/>
  <c r="BF83" i="2"/>
  <c r="AG83" i="2" s="1"/>
  <c r="BG83" i="2"/>
  <c r="AH83" i="2" s="1"/>
  <c r="AZ83" i="2"/>
  <c r="AA83" i="2" s="1"/>
  <c r="BH83" i="2"/>
  <c r="AI83" i="2" s="1"/>
  <c r="BA83" i="2"/>
  <c r="AB83" i="2" s="1"/>
  <c r="BI83" i="2"/>
  <c r="AJ83" i="2" s="1"/>
  <c r="Z11" i="2"/>
  <c r="BC11" i="2"/>
  <c r="AD11" i="2" s="1"/>
  <c r="BK11" i="2"/>
  <c r="AL11" i="2" s="1"/>
  <c r="BD11" i="2"/>
  <c r="AE11" i="2" s="1"/>
  <c r="BF11" i="2"/>
  <c r="AG11" i="2" s="1"/>
  <c r="BG11" i="2"/>
  <c r="AH11" i="2" s="1"/>
  <c r="AZ11" i="2"/>
  <c r="AA11" i="2" s="1"/>
  <c r="BH11" i="2"/>
  <c r="AI11" i="2" s="1"/>
  <c r="BA11" i="2"/>
  <c r="AB11" i="2" s="1"/>
  <c r="BI11" i="2"/>
  <c r="AJ11" i="2" s="1"/>
  <c r="BB11" i="2"/>
  <c r="AC11" i="2" s="1"/>
  <c r="BE11" i="2"/>
  <c r="AF11" i="2" s="1"/>
  <c r="BJ11" i="2"/>
  <c r="AK11" i="2" s="1"/>
  <c r="Y11" i="2"/>
  <c r="AZ43" i="2"/>
  <c r="AA43" i="2" s="1"/>
  <c r="BH43" i="2"/>
  <c r="AI43" i="2" s="1"/>
  <c r="Y43" i="2"/>
  <c r="BD43" i="2"/>
  <c r="AE43" i="2" s="1"/>
  <c r="BE43" i="2"/>
  <c r="AF43" i="2" s="1"/>
  <c r="BF43" i="2"/>
  <c r="AG43" i="2" s="1"/>
  <c r="BJ43" i="2"/>
  <c r="AK43" i="2" s="1"/>
  <c r="BK43" i="2"/>
  <c r="AL43" i="2" s="1"/>
  <c r="BA43" i="2"/>
  <c r="AB43" i="2" s="1"/>
  <c r="BB43" i="2"/>
  <c r="AC43" i="2" s="1"/>
  <c r="BC43" i="2"/>
  <c r="AD43" i="2" s="1"/>
  <c r="Z43" i="2"/>
  <c r="BG43" i="2"/>
  <c r="AH43" i="2" s="1"/>
  <c r="BI43" i="2"/>
  <c r="AJ43" i="2" s="1"/>
  <c r="BD47" i="2"/>
  <c r="AE47" i="2" s="1"/>
  <c r="BB47" i="2"/>
  <c r="AC47" i="2" s="1"/>
  <c r="BK47" i="2"/>
  <c r="AL47" i="2" s="1"/>
  <c r="BC47" i="2"/>
  <c r="AD47" i="2" s="1"/>
  <c r="Y47" i="2"/>
  <c r="BE47" i="2"/>
  <c r="AF47" i="2" s="1"/>
  <c r="Z47" i="2"/>
  <c r="BF47" i="2"/>
  <c r="AG47" i="2" s="1"/>
  <c r="BG47" i="2"/>
  <c r="AH47" i="2" s="1"/>
  <c r="BH47" i="2"/>
  <c r="AI47" i="2" s="1"/>
  <c r="AZ47" i="2"/>
  <c r="AA47" i="2" s="1"/>
  <c r="BI47" i="2"/>
  <c r="AJ47" i="2" s="1"/>
  <c r="BA47" i="2"/>
  <c r="AB47" i="2" s="1"/>
  <c r="BJ47" i="2"/>
  <c r="AK47" i="2" s="1"/>
  <c r="AZ53" i="2"/>
  <c r="AA53" i="2" s="1"/>
  <c r="BH53" i="2"/>
  <c r="AI53" i="2" s="1"/>
  <c r="BA53" i="2"/>
  <c r="AB53" i="2" s="1"/>
  <c r="BI53" i="2"/>
  <c r="AJ53" i="2" s="1"/>
  <c r="Y53" i="2"/>
  <c r="BB53" i="2"/>
  <c r="AC53" i="2" s="1"/>
  <c r="BJ53" i="2"/>
  <c r="AK53" i="2" s="1"/>
  <c r="Z53" i="2"/>
  <c r="BC53" i="2"/>
  <c r="AD53" i="2" s="1"/>
  <c r="BK53" i="2"/>
  <c r="AL53" i="2" s="1"/>
  <c r="BD53" i="2"/>
  <c r="AE53" i="2" s="1"/>
  <c r="BE53" i="2"/>
  <c r="AF53" i="2" s="1"/>
  <c r="BF53" i="2"/>
  <c r="AG53" i="2" s="1"/>
  <c r="BG53" i="2"/>
  <c r="AH53" i="2" s="1"/>
  <c r="Y55" i="2"/>
  <c r="BB55" i="2"/>
  <c r="AC55" i="2" s="1"/>
  <c r="BJ55" i="2"/>
  <c r="AK55" i="2" s="1"/>
  <c r="Z55" i="2"/>
  <c r="BC55" i="2"/>
  <c r="AD55" i="2" s="1"/>
  <c r="BK55" i="2"/>
  <c r="AL55" i="2" s="1"/>
  <c r="BD55" i="2"/>
  <c r="AE55" i="2" s="1"/>
  <c r="BE55" i="2"/>
  <c r="AF55" i="2" s="1"/>
  <c r="BF55" i="2"/>
  <c r="AG55" i="2" s="1"/>
  <c r="BG55" i="2"/>
  <c r="AH55" i="2" s="1"/>
  <c r="AZ55" i="2"/>
  <c r="AA55" i="2" s="1"/>
  <c r="BH55" i="2"/>
  <c r="AI55" i="2" s="1"/>
  <c r="BA55" i="2"/>
  <c r="AB55" i="2" s="1"/>
  <c r="BI55" i="2"/>
  <c r="AJ55" i="2" s="1"/>
  <c r="Y73" i="2"/>
  <c r="BB73" i="2"/>
  <c r="AC73" i="2" s="1"/>
  <c r="BJ73" i="2"/>
  <c r="AK73" i="2" s="1"/>
  <c r="Z73" i="2"/>
  <c r="BC73" i="2"/>
  <c r="AD73" i="2" s="1"/>
  <c r="BK73" i="2"/>
  <c r="AL73" i="2" s="1"/>
  <c r="BD73" i="2"/>
  <c r="AE73" i="2" s="1"/>
  <c r="BE73" i="2"/>
  <c r="AF73" i="2" s="1"/>
  <c r="BF73" i="2"/>
  <c r="AG73" i="2" s="1"/>
  <c r="AZ73" i="2"/>
  <c r="AA73" i="2" s="1"/>
  <c r="BA73" i="2"/>
  <c r="AB73" i="2" s="1"/>
  <c r="BG73" i="2"/>
  <c r="AH73" i="2" s="1"/>
  <c r="BH73" i="2"/>
  <c r="AI73" i="2" s="1"/>
  <c r="BI73" i="2"/>
  <c r="AJ73" i="2" s="1"/>
  <c r="Z84" i="2"/>
  <c r="BC84" i="2"/>
  <c r="AD84" i="2" s="1"/>
  <c r="BK84" i="2"/>
  <c r="AL84" i="2" s="1"/>
  <c r="BD84" i="2"/>
  <c r="AE84" i="2" s="1"/>
  <c r="BE84" i="2"/>
  <c r="AF84" i="2" s="1"/>
  <c r="BF84" i="2"/>
  <c r="AG84" i="2" s="1"/>
  <c r="BG84" i="2"/>
  <c r="AH84" i="2" s="1"/>
  <c r="AZ84" i="2"/>
  <c r="AA84" i="2" s="1"/>
  <c r="BH84" i="2"/>
  <c r="AI84" i="2" s="1"/>
  <c r="BA84" i="2"/>
  <c r="AB84" i="2" s="1"/>
  <c r="BI84" i="2"/>
  <c r="AJ84" i="2" s="1"/>
  <c r="BB84" i="2"/>
  <c r="AC84" i="2" s="1"/>
  <c r="BJ84" i="2"/>
  <c r="AK84" i="2" s="1"/>
  <c r="Y84" i="2"/>
  <c r="BA54" i="2"/>
  <c r="AB54" i="2" s="1"/>
  <c r="BI54" i="2"/>
  <c r="AJ54" i="2" s="1"/>
  <c r="Y54" i="2"/>
  <c r="BB54" i="2"/>
  <c r="AC54" i="2" s="1"/>
  <c r="BJ54" i="2"/>
  <c r="AK54" i="2" s="1"/>
  <c r="Z54" i="2"/>
  <c r="BC54" i="2"/>
  <c r="AD54" i="2" s="1"/>
  <c r="BK54" i="2"/>
  <c r="AL54" i="2" s="1"/>
  <c r="BD54" i="2"/>
  <c r="AE54" i="2" s="1"/>
  <c r="BE54" i="2"/>
  <c r="AF54" i="2" s="1"/>
  <c r="BF54" i="2"/>
  <c r="AG54" i="2" s="1"/>
  <c r="BG54" i="2"/>
  <c r="AH54" i="2" s="1"/>
  <c r="AZ54" i="2"/>
  <c r="AA54" i="2" s="1"/>
  <c r="BH54" i="2"/>
  <c r="AI54" i="2" s="1"/>
  <c r="BD26" i="2"/>
  <c r="AE26" i="2" s="1"/>
  <c r="BE26" i="2"/>
  <c r="AF26" i="2" s="1"/>
  <c r="BF26" i="2"/>
  <c r="AG26" i="2" s="1"/>
  <c r="BG26" i="2"/>
  <c r="AH26" i="2" s="1"/>
  <c r="AZ26" i="2"/>
  <c r="AA26" i="2" s="1"/>
  <c r="BH26" i="2"/>
  <c r="AI26" i="2" s="1"/>
  <c r="BA26" i="2"/>
  <c r="AB26" i="2" s="1"/>
  <c r="BI26" i="2"/>
  <c r="AJ26" i="2" s="1"/>
  <c r="BC26" i="2"/>
  <c r="AD26" i="2" s="1"/>
  <c r="BJ26" i="2"/>
  <c r="AK26" i="2" s="1"/>
  <c r="BK26" i="2"/>
  <c r="AL26" i="2" s="1"/>
  <c r="Y26" i="2"/>
  <c r="Z26" i="2"/>
  <c r="BB26" i="2"/>
  <c r="AC26" i="2" s="1"/>
  <c r="BG90" i="2"/>
  <c r="AH90" i="2" s="1"/>
  <c r="AZ90" i="2"/>
  <c r="AA90" i="2" s="1"/>
  <c r="BI90" i="2"/>
  <c r="AJ90" i="2" s="1"/>
  <c r="BA90" i="2"/>
  <c r="AB90" i="2" s="1"/>
  <c r="BJ90" i="2"/>
  <c r="AK90" i="2" s="1"/>
  <c r="BB90" i="2"/>
  <c r="AC90" i="2" s="1"/>
  <c r="BK90" i="2"/>
  <c r="AL90" i="2" s="1"/>
  <c r="BC90" i="2"/>
  <c r="AD90" i="2" s="1"/>
  <c r="Y90" i="2"/>
  <c r="BD90" i="2"/>
  <c r="AE90" i="2" s="1"/>
  <c r="Z90" i="2"/>
  <c r="BE90" i="2"/>
  <c r="AF90" i="2" s="1"/>
  <c r="BF90" i="2"/>
  <c r="AG90" i="2" s="1"/>
  <c r="BH90" i="2"/>
  <c r="AI90" i="2" s="1"/>
  <c r="BD75" i="2"/>
  <c r="AE75" i="2" s="1"/>
  <c r="BE75" i="2"/>
  <c r="AF75" i="2" s="1"/>
  <c r="BF75" i="2"/>
  <c r="AG75" i="2" s="1"/>
  <c r="BC75" i="2"/>
  <c r="AD75" i="2" s="1"/>
  <c r="BG75" i="2"/>
  <c r="AH75" i="2" s="1"/>
  <c r="BH75" i="2"/>
  <c r="AI75" i="2" s="1"/>
  <c r="BI75" i="2"/>
  <c r="AJ75" i="2" s="1"/>
  <c r="BJ75" i="2"/>
  <c r="AK75" i="2" s="1"/>
  <c r="Y75" i="2"/>
  <c r="AZ75" i="2"/>
  <c r="AA75" i="2" s="1"/>
  <c r="BK75" i="2"/>
  <c r="AL75" i="2" s="1"/>
  <c r="Z75" i="2"/>
  <c r="BA75" i="2"/>
  <c r="AB75" i="2" s="1"/>
  <c r="BB75" i="2"/>
  <c r="AC75" i="2" s="1"/>
  <c r="Y10" i="2"/>
  <c r="BB10" i="2"/>
  <c r="AC10" i="2" s="1"/>
  <c r="BJ10" i="2"/>
  <c r="AK10" i="2" s="1"/>
  <c r="Z10" i="2"/>
  <c r="BC10" i="2"/>
  <c r="AD10" i="2" s="1"/>
  <c r="BK10" i="2"/>
  <c r="AL10" i="2" s="1"/>
  <c r="BE10" i="2"/>
  <c r="AF10" i="2" s="1"/>
  <c r="BF10" i="2"/>
  <c r="AG10" i="2" s="1"/>
  <c r="BG10" i="2"/>
  <c r="AH10" i="2" s="1"/>
  <c r="AZ10" i="2"/>
  <c r="AA10" i="2" s="1"/>
  <c r="BH10" i="2"/>
  <c r="AI10" i="2" s="1"/>
  <c r="BI10" i="2"/>
  <c r="AJ10" i="2" s="1"/>
  <c r="BA10" i="2"/>
  <c r="AB10" i="2" s="1"/>
  <c r="BD10" i="2"/>
  <c r="AE10" i="2" s="1"/>
  <c r="BF87" i="2"/>
  <c r="AG87" i="2" s="1"/>
  <c r="AZ87" i="2"/>
  <c r="AA87" i="2" s="1"/>
  <c r="BH87" i="2"/>
  <c r="AI87" i="2" s="1"/>
  <c r="BA87" i="2"/>
  <c r="AB87" i="2" s="1"/>
  <c r="BI87" i="2"/>
  <c r="AJ87" i="2" s="1"/>
  <c r="Z87" i="2"/>
  <c r="BC87" i="2"/>
  <c r="AD87" i="2" s="1"/>
  <c r="BK87" i="2"/>
  <c r="AL87" i="2" s="1"/>
  <c r="BD87" i="2"/>
  <c r="AE87" i="2" s="1"/>
  <c r="BJ87" i="2"/>
  <c r="AK87" i="2" s="1"/>
  <c r="BB87" i="2"/>
  <c r="AC87" i="2" s="1"/>
  <c r="BE87" i="2"/>
  <c r="AF87" i="2" s="1"/>
  <c r="Y87" i="2"/>
  <c r="BG87" i="2"/>
  <c r="AH87" i="2" s="1"/>
  <c r="AZ29" i="2"/>
  <c r="AA29" i="2" s="1"/>
  <c r="BH29" i="2"/>
  <c r="AI29" i="2" s="1"/>
  <c r="BA29" i="2"/>
  <c r="AB29" i="2" s="1"/>
  <c r="BI29" i="2"/>
  <c r="AJ29" i="2" s="1"/>
  <c r="Y29" i="2"/>
  <c r="BB29" i="2"/>
  <c r="AC29" i="2" s="1"/>
  <c r="BJ29" i="2"/>
  <c r="AK29" i="2" s="1"/>
  <c r="Z29" i="2"/>
  <c r="BC29" i="2"/>
  <c r="AD29" i="2" s="1"/>
  <c r="BK29" i="2"/>
  <c r="AL29" i="2" s="1"/>
  <c r="BD29" i="2"/>
  <c r="AE29" i="2" s="1"/>
  <c r="BF29" i="2"/>
  <c r="AG29" i="2" s="1"/>
  <c r="BG29" i="2"/>
  <c r="AH29" i="2" s="1"/>
  <c r="BE29" i="2"/>
  <c r="AF29" i="2" s="1"/>
  <c r="BD85" i="2"/>
  <c r="AE85" i="2" s="1"/>
  <c r="BE85" i="2"/>
  <c r="AF85" i="2" s="1"/>
  <c r="BF85" i="2"/>
  <c r="AG85" i="2" s="1"/>
  <c r="BG85" i="2"/>
  <c r="AH85" i="2" s="1"/>
  <c r="BA85" i="2"/>
  <c r="AB85" i="2" s="1"/>
  <c r="BI85" i="2"/>
  <c r="AJ85" i="2" s="1"/>
  <c r="Y85" i="2"/>
  <c r="BB85" i="2"/>
  <c r="AC85" i="2" s="1"/>
  <c r="BJ85" i="2"/>
  <c r="AK85" i="2" s="1"/>
  <c r="Z85" i="2"/>
  <c r="AZ85" i="2"/>
  <c r="AA85" i="2" s="1"/>
  <c r="BC85" i="2"/>
  <c r="AD85" i="2" s="1"/>
  <c r="BH85" i="2"/>
  <c r="AI85" i="2" s="1"/>
  <c r="BK85" i="2"/>
  <c r="AL85" i="2" s="1"/>
  <c r="BG34" i="2"/>
  <c r="AH34" i="2" s="1"/>
  <c r="AZ34" i="2"/>
  <c r="AA34" i="2" s="1"/>
  <c r="BH34" i="2"/>
  <c r="AI34" i="2" s="1"/>
  <c r="BA34" i="2"/>
  <c r="AB34" i="2" s="1"/>
  <c r="BI34" i="2"/>
  <c r="AJ34" i="2" s="1"/>
  <c r="Z34" i="2"/>
  <c r="BB34" i="2"/>
  <c r="AC34" i="2" s="1"/>
  <c r="BC34" i="2"/>
  <c r="AD34" i="2" s="1"/>
  <c r="BD34" i="2"/>
  <c r="AE34" i="2" s="1"/>
  <c r="BE34" i="2"/>
  <c r="AF34" i="2" s="1"/>
  <c r="BF34" i="2"/>
  <c r="AG34" i="2" s="1"/>
  <c r="BJ34" i="2"/>
  <c r="AK34" i="2" s="1"/>
  <c r="Y34" i="2"/>
  <c r="BK34" i="2"/>
  <c r="AL34" i="2" s="1"/>
  <c r="Z46" i="2"/>
  <c r="BC46" i="2"/>
  <c r="AD46" i="2" s="1"/>
  <c r="BK46" i="2"/>
  <c r="AL46" i="2" s="1"/>
  <c r="BG46" i="2"/>
  <c r="AH46" i="2" s="1"/>
  <c r="BA46" i="2"/>
  <c r="AB46" i="2" s="1"/>
  <c r="BD46" i="2"/>
  <c r="AE46" i="2" s="1"/>
  <c r="BE46" i="2"/>
  <c r="AF46" i="2" s="1"/>
  <c r="BF46" i="2"/>
  <c r="AG46" i="2" s="1"/>
  <c r="BH46" i="2"/>
  <c r="AI46" i="2" s="1"/>
  <c r="BI46" i="2"/>
  <c r="AJ46" i="2" s="1"/>
  <c r="Y46" i="2"/>
  <c r="BJ46" i="2"/>
  <c r="AK46" i="2" s="1"/>
  <c r="AZ46" i="2"/>
  <c r="AA46" i="2" s="1"/>
  <c r="BB46" i="2"/>
  <c r="AC46" i="2" s="1"/>
  <c r="BD39" i="2"/>
  <c r="AE39" i="2" s="1"/>
  <c r="BE39" i="2"/>
  <c r="AF39" i="2" s="1"/>
  <c r="BF39" i="2"/>
  <c r="AG39" i="2" s="1"/>
  <c r="BG39" i="2"/>
  <c r="AH39" i="2" s="1"/>
  <c r="AZ39" i="2"/>
  <c r="AA39" i="2" s="1"/>
  <c r="BH39" i="2"/>
  <c r="AI39" i="2" s="1"/>
  <c r="BA39" i="2"/>
  <c r="AB39" i="2" s="1"/>
  <c r="BI39" i="2"/>
  <c r="AJ39" i="2" s="1"/>
  <c r="Y39" i="2"/>
  <c r="BB39" i="2"/>
  <c r="AC39" i="2" s="1"/>
  <c r="BJ39" i="2"/>
  <c r="AK39" i="2" s="1"/>
  <c r="Z39" i="2"/>
  <c r="BC39" i="2"/>
  <c r="AD39" i="2" s="1"/>
  <c r="BK39" i="2"/>
  <c r="AL39" i="2" s="1"/>
  <c r="BG60" i="2"/>
  <c r="AH60" i="2" s="1"/>
  <c r="Z60" i="2"/>
  <c r="BC60" i="2"/>
  <c r="AD60" i="2" s="1"/>
  <c r="BK60" i="2"/>
  <c r="AL60" i="2" s="1"/>
  <c r="BE60" i="2"/>
  <c r="AF60" i="2" s="1"/>
  <c r="BB60" i="2"/>
  <c r="AC60" i="2" s="1"/>
  <c r="BD60" i="2"/>
  <c r="AE60" i="2" s="1"/>
  <c r="BF60" i="2"/>
  <c r="AG60" i="2" s="1"/>
  <c r="BH60" i="2"/>
  <c r="AI60" i="2" s="1"/>
  <c r="BI60" i="2"/>
  <c r="AJ60" i="2" s="1"/>
  <c r="BJ60" i="2"/>
  <c r="AK60" i="2" s="1"/>
  <c r="AZ60" i="2"/>
  <c r="AA60" i="2" s="1"/>
  <c r="BA60" i="2"/>
  <c r="AB60" i="2" s="1"/>
  <c r="Y60" i="2"/>
  <c r="Z38" i="2"/>
  <c r="BC38" i="2"/>
  <c r="AD38" i="2" s="1"/>
  <c r="BK38" i="2"/>
  <c r="AL38" i="2" s="1"/>
  <c r="BD38" i="2"/>
  <c r="AE38" i="2" s="1"/>
  <c r="BE38" i="2"/>
  <c r="AF38" i="2" s="1"/>
  <c r="BF38" i="2"/>
  <c r="AG38" i="2" s="1"/>
  <c r="BG38" i="2"/>
  <c r="AH38" i="2" s="1"/>
  <c r="AZ38" i="2"/>
  <c r="AA38" i="2" s="1"/>
  <c r="BH38" i="2"/>
  <c r="AI38" i="2" s="1"/>
  <c r="BA38" i="2"/>
  <c r="AB38" i="2" s="1"/>
  <c r="BI38" i="2"/>
  <c r="AJ38" i="2" s="1"/>
  <c r="BB38" i="2"/>
  <c r="AC38" i="2" s="1"/>
  <c r="BJ38" i="2"/>
  <c r="AK38" i="2" s="1"/>
  <c r="Y38" i="2"/>
  <c r="AZ81" i="2"/>
  <c r="AA81" i="2" s="1"/>
  <c r="BH81" i="2"/>
  <c r="AI81" i="2" s="1"/>
  <c r="BA81" i="2"/>
  <c r="AB81" i="2" s="1"/>
  <c r="BI81" i="2"/>
  <c r="AJ81" i="2" s="1"/>
  <c r="Y81" i="2"/>
  <c r="BB81" i="2"/>
  <c r="AC81" i="2" s="1"/>
  <c r="BJ81" i="2"/>
  <c r="AK81" i="2" s="1"/>
  <c r="Z81" i="2"/>
  <c r="BC81" i="2"/>
  <c r="AD81" i="2" s="1"/>
  <c r="BK81" i="2"/>
  <c r="AL81" i="2" s="1"/>
  <c r="BD81" i="2"/>
  <c r="AE81" i="2" s="1"/>
  <c r="BE81" i="2"/>
  <c r="AF81" i="2" s="1"/>
  <c r="BF81" i="2"/>
  <c r="AG81" i="2" s="1"/>
  <c r="BG81" i="2"/>
  <c r="AH81" i="2" s="1"/>
  <c r="BE48" i="2"/>
  <c r="AF48" i="2" s="1"/>
  <c r="BG48" i="2"/>
  <c r="AH48" i="2" s="1"/>
  <c r="BH48" i="2"/>
  <c r="AI48" i="2" s="1"/>
  <c r="AZ48" i="2"/>
  <c r="AA48" i="2" s="1"/>
  <c r="BI48" i="2"/>
  <c r="AJ48" i="2" s="1"/>
  <c r="BA48" i="2"/>
  <c r="AB48" i="2" s="1"/>
  <c r="BJ48" i="2"/>
  <c r="AK48" i="2" s="1"/>
  <c r="BB48" i="2"/>
  <c r="AC48" i="2" s="1"/>
  <c r="BK48" i="2"/>
  <c r="AL48" i="2" s="1"/>
  <c r="BC48" i="2"/>
  <c r="AD48" i="2" s="1"/>
  <c r="Y48" i="2"/>
  <c r="BD48" i="2"/>
  <c r="AE48" i="2" s="1"/>
  <c r="Z48" i="2"/>
  <c r="BF48" i="2"/>
  <c r="AG48" i="2" s="1"/>
  <c r="BF6" i="2"/>
  <c r="BG6" i="2"/>
  <c r="BA6" i="2"/>
  <c r="BI6" i="2"/>
  <c r="Y6" i="2"/>
  <c r="BB6" i="2"/>
  <c r="BJ6" i="2"/>
  <c r="Z6" i="2"/>
  <c r="BC6" i="2"/>
  <c r="BK6" i="2"/>
  <c r="BD6" i="2"/>
  <c r="BH6" i="2"/>
  <c r="BE6" i="2"/>
  <c r="AZ6" i="2"/>
  <c r="BD61" i="2"/>
  <c r="AE61" i="2" s="1"/>
  <c r="BF61" i="2"/>
  <c r="AG61" i="2" s="1"/>
  <c r="BG61" i="2"/>
  <c r="AH61" i="2" s="1"/>
  <c r="Y61" i="2"/>
  <c r="BH61" i="2"/>
  <c r="AI61" i="2" s="1"/>
  <c r="Z61" i="2"/>
  <c r="BI61" i="2"/>
  <c r="AJ61" i="2" s="1"/>
  <c r="AZ61" i="2"/>
  <c r="AA61" i="2" s="1"/>
  <c r="BJ61" i="2"/>
  <c r="AK61" i="2" s="1"/>
  <c r="BA61" i="2"/>
  <c r="AB61" i="2" s="1"/>
  <c r="BK61" i="2"/>
  <c r="AL61" i="2" s="1"/>
  <c r="BB61" i="2"/>
  <c r="AC61" i="2" s="1"/>
  <c r="BC61" i="2"/>
  <c r="AD61" i="2" s="1"/>
  <c r="BE61" i="2"/>
  <c r="AF61" i="2" s="1"/>
  <c r="BD77" i="2"/>
  <c r="AE77" i="2" s="1"/>
  <c r="BE77" i="2"/>
  <c r="AF77" i="2" s="1"/>
  <c r="BF77" i="2"/>
  <c r="AG77" i="2" s="1"/>
  <c r="BG77" i="2"/>
  <c r="AH77" i="2" s="1"/>
  <c r="AZ77" i="2"/>
  <c r="AA77" i="2" s="1"/>
  <c r="BH77" i="2"/>
  <c r="AI77" i="2" s="1"/>
  <c r="BA77" i="2"/>
  <c r="AB77" i="2" s="1"/>
  <c r="BI77" i="2"/>
  <c r="AJ77" i="2" s="1"/>
  <c r="Y77" i="2"/>
  <c r="BB77" i="2"/>
  <c r="AC77" i="2" s="1"/>
  <c r="BJ77" i="2"/>
  <c r="AK77" i="2" s="1"/>
  <c r="BC77" i="2"/>
  <c r="AD77" i="2" s="1"/>
  <c r="BK77" i="2"/>
  <c r="AL77" i="2" s="1"/>
  <c r="Z77" i="2"/>
  <c r="BD91" i="2"/>
  <c r="AE91" i="2" s="1"/>
  <c r="BE91" i="2"/>
  <c r="AF91" i="2" s="1"/>
  <c r="BF91" i="2"/>
  <c r="AG91" i="2" s="1"/>
  <c r="BG91" i="2"/>
  <c r="AH91" i="2" s="1"/>
  <c r="AZ91" i="2"/>
  <c r="AA91" i="2" s="1"/>
  <c r="BH91" i="2"/>
  <c r="AI91" i="2" s="1"/>
  <c r="BA91" i="2"/>
  <c r="AB91" i="2" s="1"/>
  <c r="BI91" i="2"/>
  <c r="AJ91" i="2" s="1"/>
  <c r="Y91" i="2"/>
  <c r="BB91" i="2"/>
  <c r="AC91" i="2" s="1"/>
  <c r="BJ91" i="2"/>
  <c r="AK91" i="2" s="1"/>
  <c r="BC91" i="2"/>
  <c r="AD91" i="2" s="1"/>
  <c r="BK91" i="2"/>
  <c r="AL91" i="2" s="1"/>
  <c r="Z91" i="2"/>
  <c r="BF70" i="2"/>
  <c r="AG70" i="2" s="1"/>
  <c r="BG70" i="2"/>
  <c r="AH70" i="2" s="1"/>
  <c r="AZ70" i="2"/>
  <c r="AA70" i="2" s="1"/>
  <c r="BH70" i="2"/>
  <c r="AI70" i="2" s="1"/>
  <c r="BA70" i="2"/>
  <c r="AB70" i="2" s="1"/>
  <c r="BI70" i="2"/>
  <c r="AJ70" i="2" s="1"/>
  <c r="Y70" i="2"/>
  <c r="BB70" i="2"/>
  <c r="AC70" i="2" s="1"/>
  <c r="BJ70" i="2"/>
  <c r="AK70" i="2" s="1"/>
  <c r="Z70" i="2"/>
  <c r="BC70" i="2"/>
  <c r="AD70" i="2" s="1"/>
  <c r="BK70" i="2"/>
  <c r="AL70" i="2" s="1"/>
  <c r="BD70" i="2"/>
  <c r="AE70" i="2" s="1"/>
  <c r="BE70" i="2"/>
  <c r="AF70" i="2" s="1"/>
  <c r="BE89" i="2"/>
  <c r="AF89" i="2" s="1"/>
  <c r="BF89" i="2"/>
  <c r="AG89" i="2" s="1"/>
  <c r="BA89" i="2"/>
  <c r="AB89" i="2" s="1"/>
  <c r="BK89" i="2"/>
  <c r="AL89" i="2" s="1"/>
  <c r="BB89" i="2"/>
  <c r="AC89" i="2" s="1"/>
  <c r="BC89" i="2"/>
  <c r="AD89" i="2" s="1"/>
  <c r="BD89" i="2"/>
  <c r="AE89" i="2" s="1"/>
  <c r="BG89" i="2"/>
  <c r="AH89" i="2" s="1"/>
  <c r="Y89" i="2"/>
  <c r="BH89" i="2"/>
  <c r="AI89" i="2" s="1"/>
  <c r="Z89" i="2"/>
  <c r="BI89" i="2"/>
  <c r="AJ89" i="2" s="1"/>
  <c r="AZ89" i="2"/>
  <c r="AA89" i="2" s="1"/>
  <c r="BJ89" i="2"/>
  <c r="AK89" i="2" s="1"/>
  <c r="BD12" i="2"/>
  <c r="AE12" i="2" s="1"/>
  <c r="BE12" i="2"/>
  <c r="AF12" i="2" s="1"/>
  <c r="BG12" i="2"/>
  <c r="AH12" i="2" s="1"/>
  <c r="AZ12" i="2"/>
  <c r="AA12" i="2" s="1"/>
  <c r="BH12" i="2"/>
  <c r="AI12" i="2" s="1"/>
  <c r="BA12" i="2"/>
  <c r="AB12" i="2" s="1"/>
  <c r="BI12" i="2"/>
  <c r="AJ12" i="2" s="1"/>
  <c r="Y12" i="2"/>
  <c r="BB12" i="2"/>
  <c r="AC12" i="2" s="1"/>
  <c r="BJ12" i="2"/>
  <c r="AK12" i="2" s="1"/>
  <c r="BC12" i="2"/>
  <c r="AD12" i="2" s="1"/>
  <c r="BF12" i="2"/>
  <c r="AG12" i="2" s="1"/>
  <c r="BK12" i="2"/>
  <c r="AL12" i="2" s="1"/>
  <c r="Z12" i="2"/>
  <c r="BE13" i="2"/>
  <c r="AF13" i="2" s="1"/>
  <c r="BF13" i="2"/>
  <c r="AG13" i="2" s="1"/>
  <c r="AZ13" i="2"/>
  <c r="AA13" i="2" s="1"/>
  <c r="BH13" i="2"/>
  <c r="AI13" i="2" s="1"/>
  <c r="BA13" i="2"/>
  <c r="AB13" i="2" s="1"/>
  <c r="BI13" i="2"/>
  <c r="AJ13" i="2" s="1"/>
  <c r="Y13" i="2"/>
  <c r="BB13" i="2"/>
  <c r="AC13" i="2" s="1"/>
  <c r="BJ13" i="2"/>
  <c r="AK13" i="2" s="1"/>
  <c r="Z13" i="2"/>
  <c r="BC13" i="2"/>
  <c r="AD13" i="2" s="1"/>
  <c r="BK13" i="2"/>
  <c r="AL13" i="2" s="1"/>
  <c r="BD13" i="2"/>
  <c r="AE13" i="2" s="1"/>
  <c r="BG13" i="2"/>
  <c r="AH13" i="2" s="1"/>
  <c r="Z74" i="2"/>
  <c r="BC74" i="2"/>
  <c r="AD74" i="2" s="1"/>
  <c r="BK74" i="2"/>
  <c r="AL74" i="2" s="1"/>
  <c r="BD74" i="2"/>
  <c r="AE74" i="2" s="1"/>
  <c r="BE74" i="2"/>
  <c r="AF74" i="2" s="1"/>
  <c r="BJ74" i="2"/>
  <c r="AK74" i="2" s="1"/>
  <c r="AZ74" i="2"/>
  <c r="AA74" i="2" s="1"/>
  <c r="Y74" i="2"/>
  <c r="BA74" i="2"/>
  <c r="AB74" i="2" s="1"/>
  <c r="BB74" i="2"/>
  <c r="AC74" i="2" s="1"/>
  <c r="BF74" i="2"/>
  <c r="AG74" i="2" s="1"/>
  <c r="BG74" i="2"/>
  <c r="AH74" i="2" s="1"/>
  <c r="BH74" i="2"/>
  <c r="AI74" i="2" s="1"/>
  <c r="BI74" i="2"/>
  <c r="AJ74" i="2" s="1"/>
  <c r="BA9" i="2"/>
  <c r="AB9" i="2" s="1"/>
  <c r="BI9" i="2"/>
  <c r="AJ9" i="2" s="1"/>
  <c r="Y9" i="2"/>
  <c r="BB9" i="2"/>
  <c r="AC9" i="2" s="1"/>
  <c r="BJ9" i="2"/>
  <c r="AK9" i="2" s="1"/>
  <c r="BD9" i="2"/>
  <c r="AE9" i="2" s="1"/>
  <c r="BE9" i="2"/>
  <c r="AF9" i="2" s="1"/>
  <c r="BF9" i="2"/>
  <c r="AG9" i="2" s="1"/>
  <c r="BG9" i="2"/>
  <c r="AH9" i="2" s="1"/>
  <c r="AZ9" i="2"/>
  <c r="AA9" i="2" s="1"/>
  <c r="BC9" i="2"/>
  <c r="AD9" i="2" s="1"/>
  <c r="BH9" i="2"/>
  <c r="AI9" i="2" s="1"/>
  <c r="BK9" i="2"/>
  <c r="AL9" i="2" s="1"/>
  <c r="Z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<sst xmlns="http://schemas.openxmlformats.org/spreadsheetml/2006/main" count="1829" uniqueCount="388">
  <si>
    <t>File Name</t>
  </si>
  <si>
    <t>Location</t>
  </si>
  <si>
    <t>Description</t>
  </si>
  <si>
    <t>Source Files</t>
  </si>
  <si>
    <t>Table Structure</t>
  </si>
  <si>
    <t>Action</t>
  </si>
  <si>
    <t>Spreadsheet file name</t>
  </si>
  <si>
    <t xml:space="preserve">Final location </t>
  </si>
  <si>
    <t>Briefly describe the intent of the process / flag.</t>
  </si>
  <si>
    <t>Which flat files was the data derived from?</t>
  </si>
  <si>
    <t>How are the records organized? (by Application, by Report, by month, etc)</t>
  </si>
  <si>
    <t>What action items result from this process / flag?</t>
  </si>
  <si>
    <t>Beneficial_Use</t>
  </si>
  <si>
    <t>Sharepoint</t>
  </si>
  <si>
    <t>Assigns a primary beneficial use for each water right and calculates standardized percentage of return flow for water rights. This may be applied by either calculating the percent of use and adding that back into the WAA as a supply flow time series (for water rights whose cumulative total diversion to use ratio approaches 1), or it can be directly reduced from the demand (the most common solution). Useful for non-consumptive primary beneficial uses where use occurs near the same time as diversion (i.e. run of the river power). Click the hyperlink for additional details.</t>
  </si>
  <si>
    <t xml:space="preserve">ewrims_flat_file_use_season.csv </t>
  </si>
  <si>
    <t>Application Number and Use Code</t>
  </si>
  <si>
    <t>LEGEND of COLOR CODING</t>
  </si>
  <si>
    <t>Color</t>
  </si>
  <si>
    <t>Meaning</t>
  </si>
  <si>
    <t>Paste new data here</t>
  </si>
  <si>
    <t>Manually Entered Values</t>
  </si>
  <si>
    <t>Formulas - DO NOT MODIFY</t>
  </si>
  <si>
    <t>Results of calcualtions</t>
  </si>
  <si>
    <t>INFO:</t>
  </si>
  <si>
    <t>INPUT DATA FOR SPREADSHEET - FROM FLAT FILES</t>
  </si>
  <si>
    <t>FORMULA - INTERMEDIATE CALCULATION</t>
  </si>
  <si>
    <t>MULTIPLE RECORD PER WR</t>
  </si>
  <si>
    <t>1 RECORD PER WR</t>
  </si>
  <si>
    <t>FINAL RESULTS - PRIMARY BENEFICIAL USE</t>
  </si>
  <si>
    <t>FINAL RESULTS - RETURN FLOW PERCENT</t>
  </si>
  <si>
    <t>MONTHLY MANUAL OVERRIDE FOR NON-STANDARD RETRUN FLOWS</t>
  </si>
  <si>
    <t>ACTION:</t>
  </si>
  <si>
    <t>PASTE NEW INPUT DATA FROM [NAME OF SCRIPT] SCRIPT HERE - DELETE SAMPLE DATA BELOW</t>
  </si>
  <si>
    <t>FILL DOWN FORMULA - DO NOT MODIFY FORMULA</t>
  </si>
  <si>
    <r>
      <t xml:space="preserve">DO </t>
    </r>
    <r>
      <rPr>
        <b/>
        <sz val="11"/>
        <color theme="1"/>
        <rFont val="Calibri"/>
        <family val="2"/>
        <scheme val="minor"/>
      </rPr>
      <t>NOT</t>
    </r>
    <r>
      <rPr>
        <sz val="11"/>
        <color theme="1"/>
        <rFont val="Calibri"/>
        <family val="2"/>
        <scheme val="minor"/>
      </rPr>
      <t xml:space="preserve"> FILL DOWN</t>
    </r>
  </si>
  <si>
    <t>FILL DOWN FORMULA - DO NOT MODIFY FORMULA - USE THESE RESULTS FOR QAQC - REFER TO DESCRIPTION</t>
  </si>
  <si>
    <t>FOR WATER RIGHTS WHOSE RETURN FLOW PERCENTAGES DIFFER FROM THE STANDARD, TYPE IN "MANUAL" AND UPDATE THE MONTHLY RETURN FLOW PERCENTAGES FOR ALL 12 MONTHS</t>
  </si>
  <si>
    <t>APPLICATION_NUMBER</t>
  </si>
  <si>
    <t>USE_CODE</t>
  </si>
  <si>
    <t>WATER_RIGHT_TYPE</t>
  </si>
  <si>
    <t>FACE_VALUE_AMOUNT</t>
  </si>
  <si>
    <t>INI_REPORTED_DIV_AMOUNT</t>
  </si>
  <si>
    <t>INI_REPORTED_DIV_UNIT</t>
  </si>
  <si>
    <t>APPLICATION_PRIMARY_OWNER</t>
  </si>
  <si>
    <t>PRIMARY_OWNER_ENTITY_TYPE</t>
  </si>
  <si>
    <t>USE_CODE_RANK</t>
  </si>
  <si>
    <t>HIGHEST_RANK</t>
  </si>
  <si>
    <t>IRRIGATION</t>
  </si>
  <si>
    <t>MUNICIPAL</t>
  </si>
  <si>
    <t>DOMESTIC</t>
  </si>
  <si>
    <t>IRRIGATION_AND_MUNICIPAL</t>
  </si>
  <si>
    <t>IRRIGATION_AND_DOMESTIC</t>
  </si>
  <si>
    <t>STOCKWATERING</t>
  </si>
  <si>
    <t>REGISTRATION_IRRIGATION</t>
  </si>
  <si>
    <t>REGISTRATION_CANNABIS</t>
  </si>
  <si>
    <t>MANUAL_OVERRIDE_BU</t>
  </si>
  <si>
    <t>ASSIGNED_BENEFICIAL_USE_BY_WR</t>
  </si>
  <si>
    <t>UNIQUE_APPLICATION_ID</t>
  </si>
  <si>
    <t>ASSIGNED_BENEFICIAL_USE</t>
  </si>
  <si>
    <t>JAN_PERCENT_RETURN_FLOW</t>
  </si>
  <si>
    <t>FEB_PERCENT_RETURN_FLOW</t>
  </si>
  <si>
    <t>MAR_PERCENT_RETURN_FLOW</t>
  </si>
  <si>
    <t>APR_PERCENT_RETURN_FLOW</t>
  </si>
  <si>
    <t>MAY_PERCENT_RETURN_FLOW</t>
  </si>
  <si>
    <t>JUN_PERCENT_RETURN_FLOW</t>
  </si>
  <si>
    <t>JUL_PERCENT_RETURN_FLOW</t>
  </si>
  <si>
    <t>AUG_PERCENT_RETURN_FLOW</t>
  </si>
  <si>
    <t>SEP_PERCENT_RETURN_FLOW</t>
  </si>
  <si>
    <t>OCT_PERCENT_RETURN_FLOW</t>
  </si>
  <si>
    <t>NOV_PERCENT_RETURN_FLOW</t>
  </si>
  <si>
    <t>DEC_PERCENT_RETURN_FLOW</t>
  </si>
  <si>
    <t>STD_OR_MANUAL_RETURN_FLOW</t>
  </si>
  <si>
    <t>JAN_MANUAL_OVERRIDE_RETURN</t>
  </si>
  <si>
    <t>FEB_MANUAL_OVERRIDE_RETURN</t>
  </si>
  <si>
    <t>MAR_MANUAL_OVERRIDE_RETURN</t>
  </si>
  <si>
    <t>APR_MANUAL_OVERRIDE_RETURN</t>
  </si>
  <si>
    <t>MAY_MANUAL_OVERRIDE_RETURN</t>
  </si>
  <si>
    <t>JUN_MANUAL_OVERRIDE_RETURN</t>
  </si>
  <si>
    <t>JUL_MANUAL_OVERRIDE_RETURN</t>
  </si>
  <si>
    <t>AUG_MANUAL_OVERRIDE_RETURN</t>
  </si>
  <si>
    <t>SEP_MANUAL_OVERRIDE_RETURN</t>
  </si>
  <si>
    <t>OCT_MANUAL_OVERRIDE_RETURN</t>
  </si>
  <si>
    <t>NOV_MANUAL_OVERRIDE_RETURN</t>
  </si>
  <si>
    <t>DEC_MANUAL_OVERRIDE_RETURN</t>
  </si>
  <si>
    <t>JAN_STD_PERCENT_USE_RETURN</t>
  </si>
  <si>
    <t>FEB_STD_PERCENT_USE_RETURN</t>
  </si>
  <si>
    <t>MAR_STD_PERCENT_USE_RETURN</t>
  </si>
  <si>
    <t>APR_STD_PERCENT_USE_RETURN</t>
  </si>
  <si>
    <t>MAY_STD_PERCENT_USE_RETURN</t>
  </si>
  <si>
    <t>JUN_STD_PERCENT_USE_RETURN</t>
  </si>
  <si>
    <t>JUL_STD_PERCENT_USE_RETURN</t>
  </si>
  <si>
    <t>AUG_STD_PERCENT_USE_RETURN</t>
  </si>
  <si>
    <t>SEP_STD_PERCENT_USE_RETURN</t>
  </si>
  <si>
    <t>OCT_STD_PERCENT_USE_RETURN</t>
  </si>
  <si>
    <t>NOV_STD_PERCENT_USE_RETURN</t>
  </si>
  <si>
    <t>DEC_STD_PERCENT_USE_RETURN</t>
  </si>
  <si>
    <t>A001029</t>
  </si>
  <si>
    <t>Irrigation</t>
  </si>
  <si>
    <t>Appropriative</t>
  </si>
  <si>
    <t>NA</t>
  </si>
  <si>
    <t>JOSEPH  IMWALLE</t>
  </si>
  <si>
    <t>Individual</t>
  </si>
  <si>
    <t>STANDARD</t>
  </si>
  <si>
    <t>Corporation</t>
  </si>
  <si>
    <t>MANUAL</t>
  </si>
  <si>
    <t>Domestic</t>
  </si>
  <si>
    <t>Industrial</t>
  </si>
  <si>
    <t>Trust</t>
  </si>
  <si>
    <t>MILLVIEW COUNTY WATER DISTRICT</t>
  </si>
  <si>
    <t>Municipal</t>
  </si>
  <si>
    <t>Limited Liability Company</t>
  </si>
  <si>
    <t>WILLIAM T JOHNSON</t>
  </si>
  <si>
    <t>WHOLE TIME RANCH LP</t>
  </si>
  <si>
    <t>Limited Partner</t>
  </si>
  <si>
    <t>Stockwatering</t>
  </si>
  <si>
    <t>Heat Control</t>
  </si>
  <si>
    <t>Frost Protection</t>
  </si>
  <si>
    <t>Fish and Wildlife Preservation and Enhancement</t>
  </si>
  <si>
    <t>Government (State/Municipal)</t>
  </si>
  <si>
    <t>Recreational</t>
  </si>
  <si>
    <t>Fetzer Vineyards - Bonterra Ranch</t>
  </si>
  <si>
    <t>Fire Protection</t>
  </si>
  <si>
    <t>CITY OF SANTA ROSA</t>
  </si>
  <si>
    <t>Organization/Association</t>
  </si>
  <si>
    <t>JEFFERY S HOROWITZ</t>
  </si>
  <si>
    <t>LEDBETTER FARMS INC</t>
  </si>
  <si>
    <t>RUSSELL H GREEN JR</t>
  </si>
  <si>
    <t>JACKSON FAMILY INVESTMENTS III, LLC</t>
  </si>
  <si>
    <t>EUGENE J M MCFADDEN</t>
  </si>
  <si>
    <t>A013539</t>
  </si>
  <si>
    <t>STASHAK TENANT IN COMMON</t>
  </si>
  <si>
    <t>Aquaculture</t>
  </si>
  <si>
    <t>JPMB PROPERTIES LP</t>
  </si>
  <si>
    <t>WARNECKE RANCH &amp; VINEYARD, LIMITED PARTNERSHIP</t>
  </si>
  <si>
    <t>KLEIN FOODS, INC</t>
  </si>
  <si>
    <t>A014379</t>
  </si>
  <si>
    <t>RICHARD  RUNDEL</t>
  </si>
  <si>
    <t>A015075</t>
  </si>
  <si>
    <t>HERITAGE VINEYARD COMPANY</t>
  </si>
  <si>
    <t>JACKSON FAMILY INVESTMENTS III</t>
  </si>
  <si>
    <t>A016457</t>
  </si>
  <si>
    <t>SONOMA LAND TRUST</t>
  </si>
  <si>
    <t>A019806</t>
  </si>
  <si>
    <t>Dust Control</t>
  </si>
  <si>
    <t>JOHN   BACIGALUPI</t>
  </si>
  <si>
    <t>A020979</t>
  </si>
  <si>
    <t>A023792</t>
  </si>
  <si>
    <t>LOLONIS FAMILY VINEYARDS AND WINERY, INC.</t>
  </si>
  <si>
    <t>A024051</t>
  </si>
  <si>
    <t>A024378</t>
  </si>
  <si>
    <t>HEMAR COMPANY</t>
  </si>
  <si>
    <t>A024391</t>
  </si>
  <si>
    <t>JASON  ZUMALT</t>
  </si>
  <si>
    <t>GEORGE L HELMHOLZ</t>
  </si>
  <si>
    <t>A024958B</t>
  </si>
  <si>
    <t>A025032</t>
  </si>
  <si>
    <t>SAMUEL A VENA</t>
  </si>
  <si>
    <t>Power</t>
  </si>
  <si>
    <t>A025749A</t>
  </si>
  <si>
    <t>FELIZ CREEK VINEYARDS LLC C/O WENDY FETZER</t>
  </si>
  <si>
    <t>BRIAN R WHITE</t>
  </si>
  <si>
    <t>Middleridge Vineyards</t>
  </si>
  <si>
    <t>GEYSERS POWER COMPANY LLC</t>
  </si>
  <si>
    <t>Other</t>
  </si>
  <si>
    <t>A026938</t>
  </si>
  <si>
    <t>Dr. Benjamin  Meyer</t>
  </si>
  <si>
    <t>DIANE K RUCKER</t>
  </si>
  <si>
    <t>A029480</t>
  </si>
  <si>
    <t>A030412</t>
  </si>
  <si>
    <t>A031304</t>
  </si>
  <si>
    <t>Aesthetic</t>
  </si>
  <si>
    <t>Stockpond</t>
  </si>
  <si>
    <t>MIDDLERIDGE VINEYARDS</t>
  </si>
  <si>
    <t>Registration Domestic</t>
  </si>
  <si>
    <t>Registration Cannabis</t>
  </si>
  <si>
    <t>Registration Livestock</t>
  </si>
  <si>
    <t>JEAN  THOMAS</t>
  </si>
  <si>
    <t>INFO</t>
  </si>
  <si>
    <t>REFERENCE TABLE - Beneficial Use Ranking</t>
  </si>
  <si>
    <t>ACTION</t>
  </si>
  <si>
    <t>DO NOT MODIFY THIS TABLE</t>
  </si>
  <si>
    <t>USE_RANKING</t>
  </si>
  <si>
    <t>Mining</t>
  </si>
  <si>
    <t>Incidental Power</t>
  </si>
  <si>
    <t>Milling</t>
  </si>
  <si>
    <t>Snow Making</t>
  </si>
  <si>
    <t>Water Quality</t>
  </si>
  <si>
    <t>REFERENCE TABLE - STD % Return Flow by Month</t>
  </si>
  <si>
    <t>DO NOT MODIFY THIS TABLE - ONLY MODIFY IF YOU WISH TO ADJUST THE STANDARD RETURN FLOW PERCENTAGES</t>
  </si>
  <si>
    <t>Jan</t>
  </si>
  <si>
    <t>Feb</t>
  </si>
  <si>
    <t>Mar</t>
  </si>
  <si>
    <t>Apr</t>
  </si>
  <si>
    <t>May</t>
  </si>
  <si>
    <t>Jun</t>
  </si>
  <si>
    <t>Jul</t>
  </si>
  <si>
    <t>Aug</t>
  </si>
  <si>
    <t>Sep</t>
  </si>
  <si>
    <t>Oct</t>
  </si>
  <si>
    <t>Nov</t>
  </si>
  <si>
    <t>Dec</t>
  </si>
  <si>
    <t>Irrigation and Domestic Municipality</t>
  </si>
  <si>
    <t>Irrigation and Municipal</t>
  </si>
  <si>
    <t>Field Name</t>
  </si>
  <si>
    <t>Example Data</t>
  </si>
  <si>
    <t>Definition</t>
  </si>
  <si>
    <t xml:space="preserve">From ewrims_flat_file_use_season.csv </t>
  </si>
  <si>
    <t>Assigned number value of USE_CODE ranking from "Use_Code_Ranking" sheet</t>
  </si>
  <si>
    <t>Assigned primary beneficial use based on the priority ranking system in 'Use_Code_Ranking' sheet</t>
  </si>
  <si>
    <t>Assigned primary beneficial use based on the priority ranking system in 'Use_Code_Ranking' sheet (exceptions apply)</t>
  </si>
  <si>
    <t>Calculates an estimate of the percentage of return flow for the month of January</t>
  </si>
  <si>
    <t>Calculates an estimate of the percentage of return flow for the month of February</t>
  </si>
  <si>
    <t>Calculates an estimate of the percentage of return flow for the month of March</t>
  </si>
  <si>
    <t>Calculates an estimate of the percentage of return flow for the month of April</t>
  </si>
  <si>
    <t>Calculates an estimate of the percentage of return flow for the month of May</t>
  </si>
  <si>
    <t>Calculates an estimate of the percentage of return flow for the month of June</t>
  </si>
  <si>
    <t>Calculates an estimate of the percentage of return flow for the month of July</t>
  </si>
  <si>
    <t>Calculates an estimate of the percentage of return flow for the month of August</t>
  </si>
  <si>
    <t>Calculates an estimate of the percentage of return flow for the month of September</t>
  </si>
  <si>
    <t>Calculates an estimate of the percentage of return flow for the month of October</t>
  </si>
  <si>
    <t>Calculates an estimate of the percentage of return flow for the month of November</t>
  </si>
  <si>
    <t>Calculates an estimate of the percentage of return flow for the month of December</t>
  </si>
  <si>
    <t>Estimated percentage of return flow using a manually input rate</t>
  </si>
  <si>
    <t xml:space="preserve">Estimated percentage of return flow using a manually input rate </t>
  </si>
  <si>
    <t>Estimated percentage of return flow using the standard rate from table in "Return_flow_table" sheet</t>
  </si>
  <si>
    <t>FULLY NON-CONSUMPTIVE</t>
  </si>
  <si>
    <t>POWER_DEMAND_ZEROED</t>
  </si>
  <si>
    <t>Confirm that the assigned primary beneficial uses are appropriate. Ensure that the "standard" return flow is applicable to all water rights in the area of interest. If not, either modify the standard % return flow, or update the manual over-write column, by month, for each individual water right</t>
  </si>
  <si>
    <t/>
  </si>
  <si>
    <t>N</t>
  </si>
  <si>
    <t>STANDARD/MANUAL</t>
  </si>
  <si>
    <t>Application Number</t>
  </si>
  <si>
    <t>If multiple USE_CODE ranks, determines the minimum value (i.e. highest rank)</t>
  </si>
  <si>
    <t>Assigns value of 1 if IRRIGATION is one of the Beneficial Uses</t>
  </si>
  <si>
    <t>Assigns value of IRRIGATION_AND_MUNICIPAL if both IRRIGATION and MUNICIPAL are listed as Beneficial Uses</t>
  </si>
  <si>
    <t>Assigns value of IRRIGATION_AND_DOMESTIC if both IRRIGATION and DOMESTIC are listed as Beneficial Uses</t>
  </si>
  <si>
    <t>Determines whether STOCKWATERING is listed as a beneficial use</t>
  </si>
  <si>
    <t>Tells the calculator which percent return flow to use (standard vs manually input)</t>
  </si>
  <si>
    <t>If the percent return flow based on USE is not used, the demand itself can be zero'd out to represent non-consumptive use</t>
  </si>
  <si>
    <t>A subset of non-consumptive use that is based on the Primary Beneficial use being Power. Demand is set to 0 assuming run of river or similar</t>
  </si>
  <si>
    <t>MANUALLY ENTER BU IF OTHER</t>
  </si>
  <si>
    <t>If the Primary Beneficial Use is determined to be something other the default value, manually enter it in here.</t>
  </si>
  <si>
    <t>z</t>
  </si>
  <si>
    <t>JOSEPH &amp; KATHLEEN  TRESCH</t>
  </si>
  <si>
    <t>A026993</t>
  </si>
  <si>
    <t>LONE OAKS ESTATES</t>
  </si>
  <si>
    <t>A003601</t>
  </si>
  <si>
    <t>A011846</t>
  </si>
  <si>
    <t>KENNETH C WILSON</t>
  </si>
  <si>
    <t>A012510</t>
  </si>
  <si>
    <t>DENNER RANCHES, INC</t>
  </si>
  <si>
    <t>A013182B</t>
  </si>
  <si>
    <t>A013261</t>
  </si>
  <si>
    <t>PEBBLE RIDGE VINEYARDS</t>
  </si>
  <si>
    <t>A013269</t>
  </si>
  <si>
    <t>SILVERADO SONOMA VINEYARDS LLC</t>
  </si>
  <si>
    <t>A013270</t>
  </si>
  <si>
    <t>MICHAEL L HILDRETH</t>
  </si>
  <si>
    <t>A013639</t>
  </si>
  <si>
    <t>A013862</t>
  </si>
  <si>
    <t>Lile Family Vineyard LLC</t>
  </si>
  <si>
    <t>A013973</t>
  </si>
  <si>
    <t>TOM  SADOWSKY</t>
  </si>
  <si>
    <t>A014055</t>
  </si>
  <si>
    <t>A014056</t>
  </si>
  <si>
    <t>JEFFREY F MEYER</t>
  </si>
  <si>
    <t>A014333</t>
  </si>
  <si>
    <t>A014393</t>
  </si>
  <si>
    <t>PINE RIDGE WINERY, LLC</t>
  </si>
  <si>
    <t>A014624</t>
  </si>
  <si>
    <t>ORSI FAMILY TRUST</t>
  </si>
  <si>
    <t>A014762</t>
  </si>
  <si>
    <t>A014942</t>
  </si>
  <si>
    <t>CALPLANS RIVER VINEYARD 1</t>
  </si>
  <si>
    <t>A015721</t>
  </si>
  <si>
    <t>WILLOW COUNTY WATER DISTRICT</t>
  </si>
  <si>
    <t>A016077</t>
  </si>
  <si>
    <t>KNIGHTS END LLC</t>
  </si>
  <si>
    <t>SYAR FAMILY ENTERPRISES HOLDCO INC</t>
  </si>
  <si>
    <t>A016557</t>
  </si>
  <si>
    <t>A016671</t>
  </si>
  <si>
    <t>ABRAHAM  BARRAGAN-GONZALEZ</t>
  </si>
  <si>
    <t>A018093A</t>
  </si>
  <si>
    <t>MILOVINA VINEYARDS</t>
  </si>
  <si>
    <t>A018138</t>
  </si>
  <si>
    <t>KNIGHTS VALLEY CALIFORNIA LLC</t>
  </si>
  <si>
    <t>A019013</t>
  </si>
  <si>
    <t>CHERYL  BRYAN</t>
  </si>
  <si>
    <t>A019135</t>
  </si>
  <si>
    <t>THOMAS W SCHROYER</t>
  </si>
  <si>
    <t>A019140</t>
  </si>
  <si>
    <t>A020127</t>
  </si>
  <si>
    <t>BILLIE A ANTIPA</t>
  </si>
  <si>
    <t>A020333</t>
  </si>
  <si>
    <t>JAMES W SLUSSER</t>
  </si>
  <si>
    <t>A021156</t>
  </si>
  <si>
    <t>HERMAN  AMBROSINI</t>
  </si>
  <si>
    <t>A021429C</t>
  </si>
  <si>
    <t>UBALDO MALECIO JUAREZ</t>
  </si>
  <si>
    <t>A021927</t>
  </si>
  <si>
    <t>A021966</t>
  </si>
  <si>
    <t>GARY WILLIAM VENTURI</t>
  </si>
  <si>
    <t>A022652</t>
  </si>
  <si>
    <t>LOVACORE LLC</t>
  </si>
  <si>
    <t>A022807</t>
  </si>
  <si>
    <t>FOLEY FAMILY FARMS LP</t>
  </si>
  <si>
    <t>A022929</t>
  </si>
  <si>
    <t>MATHY VINEYARD LLC</t>
  </si>
  <si>
    <t>A023282</t>
  </si>
  <si>
    <t>ANARBOL  GALVEZ LOPEZ</t>
  </si>
  <si>
    <t>A023534A</t>
  </si>
  <si>
    <t>BROOKE  INGRAM</t>
  </si>
  <si>
    <t>A023534B</t>
  </si>
  <si>
    <t>FREY VINEYARD LTD</t>
  </si>
  <si>
    <t>A023536</t>
  </si>
  <si>
    <t>A023802</t>
  </si>
  <si>
    <t>Maria L Martinson</t>
  </si>
  <si>
    <t>A024126</t>
  </si>
  <si>
    <t>NATHANIEL D MACLEITCH</t>
  </si>
  <si>
    <t>A024209B</t>
  </si>
  <si>
    <t>A024266B</t>
  </si>
  <si>
    <t>MUNSELLE VINEYARDS LLC</t>
  </si>
  <si>
    <t>A024271B</t>
  </si>
  <si>
    <t>FOLEY FAMILY WINES INC</t>
  </si>
  <si>
    <t>A024405</t>
  </si>
  <si>
    <t>CHRISTINE  CLIBURN</t>
  </si>
  <si>
    <t>A024425</t>
  </si>
  <si>
    <t>A024593B</t>
  </si>
  <si>
    <t>HOOPER RANCH, LLC</t>
  </si>
  <si>
    <t>A024783</t>
  </si>
  <si>
    <t>CATDEN RANCH LLC</t>
  </si>
  <si>
    <t>A024827</t>
  </si>
  <si>
    <t>MARY  BLANCHARD-COLETTI</t>
  </si>
  <si>
    <t>A024898</t>
  </si>
  <si>
    <t>RAY J BARTOLOMEI</t>
  </si>
  <si>
    <t>A024921</t>
  </si>
  <si>
    <t>MARIO  ZEPPONI</t>
  </si>
  <si>
    <t>A025012</t>
  </si>
  <si>
    <t>KAREN  ATKINSON</t>
  </si>
  <si>
    <t>A025201</t>
  </si>
  <si>
    <t>ERIC K ZIMMERMAN</t>
  </si>
  <si>
    <t>A025623</t>
  </si>
  <si>
    <t>KATHRYN  JORGENSON</t>
  </si>
  <si>
    <t>A025887B</t>
  </si>
  <si>
    <t>A027036</t>
  </si>
  <si>
    <t>TERRY  PUTNAM</t>
  </si>
  <si>
    <t>A027046</t>
  </si>
  <si>
    <t>SOMAPECARE, LLC</t>
  </si>
  <si>
    <t>A027149</t>
  </si>
  <si>
    <t>A027177</t>
  </si>
  <si>
    <t>A027424</t>
  </si>
  <si>
    <t>PATRICK R BRANSFORD</t>
  </si>
  <si>
    <t>A027440</t>
  </si>
  <si>
    <t>Stevens Family Trust</t>
  </si>
  <si>
    <t>A028365</t>
  </si>
  <si>
    <t>PORTERBASS VINEYARDS LLC</t>
  </si>
  <si>
    <t>A028635</t>
  </si>
  <si>
    <t>ROBERT  CURRIER</t>
  </si>
  <si>
    <t>A028855</t>
  </si>
  <si>
    <t>DENNIS P MURPHY</t>
  </si>
  <si>
    <t>A028886</t>
  </si>
  <si>
    <t>A029327</t>
  </si>
  <si>
    <t>RONALD D. SIEGEMUND TRUST</t>
  </si>
  <si>
    <t>A029479</t>
  </si>
  <si>
    <t>A029858</t>
  </si>
  <si>
    <t>A030797</t>
  </si>
  <si>
    <t>PATRICK E BRECHT</t>
  </si>
  <si>
    <t>A030882</t>
  </si>
  <si>
    <t>JULIA A SIMPSON</t>
  </si>
  <si>
    <t>C001166</t>
  </si>
  <si>
    <t>C005162</t>
  </si>
  <si>
    <t>C005163</t>
  </si>
  <si>
    <t>D032229</t>
  </si>
  <si>
    <t>WILLIAM  PARISH</t>
  </si>
  <si>
    <t>D032725</t>
  </si>
  <si>
    <t>JOSEPH F MINOCCHI</t>
  </si>
  <si>
    <t>D032768</t>
  </si>
  <si>
    <t>JEROME   COUCH</t>
  </si>
  <si>
    <t>H500244</t>
  </si>
  <si>
    <t>DEREK  GAMBREL</t>
  </si>
  <si>
    <t>H501640</t>
  </si>
  <si>
    <t>ANATOLIY  KRESHCHENOVSKIY</t>
  </si>
  <si>
    <t>L031424</t>
  </si>
  <si>
    <t>L032128</t>
  </si>
  <si>
    <t>J K RANCH LLC</t>
  </si>
  <si>
    <t>L032271</t>
  </si>
  <si>
    <t>THOMAS   EMMITT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</si>
</sst>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
      <sz val="11"/>
      <color theme="1"/>
      <name val="Calibri"/>
      <family val="2"/>
    </font>
  </fonts>
  <fills count="7">
    <fill>
      <patternFill patternType="none"/>
    </fill>
    <fill>
      <patternFill patternType="gray125"/>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9"/>
        <bgColor indexed="64"/>
      </patternFill>
    </fill>
    <fill>
      <patternFill patternType="lightUp">
        <bgColor theme="2"/>
      </patternFill>
    </fill>
  </fills>
  <borders count="12">
    <border>
      <left/>
      <right/>
      <top/>
      <bottom/>
      <diagonal/>
    </border>
    <border>
      <left/>
      <right style="double">
        <color auto="1"/>
      </right>
      <top/>
      <bottom/>
      <diagonal/>
    </border>
    <border>
      <left style="double">
        <color auto="1"/>
      </left>
      <right/>
      <top/>
      <bottom/>
      <diagonal/>
    </border>
    <border>
      <left style="thin">
        <color auto="1"/>
      </left>
      <right style="thin">
        <color auto="1"/>
      </right>
      <top style="medium">
        <color auto="1"/>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double">
        <color auto="1"/>
      </left>
      <right style="double">
        <color auto="1"/>
      </right>
      <top/>
      <bottom/>
      <diagonal/>
    </border>
    <border>
      <left/>
      <right/>
      <top style="medium">
        <color auto="1"/>
      </top>
      <bottom/>
      <diagonal/>
    </border>
    <border>
      <left/>
      <right/>
      <top/>
      <bottom style="medium">
        <color auto="1"/>
      </bottom>
      <diagonal/>
    </border>
    <border>
      <left/>
      <right/>
      <top style="thin">
        <color theme="1"/>
      </top>
      <bottom/>
      <diagonal/>
    </border>
    <border>
      <left/>
      <right style="double">
        <color theme="1"/>
      </right>
      <top style="thin">
        <color theme="1"/>
      </top>
      <bottom style="thin">
        <color theme="1"/>
      </bottom>
      <diagonal/>
    </border>
    <border>
      <left/>
      <right style="double">
        <color theme="1"/>
      </right>
      <top/>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4" borderId="0" xfId="0" applyFill="1"/>
    <xf numFmtId="0" fontId="0" fillId="0" borderId="2" xfId="0" applyBorder="1"/>
    <xf numFmtId="0" fontId="0" fillId="0" borderId="0" xfId="0" applyAlignment="1">
      <alignment vertical="top"/>
    </xf>
    <xf numFmtId="0" fontId="1" fillId="0" borderId="3" xfId="0" applyFont="1" applyBorder="1"/>
    <xf numFmtId="0" fontId="1" fillId="0" borderId="4" xfId="0" applyFont="1" applyBorder="1"/>
    <xf numFmtId="0" fontId="0" fillId="2" borderId="4" xfId="0" applyFill="1" applyBorder="1"/>
    <xf numFmtId="0" fontId="0" fillId="0" borderId="4" xfId="0" applyBorder="1"/>
    <xf numFmtId="0" fontId="0" fillId="3" borderId="4" xfId="0" applyFill="1" applyBorder="1"/>
    <xf numFmtId="0" fontId="0" fillId="4" borderId="4" xfId="0" applyFill="1" applyBorder="1"/>
    <xf numFmtId="0" fontId="2" fillId="0" borderId="5" xfId="0" applyFont="1" applyBorder="1" applyAlignment="1">
      <alignment vertical="top"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center"/>
    </xf>
    <xf numFmtId="0" fontId="4" fillId="3" borderId="0" xfId="0" applyFont="1" applyFill="1"/>
    <xf numFmtId="0" fontId="0" fillId="4" borderId="1" xfId="0" applyFill="1" applyBorder="1"/>
    <xf numFmtId="0" fontId="4" fillId="5" borderId="2" xfId="0" applyFont="1" applyFill="1" applyBorder="1"/>
    <xf numFmtId="0" fontId="0" fillId="5" borderId="0" xfId="0" applyFill="1"/>
    <xf numFmtId="0" fontId="0" fillId="5" borderId="4" xfId="0" applyFill="1" applyBorder="1"/>
    <xf numFmtId="0" fontId="0" fillId="5" borderId="1" xfId="0" applyFill="1" applyBorder="1"/>
    <xf numFmtId="0" fontId="0" fillId="6" borderId="6" xfId="0" applyFill="1" applyBorder="1"/>
    <xf numFmtId="0" fontId="0" fillId="0" borderId="6" xfId="0" applyBorder="1"/>
    <xf numFmtId="0" fontId="0" fillId="4" borderId="6" xfId="0" applyFill="1" applyBorder="1"/>
    <xf numFmtId="0" fontId="1" fillId="0" borderId="8" xfId="0" applyFont="1" applyBorder="1"/>
    <xf numFmtId="0" fontId="0" fillId="4" borderId="7" xfId="0" applyFill="1" applyBorder="1"/>
    <xf numFmtId="0" fontId="4" fillId="3" borderId="4" xfId="0" applyFont="1" applyFill="1" applyBorder="1"/>
    <xf numFmtId="0" fontId="4" fillId="5" borderId="4" xfId="0" applyFont="1" applyFill="1" applyBorder="1"/>
    <xf numFmtId="0" fontId="0" fillId="0" borderId="0" xfId="0" applyAlignment="1">
      <alignment wrapText="1"/>
    </xf>
    <xf numFmtId="0" fontId="0" fillId="3" borderId="0" xfId="0" applyFill="1"/>
    <xf numFmtId="0" fontId="0" fillId="0" borderId="2" xfId="0" applyBorder="1" applyAlignment="1">
      <alignment wrapText="1"/>
    </xf>
    <xf numFmtId="0" fontId="0" fillId="3" borderId="2" xfId="0" applyFill="1" applyBorder="1"/>
    <xf numFmtId="0" fontId="0" fillId="0" borderId="1" xfId="0" applyBorder="1" applyAlignment="1">
      <alignment wrapText="1"/>
    </xf>
    <xf numFmtId="0" fontId="0" fillId="3" borderId="1" xfId="0" applyFill="1" applyBorder="1"/>
    <xf numFmtId="0" fontId="0" fillId="0" borderId="4" xfId="0" applyBorder="1" applyAlignment="1">
      <alignment horizontal="left"/>
    </xf>
    <xf numFmtId="0" fontId="0" fillId="0" borderId="4" xfId="0" applyBorder="1" applyAlignment="1">
      <alignment horizontal="left" wrapText="1"/>
    </xf>
    <xf numFmtId="0" fontId="1" fillId="0" borderId="4" xfId="0" applyFont="1" applyBorder="1" applyAlignment="1">
      <alignment horizontal="center"/>
    </xf>
    <xf numFmtId="0" fontId="0" fillId="0" borderId="0" xfId="0" applyAlignment="1">
      <alignment horizontal="center"/>
    </xf>
    <xf numFmtId="0" fontId="0" fillId="2" borderId="9" xfId="0" applyFill="1" applyBorder="1"/>
    <xf numFmtId="0" fontId="0" fillId="2" borderId="10" xfId="0" applyFill="1" applyBorder="1"/>
    <xf numFmtId="0" fontId="0" fillId="0" borderId="11" xfId="0" applyBorder="1"/>
  </cellXfs>
  <cellStyles count="1">
    <cellStyle name="Normal" xfId="0" builtinId="0"/>
  </cellStyles>
  <dxfs count="0"/>
  <tableStyles count="0" defaultTableStyle="TableStyleMedium2" defaultPivotStyle="PivotStyleMedium9"/>
  <colors>
    <mruColors>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0552A-3C13-469F-AAFD-88DCA8283DD2}">
  <dimension ref="A1:F11"/>
  <sheetViews>
    <sheetView topLeftCell="B1" zoomScaleNormal="100" workbookViewId="0">
      <selection activeCell="C13" sqref="C13"/>
    </sheetView>
  </sheetViews>
  <sheetFormatPr defaultRowHeight="14.4" x14ac:dyDescent="0.3"/>
  <cols>
    <col min="1" max="1" width="24.6640625" customWidth="1"/>
    <col min="2" max="2" width="25.44140625" customWidth="1"/>
    <col min="3" max="3" width="48" customWidth="1"/>
    <col min="4" max="4" width="30" customWidth="1"/>
    <col min="5" max="5" width="32.5546875" customWidth="1"/>
    <col min="6" max="6" width="25.6640625" customWidth="1"/>
  </cols>
  <sheetData>
    <row r="1" spans="1:6" x14ac:dyDescent="0.3">
      <c r="A1" s="6" t="s">
        <v>0</v>
      </c>
      <c r="B1" s="6" t="s">
        <v>1</v>
      </c>
      <c r="C1" s="6" t="s">
        <v>2</v>
      </c>
      <c r="D1" s="6" t="s">
        <v>3</v>
      </c>
      <c r="E1" s="6" t="s">
        <v>4</v>
      </c>
      <c r="F1" s="6" t="s">
        <v>5</v>
      </c>
    </row>
    <row r="2" spans="1:6" s="5" customFormat="1" ht="28.8" x14ac:dyDescent="0.3">
      <c r="A2" s="12" t="s">
        <v>6</v>
      </c>
      <c r="B2" s="12" t="s">
        <v>7</v>
      </c>
      <c r="C2" s="12" t="s">
        <v>8</v>
      </c>
      <c r="D2" s="12" t="s">
        <v>9</v>
      </c>
      <c r="E2" s="12" t="s">
        <v>10</v>
      </c>
      <c r="F2" s="12" t="s">
        <v>11</v>
      </c>
    </row>
    <row r="3" spans="1:6" ht="158.4" x14ac:dyDescent="0.3">
      <c r="A3" s="13" t="s">
        <v>12</v>
      </c>
      <c r="B3" s="13" t="s">
        <v>13</v>
      </c>
      <c r="C3" s="14" t="s">
        <v>14</v>
      </c>
      <c r="D3" s="14" t="s">
        <v>15</v>
      </c>
      <c r="E3" s="13" t="s">
        <v>16</v>
      </c>
      <c r="F3" s="14" t="s">
        <v>228</v>
      </c>
    </row>
    <row r="6" spans="1:6" x14ac:dyDescent="0.3">
      <c r="A6" s="1" t="s">
        <v>17</v>
      </c>
      <c r="B6" s="1"/>
    </row>
    <row r="7" spans="1:6" x14ac:dyDescent="0.3">
      <c r="A7" s="7" t="s">
        <v>18</v>
      </c>
      <c r="B7" s="7" t="s">
        <v>19</v>
      </c>
    </row>
    <row r="8" spans="1:6" x14ac:dyDescent="0.3">
      <c r="A8" s="8"/>
      <c r="B8" s="9" t="s">
        <v>20</v>
      </c>
    </row>
    <row r="9" spans="1:6" x14ac:dyDescent="0.3">
      <c r="A9" s="20"/>
      <c r="B9" s="9" t="s">
        <v>21</v>
      </c>
    </row>
    <row r="10" spans="1:6" x14ac:dyDescent="0.3">
      <c r="A10" s="11"/>
      <c r="B10" s="9" t="s">
        <v>22</v>
      </c>
    </row>
    <row r="11" spans="1:6" x14ac:dyDescent="0.3">
      <c r="A11" s="10"/>
      <c r="B11" s="9" t="s">
        <v>23</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957C6-EA3A-4C27-86A0-D9F2EEB11C7A}">
  <dimension ref="A1:BK2510"/>
  <sheetViews>
    <sheetView tabSelected="1" zoomScaleNormal="100" workbookViewId="0">
      <pane ySplit="3" topLeftCell="A4" activePane="bottomLeft" state="frozen"/>
      <selection activeCell="C1" sqref="C1"/>
      <selection pane="bottomLeft" activeCell="A3" sqref="A3"/>
    </sheetView>
  </sheetViews>
  <sheetFormatPr defaultRowHeight="14.4" x14ac:dyDescent="0.3"/>
  <cols>
    <col min="1" max="1" width="22.88671875" customWidth="1"/>
    <col min="2" max="2" width="16.33203125" customWidth="1"/>
    <col min="3" max="3" width="25.5546875" customWidth="1"/>
    <col min="4" max="4" width="21.6640625" customWidth="1"/>
    <col min="5" max="5" width="27.5546875" customWidth="1"/>
    <col min="6" max="6" width="23.5546875" customWidth="1"/>
    <col min="7" max="7" width="55.5546875" customWidth="1"/>
    <col min="8" max="8" width="30.109375" customWidth="1"/>
    <col min="9" max="9" width="17.6640625" customWidth="1"/>
    <col min="10" max="14" width="18.44140625" customWidth="1"/>
    <col min="15" max="15" width="27.33203125" bestFit="1" customWidth="1"/>
    <col min="16" max="16" width="16.44140625" bestFit="1" customWidth="1"/>
    <col min="17" max="17" width="10.33203125" bestFit="1" customWidth="1"/>
    <col min="18" max="18" width="25.6640625" bestFit="1" customWidth="1"/>
    <col min="19" max="19" width="24.5546875" bestFit="1" customWidth="1"/>
    <col min="20" max="20" width="24.5546875" customWidth="1"/>
    <col min="21" max="21" width="33" style="2" bestFit="1" customWidth="1"/>
    <col min="22" max="22" width="10.5546875" style="22" customWidth="1"/>
    <col min="23" max="23" width="24.33203125" style="23" bestFit="1" customWidth="1"/>
    <col min="24" max="24" width="25.6640625" style="4" bestFit="1" customWidth="1"/>
    <col min="25" max="25" width="25.6640625" customWidth="1"/>
    <col min="26" max="26" width="25.6640625" style="2" customWidth="1"/>
    <col min="27" max="27" width="28" bestFit="1" customWidth="1"/>
    <col min="28" max="28" width="27.6640625" bestFit="1" customWidth="1"/>
    <col min="29" max="29" width="28.6640625" bestFit="1" customWidth="1"/>
    <col min="30" max="30" width="28.33203125" bestFit="1" customWidth="1"/>
    <col min="31" max="31" width="28.5546875" bestFit="1" customWidth="1"/>
    <col min="32" max="32" width="28" bestFit="1" customWidth="1"/>
    <col min="33" max="33" width="27.44140625" bestFit="1" customWidth="1"/>
    <col min="34" max="34" width="28.44140625" bestFit="1" customWidth="1"/>
    <col min="35" max="35" width="27.6640625" bestFit="1" customWidth="1"/>
    <col min="36" max="36" width="28.33203125" bestFit="1" customWidth="1"/>
    <col min="37" max="37" width="28.6640625" bestFit="1" customWidth="1"/>
    <col min="38" max="38" width="28" bestFit="1" customWidth="1"/>
    <col min="39" max="39" width="31.5546875" style="4" bestFit="1" customWidth="1"/>
    <col min="40" max="40" width="31.6640625" bestFit="1" customWidth="1"/>
    <col min="41" max="41" width="31.5546875" bestFit="1" customWidth="1"/>
    <col min="42" max="42" width="32.5546875" bestFit="1" customWidth="1"/>
    <col min="43" max="43" width="32" bestFit="1" customWidth="1"/>
    <col min="44" max="44" width="32.44140625" bestFit="1" customWidth="1"/>
    <col min="45" max="45" width="31.6640625" bestFit="1" customWidth="1"/>
    <col min="46" max="46" width="31.33203125" bestFit="1" customWidth="1"/>
    <col min="47" max="47" width="32.33203125" bestFit="1" customWidth="1"/>
    <col min="48" max="48" width="31.5546875" bestFit="1" customWidth="1"/>
    <col min="49" max="50" width="25.6640625" customWidth="1"/>
    <col min="51" max="51" width="25.6640625" style="2" customWidth="1"/>
    <col min="52" max="52" width="30.5546875" bestFit="1" customWidth="1"/>
    <col min="53" max="53" width="30.33203125" bestFit="1" customWidth="1"/>
    <col min="54" max="54" width="31.33203125" bestFit="1" customWidth="1"/>
    <col min="55" max="55" width="30.6640625" bestFit="1" customWidth="1"/>
    <col min="56" max="56" width="31.33203125" bestFit="1" customWidth="1"/>
    <col min="57" max="57" width="30.5546875" bestFit="1" customWidth="1"/>
    <col min="58" max="58" width="30" bestFit="1" customWidth="1"/>
    <col min="59" max="59" width="31" bestFit="1" customWidth="1"/>
    <col min="60" max="60" width="30.33203125" bestFit="1" customWidth="1"/>
    <col min="61" max="61" width="30.6640625" bestFit="1" customWidth="1"/>
    <col min="62" max="62" width="31.33203125" bestFit="1" customWidth="1"/>
    <col min="63" max="63" width="30.5546875" style="2" bestFit="1" customWidth="1"/>
  </cols>
  <sheetData>
    <row r="1" spans="1:63" ht="28.8" x14ac:dyDescent="0.3">
      <c r="A1" s="1" t="s">
        <v>24</v>
      </c>
      <c r="B1" t="s">
        <v>25</v>
      </c>
      <c r="I1" s="4" t="s">
        <v>26</v>
      </c>
      <c r="U1" s="2" t="s">
        <v>27</v>
      </c>
      <c r="W1" s="23" t="s">
        <v>28</v>
      </c>
      <c r="X1" s="31" t="s">
        <v>29</v>
      </c>
      <c r="Y1" s="29"/>
      <c r="Z1" s="33"/>
      <c r="AA1" t="s">
        <v>30</v>
      </c>
      <c r="AM1" s="4" t="s">
        <v>31</v>
      </c>
      <c r="AZ1" t="s">
        <v>26</v>
      </c>
    </row>
    <row r="2" spans="1:63" ht="28.8" x14ac:dyDescent="0.3">
      <c r="A2" s="1" t="s">
        <v>32</v>
      </c>
      <c r="B2" t="s">
        <v>33</v>
      </c>
      <c r="I2" s="4" t="s">
        <v>34</v>
      </c>
      <c r="T2" t="s">
        <v>241</v>
      </c>
      <c r="W2" s="23" t="s">
        <v>35</v>
      </c>
      <c r="X2" s="31" t="s">
        <v>34</v>
      </c>
      <c r="Y2" s="29"/>
      <c r="Z2" s="33"/>
      <c r="AA2" t="s">
        <v>36</v>
      </c>
      <c r="AM2" s="4" t="s">
        <v>37</v>
      </c>
      <c r="AZ2" t="s">
        <v>34</v>
      </c>
    </row>
    <row r="3" spans="1:63" x14ac:dyDescent="0.3">
      <c r="A3" s="39" t="s">
        <v>38</v>
      </c>
      <c r="B3" s="39" t="s">
        <v>39</v>
      </c>
      <c r="C3" s="39" t="s">
        <v>40</v>
      </c>
      <c r="D3" s="39" t="s">
        <v>41</v>
      </c>
      <c r="E3" s="39" t="s">
        <v>42</v>
      </c>
      <c r="F3" s="39" t="s">
        <v>43</v>
      </c>
      <c r="G3" s="39" t="s">
        <v>44</v>
      </c>
      <c r="H3" s="40" t="s">
        <v>45</v>
      </c>
      <c r="I3" s="3" t="s">
        <v>46</v>
      </c>
      <c r="J3" s="3" t="s">
        <v>47</v>
      </c>
      <c r="K3" s="3" t="s">
        <v>48</v>
      </c>
      <c r="L3" s="3" t="s">
        <v>49</v>
      </c>
      <c r="M3" s="3" t="s">
        <v>50</v>
      </c>
      <c r="N3" s="3" t="s">
        <v>51</v>
      </c>
      <c r="O3" s="3" t="s">
        <v>52</v>
      </c>
      <c r="P3" s="3" t="s">
        <v>53</v>
      </c>
      <c r="Q3" s="3" t="s">
        <v>50</v>
      </c>
      <c r="R3" s="3" t="s">
        <v>54</v>
      </c>
      <c r="S3" s="3" t="s">
        <v>55</v>
      </c>
      <c r="T3" s="19" t="s">
        <v>56</v>
      </c>
      <c r="U3" s="17" t="s">
        <v>57</v>
      </c>
      <c r="W3" s="24" t="s">
        <v>58</v>
      </c>
      <c r="X3" s="32" t="s">
        <v>59</v>
      </c>
      <c r="Y3" s="30" t="s">
        <v>226</v>
      </c>
      <c r="Z3" s="34" t="s">
        <v>227</v>
      </c>
      <c r="AA3" s="16" t="s">
        <v>60</v>
      </c>
      <c r="AB3" s="16" t="s">
        <v>61</v>
      </c>
      <c r="AC3" s="16" t="s">
        <v>62</v>
      </c>
      <c r="AD3" s="16" t="s">
        <v>63</v>
      </c>
      <c r="AE3" s="16" t="s">
        <v>64</v>
      </c>
      <c r="AF3" s="16" t="s">
        <v>65</v>
      </c>
      <c r="AG3" s="16" t="s">
        <v>66</v>
      </c>
      <c r="AH3" s="16" t="s">
        <v>67</v>
      </c>
      <c r="AI3" s="16" t="s">
        <v>68</v>
      </c>
      <c r="AJ3" s="16" t="s">
        <v>69</v>
      </c>
      <c r="AK3" s="16" t="s">
        <v>70</v>
      </c>
      <c r="AL3" s="16" t="s">
        <v>71</v>
      </c>
      <c r="AM3" s="18" t="s">
        <v>72</v>
      </c>
      <c r="AN3" s="19" t="s">
        <v>73</v>
      </c>
      <c r="AO3" s="19" t="s">
        <v>74</v>
      </c>
      <c r="AP3" s="19" t="s">
        <v>75</v>
      </c>
      <c r="AQ3" s="19" t="s">
        <v>76</v>
      </c>
      <c r="AR3" s="19" t="s">
        <v>77</v>
      </c>
      <c r="AS3" s="19" t="s">
        <v>78</v>
      </c>
      <c r="AT3" s="19" t="s">
        <v>79</v>
      </c>
      <c r="AU3" s="19" t="s">
        <v>80</v>
      </c>
      <c r="AV3" s="19" t="s">
        <v>81</v>
      </c>
      <c r="AW3" s="19" t="s">
        <v>82</v>
      </c>
      <c r="AX3" s="19" t="s">
        <v>83</v>
      </c>
      <c r="AY3" s="21" t="s">
        <v>84</v>
      </c>
      <c r="AZ3" s="3" t="s">
        <v>85</v>
      </c>
      <c r="BA3" s="3" t="s">
        <v>86</v>
      </c>
      <c r="BB3" s="3" t="s">
        <v>87</v>
      </c>
      <c r="BC3" s="3" t="s">
        <v>88</v>
      </c>
      <c r="BD3" s="3" t="s">
        <v>89</v>
      </c>
      <c r="BE3" s="3" t="s">
        <v>90</v>
      </c>
      <c r="BF3" s="3" t="s">
        <v>91</v>
      </c>
      <c r="BG3" s="3" t="s">
        <v>92</v>
      </c>
      <c r="BH3" s="3" t="s">
        <v>93</v>
      </c>
      <c r="BI3" s="3" t="s">
        <v>94</v>
      </c>
      <c r="BJ3" s="3" t="s">
        <v>95</v>
      </c>
      <c r="BK3" s="17" t="s">
        <v>96</v>
      </c>
    </row>
    <row r="4" spans="1:63" x14ac:dyDescent="0.3">
      <c r="A4" t="s">
        <v>247</v>
      </c>
      <c r="B4" t="s">
        <v>106</v>
      </c>
      <c r="C4" t="s">
        <v>99</v>
      </c>
      <c r="D4">
        <v>27.1</v>
      </c>
      <c r="E4" t="s">
        <v>100</v>
      </c>
      <c r="F4" t="s">
        <v>100</v>
      </c>
      <c r="G4" t="s">
        <v>109</v>
      </c>
      <c r="H4" t="s">
        <v>104</v>
      </c>
      <c r="I4">
        <f>_xlfn.XLOOKUP(B4,Use_Code_Ranking!$A$4:$A$23,Use_Code_Ranking!$B$4:$B$23,9999)</f>
        <v>3</v>
      </c>
      <c r="J4">
        <f t="shared" ref="J4:J67" ca="1" si="0">_xlfn.MINIFS(USE_CODE_RANK,APPLICATION_NUMBER,A4)</f>
        <v>2</v>
      </c>
      <c r="K4">
        <f t="shared" ref="K4:K67" ca="1" si="1">COUNTIFS(USE_CODE_RANK,1,APPLICATION_NUMBER,A4)</f>
        <v>0</v>
      </c>
      <c r="L4">
        <f t="shared" ref="L4:L67" ca="1" si="2">COUNTIFS(USE_CODE_RANK,2,APPLICATION_NUMBER,A4)</f>
        <v>1</v>
      </c>
      <c r="M4">
        <f t="shared" ref="M4:M67" ca="1" si="3">COUNTIFS(USE_CODE_RANK,3,APPLICATION_NUMBER,A4,PRIMARY_OWNER_ENTITY_TYPE,"Government (State/Municipal)")</f>
        <v>0</v>
      </c>
      <c r="N4" t="str">
        <f ca="1">IF(AND(K4&gt;0,L4&gt;0),"IRRIGATION_AND_MUNICIPAL","")</f>
        <v/>
      </c>
      <c r="O4" t="str">
        <f ca="1">IF(AND(K4&gt;0,M4&gt;0),"IRRIGATION_AND_DOMESTIC","")</f>
        <v/>
      </c>
      <c r="P4" t="str">
        <f t="shared" ref="P4:P67" si="4">IF(ISNUMBER(SEARCH("Stock",C4)),"Stockwatering","")</f>
        <v/>
      </c>
      <c r="Q4" t="str">
        <f t="shared" ref="Q4:Q67" si="5">IF(ISNUMBER(SEARCH("Registration Domestic",C4)),"Domestic","")</f>
        <v/>
      </c>
      <c r="R4" t="str">
        <f t="shared" ref="R4:R67" si="6">IF(ISNUMBER(SEARCH("Registration Irrigation",C4)),"Irrigation","")</f>
        <v/>
      </c>
      <c r="S4" t="str">
        <f t="shared" ref="S4:S67" si="7">IF(ISNUMBER(SEARCH("Registration Cannabis",C4)),"Irrigation","")</f>
        <v/>
      </c>
      <c r="U4" s="2" t="str">
        <f ca="1">IF(ISBLANK($T4),IF(S4="Irrigation","Irrigation",IF(R4="Irrigation","Irrigation",IF(Q4="Domestic","Domestic",IF(P4="Stockwatering","Stockwatering",IF(N4="IRRIGATION_AND_MUNICIPAL","Irrigation and Municipal",IF(O4="IRRIGATION_AND_DOMESTIC","Irrigation and Domestic Municipality",_xlfn.XLOOKUP(J4,Use_Code_Ranking!$B$4:$B$23,Use_Code_Ranking!$A$4:$A$23))))))),$T4)</f>
        <v>Municipal</v>
      </c>
      <c r="W4" s="23" t="str" cm="1">
        <f t="array" aca="1" ref="W4:W102" ca="1">_xlfn.UNIQUE(APPLICATION_NUMBER)</f>
        <v>A003601</v>
      </c>
      <c r="X4" s="4" t="str">
        <f ca="1">_xlfn.XLOOKUP(W4,A:A,U:U)</f>
        <v>Municipal</v>
      </c>
      <c r="Y4" t="str">
        <f t="shared" ref="Y4:Y67" ca="1" si="8">IF(OR(X4="Power", X4="Recreational", X4="Aquaculture",X4="Fish and Wildlife Preservation and Enhancement"),"Y","N")</f>
        <v>N</v>
      </c>
      <c r="Z4" s="2" t="str">
        <f t="shared" ref="Z4:Z67" ca="1" si="9">IF(X4="Power","Y","N")</f>
        <v>N</v>
      </c>
      <c r="AA4">
        <f ca="1">IF($AM4="STANDARD",AZ4,AN4)</f>
        <v>0</v>
      </c>
      <c r="AB4">
        <f t="shared" ref="AB4:AL19" ca="1" si="10">IF($AM4="STANDARD",BA4,AO4)</f>
        <v>0</v>
      </c>
      <c r="AC4">
        <f t="shared" ca="1" si="10"/>
        <v>0</v>
      </c>
      <c r="AD4">
        <f t="shared" ca="1" si="10"/>
        <v>0</v>
      </c>
      <c r="AE4">
        <f t="shared" ca="1" si="10"/>
        <v>0</v>
      </c>
      <c r="AF4">
        <f t="shared" ca="1" si="10"/>
        <v>0</v>
      </c>
      <c r="AG4">
        <f ca="1">IF($AM4="STANDARD",BF4,AT4)</f>
        <v>0</v>
      </c>
      <c r="AH4">
        <f t="shared" ca="1" si="10"/>
        <v>0</v>
      </c>
      <c r="AI4">
        <f t="shared" ca="1" si="10"/>
        <v>0</v>
      </c>
      <c r="AJ4">
        <f t="shared" ca="1" si="10"/>
        <v>0</v>
      </c>
      <c r="AK4">
        <f ca="1">IF($AM4="STANDARD",BJ4,AX4)</f>
        <v>0</v>
      </c>
      <c r="AL4">
        <f ca="1">IF($AM4="STANDARD",BK4,AY4)</f>
        <v>0</v>
      </c>
      <c r="AM4" s="4" t="s">
        <v>103</v>
      </c>
      <c r="AZ4">
        <f ca="1">_xlfn.XLOOKUP($X4,Return_flow_table!$A$4:$A$25,Return_flow_table!B$4:B$25)</f>
        <v>0</v>
      </c>
      <c r="BA4">
        <f ca="1">_xlfn.XLOOKUP($X4,Return_flow_table!$A$4:$A$25,Return_flow_table!C$4:C$25)</f>
        <v>0</v>
      </c>
      <c r="BB4">
        <f ca="1">_xlfn.XLOOKUP($X4,Return_flow_table!$A$4:$A$25,Return_flow_table!D$4:D$25)</f>
        <v>0</v>
      </c>
      <c r="BC4">
        <f ca="1">_xlfn.XLOOKUP($X4,Return_flow_table!$A$4:$A$25,Return_flow_table!E$4:E$25)</f>
        <v>0</v>
      </c>
      <c r="BD4">
        <f ca="1">_xlfn.XLOOKUP($X4,Return_flow_table!$A$4:$A$25,Return_flow_table!F$4:F$25)</f>
        <v>0</v>
      </c>
      <c r="BE4">
        <f ca="1">_xlfn.XLOOKUP($X4,Return_flow_table!$A$4:$A$25,Return_flow_table!G$4:G$25)</f>
        <v>0</v>
      </c>
      <c r="BF4">
        <f ca="1">_xlfn.XLOOKUP($X4,Return_flow_table!$A$4:$A$25,Return_flow_table!H$4:H$25)</f>
        <v>0</v>
      </c>
      <c r="BG4">
        <f ca="1">_xlfn.XLOOKUP($X4,Return_flow_table!$A$4:$A$25,Return_flow_table!I$4:I$25)</f>
        <v>0</v>
      </c>
      <c r="BH4">
        <f ca="1">_xlfn.XLOOKUP($X4,Return_flow_table!$A$4:$A$25,Return_flow_table!J$4:J$25)</f>
        <v>0</v>
      </c>
      <c r="BI4">
        <f ca="1">_xlfn.XLOOKUP($X4,Return_flow_table!$A$4:$A$25,Return_flow_table!K$4:K$25)</f>
        <v>0</v>
      </c>
      <c r="BJ4">
        <f ca="1">_xlfn.XLOOKUP($X4,Return_flow_table!$A$4:$A$25,Return_flow_table!L$4:L$25)</f>
        <v>0</v>
      </c>
      <c r="BK4" s="2">
        <f ca="1">_xlfn.XLOOKUP($X4,Return_flow_table!$A$4:$A$25,Return_flow_table!M$4:M$25)</f>
        <v>0</v>
      </c>
    </row>
    <row r="5" spans="1:63" x14ac:dyDescent="0.3">
      <c r="A5" t="s">
        <v>247</v>
      </c>
      <c r="B5" t="s">
        <v>110</v>
      </c>
      <c r="C5" t="s">
        <v>99</v>
      </c>
      <c r="D5">
        <v>27.1</v>
      </c>
      <c r="E5" t="s">
        <v>100</v>
      </c>
      <c r="F5" t="s">
        <v>100</v>
      </c>
      <c r="G5" t="s">
        <v>109</v>
      </c>
      <c r="H5" t="s">
        <v>104</v>
      </c>
      <c r="I5">
        <f>_xlfn.XLOOKUP(B5,Use_Code_Ranking!$A$4:$A$23,Use_Code_Ranking!$B$4:$B$23,9999)</f>
        <v>2</v>
      </c>
      <c r="J5">
        <f t="shared" ref="J5:J68" ca="1" si="11">_xlfn.MINIFS(USE_CODE_RANK,APPLICATION_NUMBER,A5)</f>
        <v>2</v>
      </c>
      <c r="K5">
        <f t="shared" ref="K5:K68" ca="1" si="12">COUNTIFS(USE_CODE_RANK,1,APPLICATION_NUMBER,A5)</f>
        <v>0</v>
      </c>
      <c r="L5">
        <f t="shared" ref="L5:L68" ca="1" si="13">COUNTIFS(USE_CODE_RANK,2,APPLICATION_NUMBER,A5)</f>
        <v>1</v>
      </c>
      <c r="M5">
        <f t="shared" ref="M5:M68" ca="1" si="14">COUNTIFS(USE_CODE_RANK,3,APPLICATION_NUMBER,A5,PRIMARY_OWNER_ENTITY_TYPE,"Government (State/Municipal)")</f>
        <v>0</v>
      </c>
      <c r="N5" t="str">
        <f t="shared" ref="N5:N68" ca="1" si="15">IF(AND(K5&gt;0,L5&gt;0),"IRRIGATION_AND_MUNICIPAL","")</f>
        <v/>
      </c>
      <c r="O5" t="str">
        <f t="shared" ref="O5:O68" ca="1" si="16">IF(AND(K5&gt;0,M5&gt;0),"IRRIGATION_AND_DOMESTIC","")</f>
        <v/>
      </c>
      <c r="P5" t="str">
        <f t="shared" ref="P5:P68" si="17">IF(ISNUMBER(SEARCH("Stock",C5)),"Stockwatering","")</f>
        <v/>
      </c>
      <c r="Q5" t="str">
        <f t="shared" ref="Q5:Q68" si="18">IF(ISNUMBER(SEARCH("Registration Domestic",C5)),"Domestic","")</f>
        <v/>
      </c>
      <c r="R5" t="str">
        <f t="shared" ref="R5:R68" si="19">IF(ISNUMBER(SEARCH("Registration Irrigation",C5)),"Irrigation","")</f>
        <v/>
      </c>
      <c r="S5" t="str">
        <f t="shared" ref="S5:S68" si="20">IF(ISNUMBER(SEARCH("Registration Cannabis",C5)),"Irrigation","")</f>
        <v/>
      </c>
      <c r="U5" s="2" t="str">
        <f ca="1">IF(ISBLANK($T5),IF(S5="Irrigation","Irrigation",IF(R5="Irrigation","Irrigation",IF(Q5="Domestic","Domestic",IF(P5="Stockwatering","Stockwatering",IF(N5="IRRIGATION_AND_MUNICIPAL","Irrigation and Municipal",IF(O5="IRRIGATION_AND_DOMESTIC","Irrigation and Domestic Municipality",_xlfn.XLOOKUP(J5,Use_Code_Ranking!$B$4:$B$23,Use_Code_Ranking!$A$4:$A$23))))))),$T5)</f>
        <v>Municipal</v>
      </c>
      <c r="W5" s="23" t="str">
        <f ca="1"/>
        <v>A011846</v>
      </c>
      <c r="X5" s="4" t="str">
        <f t="shared" ref="X5:X68" ca="1" si="21">_xlfn.XLOOKUP(W5,A:A,U:U)</f>
        <v>Irrigation</v>
      </c>
      <c r="Y5" t="str">
        <f t="shared" ca="1" si="8"/>
        <v>N</v>
      </c>
      <c r="Z5" s="2" t="str">
        <f t="shared" ca="1" si="9"/>
        <v>N</v>
      </c>
      <c r="AA5">
        <f t="shared" ref="AA5:AE68" ca="1" si="22">IF($AM5="STANDARD",AZ5,AN5)</f>
        <v>0</v>
      </c>
      <c r="AB5">
        <f t="shared" ca="1" si="10"/>
        <v>0</v>
      </c>
      <c r="AC5">
        <f t="shared" ca="1" si="10"/>
        <v>20</v>
      </c>
      <c r="AD5">
        <f t="shared" ca="1" si="10"/>
        <v>20</v>
      </c>
      <c r="AE5">
        <f t="shared" ca="1" si="10"/>
        <v>10</v>
      </c>
      <c r="AF5">
        <f t="shared" ca="1" si="10"/>
        <v>10</v>
      </c>
      <c r="AG5">
        <f t="shared" ca="1" si="10"/>
        <v>0</v>
      </c>
      <c r="AH5">
        <f t="shared" ca="1" si="10"/>
        <v>0</v>
      </c>
      <c r="AI5">
        <f t="shared" ca="1" si="10"/>
        <v>0</v>
      </c>
      <c r="AJ5">
        <f t="shared" ca="1" si="10"/>
        <v>20</v>
      </c>
      <c r="AK5">
        <f t="shared" ca="1" si="10"/>
        <v>20</v>
      </c>
      <c r="AL5">
        <f t="shared" ca="1" si="10"/>
        <v>0</v>
      </c>
      <c r="AM5" s="4" t="s">
        <v>103</v>
      </c>
      <c r="AZ5">
        <f ca="1">_xlfn.XLOOKUP($X5,Return_flow_table!$A$4:$A$25,Return_flow_table!B$4:B$25)</f>
        <v>0</v>
      </c>
      <c r="BA5">
        <f ca="1">_xlfn.XLOOKUP($X5,Return_flow_table!$A$4:$A$25,Return_flow_table!C$4:C$25)</f>
        <v>0</v>
      </c>
      <c r="BB5">
        <f ca="1">_xlfn.XLOOKUP($X5,Return_flow_table!$A$4:$A$25,Return_flow_table!D$4:D$25)</f>
        <v>20</v>
      </c>
      <c r="BC5">
        <f ca="1">_xlfn.XLOOKUP($X5,Return_flow_table!$A$4:$A$25,Return_flow_table!E$4:E$25)</f>
        <v>20</v>
      </c>
      <c r="BD5">
        <f ca="1">_xlfn.XLOOKUP($X5,Return_flow_table!$A$4:$A$25,Return_flow_table!F$4:F$25)</f>
        <v>10</v>
      </c>
      <c r="BE5">
        <f ca="1">_xlfn.XLOOKUP($X5,Return_flow_table!$A$4:$A$25,Return_flow_table!G$4:G$25)</f>
        <v>10</v>
      </c>
      <c r="BF5">
        <f ca="1">_xlfn.XLOOKUP($X5,Return_flow_table!$A$4:$A$25,Return_flow_table!H$4:H$25)</f>
        <v>0</v>
      </c>
      <c r="BG5">
        <f ca="1">_xlfn.XLOOKUP($X5,Return_flow_table!$A$4:$A$25,Return_flow_table!I$4:I$25)</f>
        <v>0</v>
      </c>
      <c r="BH5">
        <f ca="1">_xlfn.XLOOKUP($X5,Return_flow_table!$A$4:$A$25,Return_flow_table!J$4:J$25)</f>
        <v>0</v>
      </c>
      <c r="BI5">
        <f ca="1">_xlfn.XLOOKUP($X5,Return_flow_table!$A$4:$A$25,Return_flow_table!K$4:K$25)</f>
        <v>20</v>
      </c>
      <c r="BJ5">
        <f ca="1">_xlfn.XLOOKUP($X5,Return_flow_table!$A$4:$A$25,Return_flow_table!L$4:L$25)</f>
        <v>20</v>
      </c>
      <c r="BK5" s="2">
        <f ca="1">_xlfn.XLOOKUP($X5,Return_flow_table!$A$4:$A$25,Return_flow_table!M$4:M$25)</f>
        <v>0</v>
      </c>
    </row>
    <row r="6" spans="1:63" x14ac:dyDescent="0.3">
      <c r="A6" t="s">
        <v>248</v>
      </c>
      <c r="B6" t="s">
        <v>98</v>
      </c>
      <c r="C6" t="s">
        <v>99</v>
      </c>
      <c r="D6">
        <v>106.2</v>
      </c>
      <c r="E6" t="s">
        <v>100</v>
      </c>
      <c r="F6" t="s">
        <v>100</v>
      </c>
      <c r="G6" t="s">
        <v>249</v>
      </c>
      <c r="H6" t="s">
        <v>102</v>
      </c>
      <c r="I6">
        <f>_xlfn.XLOOKUP(B6,Use_Code_Ranking!$A$4:$A$23,Use_Code_Ranking!$B$4:$B$23,9999)</f>
        <v>1</v>
      </c>
      <c r="J6">
        <f t="shared" ca="1" si="11"/>
        <v>1</v>
      </c>
      <c r="K6">
        <f t="shared" ca="1" si="12"/>
        <v>1</v>
      </c>
      <c r="L6">
        <f t="shared" ca="1" si="13"/>
        <v>0</v>
      </c>
      <c r="M6">
        <f t="shared" ca="1" si="14"/>
        <v>0</v>
      </c>
      <c r="N6" t="str">
        <f t="shared" ca="1" si="15"/>
        <v/>
      </c>
      <c r="O6" t="str">
        <f t="shared" ca="1" si="16"/>
        <v/>
      </c>
      <c r="P6" t="str">
        <f t="shared" si="17"/>
        <v/>
      </c>
      <c r="Q6" t="str">
        <f t="shared" si="18"/>
        <v/>
      </c>
      <c r="R6" t="str">
        <f t="shared" si="19"/>
        <v/>
      </c>
      <c r="S6" t="str">
        <f t="shared" si="20"/>
        <v/>
      </c>
      <c r="U6" s="2" t="str">
        <f ca="1">IF(ISBLANK($T6),IF(S6="Irrigation","Irrigation",IF(R6="Irrigation","Irrigation",IF(Q6="Domestic","Domestic",IF(P6="Stockwatering","Stockwatering",IF(N6="IRRIGATION_AND_MUNICIPAL","Irrigation and Municipal",IF(O6="IRRIGATION_AND_DOMESTIC","Irrigation and Domestic Municipality",_xlfn.XLOOKUP(J6,Use_Code_Ranking!$B$4:$B$23,Use_Code_Ranking!$A$4:$A$23))))))),$T6)</f>
        <v>Irrigation</v>
      </c>
      <c r="W6" s="23" t="str">
        <f ca="1"/>
        <v>A012510</v>
      </c>
      <c r="X6" s="4" t="str">
        <f t="shared" ca="1" si="21"/>
        <v>Irrigation</v>
      </c>
      <c r="Y6" t="str">
        <f t="shared" ca="1" si="8"/>
        <v>N</v>
      </c>
      <c r="Z6" s="2" t="str">
        <f t="shared" ca="1" si="9"/>
        <v>N</v>
      </c>
      <c r="AA6">
        <f t="shared" si="22"/>
        <v>99</v>
      </c>
      <c r="AB6">
        <f t="shared" si="10"/>
        <v>99</v>
      </c>
      <c r="AC6" t="str">
        <f t="shared" si="10"/>
        <v>z</v>
      </c>
      <c r="AD6">
        <f t="shared" si="10"/>
        <v>99</v>
      </c>
      <c r="AE6">
        <f t="shared" si="10"/>
        <v>99</v>
      </c>
      <c r="AF6">
        <f t="shared" si="10"/>
        <v>9</v>
      </c>
      <c r="AG6">
        <f t="shared" si="10"/>
        <v>99</v>
      </c>
      <c r="AH6">
        <f t="shared" si="10"/>
        <v>99</v>
      </c>
      <c r="AI6">
        <f t="shared" si="10"/>
        <v>0</v>
      </c>
      <c r="AJ6">
        <f t="shared" si="10"/>
        <v>0</v>
      </c>
      <c r="AK6">
        <f t="shared" si="10"/>
        <v>0</v>
      </c>
      <c r="AL6">
        <f t="shared" si="10"/>
        <v>0</v>
      </c>
      <c r="AM6" s="4" t="s">
        <v>105</v>
      </c>
      <c r="AN6">
        <v>99</v>
      </c>
      <c r="AO6">
        <v>99</v>
      </c>
      <c r="AP6" t="s">
        <v>243</v>
      </c>
      <c r="AQ6">
        <v>99</v>
      </c>
      <c r="AR6">
        <v>99</v>
      </c>
      <c r="AS6">
        <v>9</v>
      </c>
      <c r="AT6">
        <v>99</v>
      </c>
      <c r="AU6">
        <v>99</v>
      </c>
      <c r="AV6">
        <v>0</v>
      </c>
      <c r="AW6">
        <v>0</v>
      </c>
      <c r="AX6">
        <v>0</v>
      </c>
      <c r="AY6" s="2">
        <v>0</v>
      </c>
      <c r="AZ6">
        <f ca="1">_xlfn.XLOOKUP($X6,Return_flow_table!$A$4:$A$25,Return_flow_table!B$4:B$25)</f>
        <v>0</v>
      </c>
      <c r="BA6">
        <f ca="1">_xlfn.XLOOKUP($X6,Return_flow_table!$A$4:$A$25,Return_flow_table!C$4:C$25)</f>
        <v>0</v>
      </c>
      <c r="BB6">
        <f ca="1">_xlfn.XLOOKUP($X6,Return_flow_table!$A$4:$A$25,Return_flow_table!D$4:D$25)</f>
        <v>20</v>
      </c>
      <c r="BC6">
        <f ca="1">_xlfn.XLOOKUP($X6,Return_flow_table!$A$4:$A$25,Return_flow_table!E$4:E$25)</f>
        <v>20</v>
      </c>
      <c r="BD6">
        <f ca="1">_xlfn.XLOOKUP($X6,Return_flow_table!$A$4:$A$25,Return_flow_table!F$4:F$25)</f>
        <v>10</v>
      </c>
      <c r="BE6">
        <f ca="1">_xlfn.XLOOKUP($X6,Return_flow_table!$A$4:$A$25,Return_flow_table!G$4:G$25)</f>
        <v>10</v>
      </c>
      <c r="BF6">
        <f ca="1">_xlfn.XLOOKUP($X6,Return_flow_table!$A$4:$A$25,Return_flow_table!H$4:H$25)</f>
        <v>0</v>
      </c>
      <c r="BG6">
        <f ca="1">_xlfn.XLOOKUP($X6,Return_flow_table!$A$4:$A$25,Return_flow_table!I$4:I$25)</f>
        <v>0</v>
      </c>
      <c r="BH6">
        <f ca="1">_xlfn.XLOOKUP($X6,Return_flow_table!$A$4:$A$25,Return_flow_table!J$4:J$25)</f>
        <v>0</v>
      </c>
      <c r="BI6">
        <f ca="1">_xlfn.XLOOKUP($X6,Return_flow_table!$A$4:$A$25,Return_flow_table!K$4:K$25)</f>
        <v>20</v>
      </c>
      <c r="BJ6">
        <f ca="1">_xlfn.XLOOKUP($X6,Return_flow_table!$A$4:$A$25,Return_flow_table!L$4:L$25)</f>
        <v>20</v>
      </c>
      <c r="BK6" s="2">
        <f ca="1">_xlfn.XLOOKUP($X6,Return_flow_table!$A$4:$A$25,Return_flow_table!M$4:M$25)</f>
        <v>0</v>
      </c>
    </row>
    <row r="7" spans="1:63" x14ac:dyDescent="0.3">
      <c r="A7" t="s">
        <v>250</v>
      </c>
      <c r="B7" t="s">
        <v>98</v>
      </c>
      <c r="C7" t="s">
        <v>99</v>
      </c>
      <c r="D7">
        <v>89.7</v>
      </c>
      <c r="E7" t="s">
        <v>100</v>
      </c>
      <c r="F7" t="s">
        <v>100</v>
      </c>
      <c r="G7" t="s">
        <v>251</v>
      </c>
      <c r="H7" t="s">
        <v>104</v>
      </c>
      <c r="I7">
        <f>_xlfn.XLOOKUP(B7,Use_Code_Ranking!$A$4:$A$23,Use_Code_Ranking!$B$4:$B$23,9999)</f>
        <v>1</v>
      </c>
      <c r="J7">
        <f t="shared" ca="1" si="11"/>
        <v>1</v>
      </c>
      <c r="K7">
        <f t="shared" ca="1" si="12"/>
        <v>1</v>
      </c>
      <c r="L7">
        <f t="shared" ca="1" si="13"/>
        <v>0</v>
      </c>
      <c r="M7">
        <f t="shared" ca="1" si="14"/>
        <v>0</v>
      </c>
      <c r="N7" t="str">
        <f t="shared" ca="1" si="15"/>
        <v/>
      </c>
      <c r="O7" t="str">
        <f t="shared" ca="1" si="16"/>
        <v/>
      </c>
      <c r="P7" t="str">
        <f t="shared" si="17"/>
        <v/>
      </c>
      <c r="Q7" t="str">
        <f t="shared" si="18"/>
        <v/>
      </c>
      <c r="R7" t="str">
        <f t="shared" si="19"/>
        <v/>
      </c>
      <c r="S7" t="str">
        <f t="shared" si="20"/>
        <v/>
      </c>
      <c r="U7" s="2" t="str">
        <f ca="1">IF(ISBLANK($T7),IF(S7="Irrigation","Irrigation",IF(R7="Irrigation","Irrigation",IF(Q7="Domestic","Domestic",IF(P7="Stockwatering","Stockwatering",IF(N7="IRRIGATION_AND_MUNICIPAL","Irrigation and Municipal",IF(O7="IRRIGATION_AND_DOMESTIC","Irrigation and Domestic Municipality",_xlfn.XLOOKUP(J7,Use_Code_Ranking!$B$4:$B$23,Use_Code_Ranking!$A$4:$A$23))))))),$T7)</f>
        <v>Irrigation</v>
      </c>
      <c r="W7" s="23" t="str">
        <f ca="1"/>
        <v>A013182B</v>
      </c>
      <c r="X7" s="4" t="str">
        <f t="shared" ca="1" si="21"/>
        <v>Irrigation</v>
      </c>
      <c r="Y7" t="str">
        <f t="shared" ca="1" si="8"/>
        <v>N</v>
      </c>
      <c r="Z7" s="2" t="str">
        <f t="shared" ca="1" si="9"/>
        <v>N</v>
      </c>
      <c r="AA7">
        <f t="shared" ca="1" si="22"/>
        <v>0</v>
      </c>
      <c r="AB7">
        <f t="shared" ca="1" si="10"/>
        <v>0</v>
      </c>
      <c r="AC7">
        <f t="shared" ca="1" si="10"/>
        <v>20</v>
      </c>
      <c r="AD7">
        <f t="shared" ca="1" si="10"/>
        <v>20</v>
      </c>
      <c r="AE7">
        <f t="shared" ca="1" si="10"/>
        <v>10</v>
      </c>
      <c r="AF7">
        <f t="shared" ca="1" si="10"/>
        <v>10</v>
      </c>
      <c r="AG7">
        <f t="shared" ca="1" si="10"/>
        <v>0</v>
      </c>
      <c r="AH7">
        <f t="shared" ca="1" si="10"/>
        <v>0</v>
      </c>
      <c r="AI7">
        <f t="shared" ca="1" si="10"/>
        <v>0</v>
      </c>
      <c r="AJ7">
        <f t="shared" ca="1" si="10"/>
        <v>20</v>
      </c>
      <c r="AK7">
        <f t="shared" ca="1" si="10"/>
        <v>20</v>
      </c>
      <c r="AL7">
        <f t="shared" ca="1" si="10"/>
        <v>0</v>
      </c>
      <c r="AM7" s="4" t="s">
        <v>103</v>
      </c>
      <c r="AZ7">
        <f ca="1">_xlfn.XLOOKUP($X7,Return_flow_table!$A$4:$A$25,Return_flow_table!B$4:B$25)</f>
        <v>0</v>
      </c>
      <c r="BA7">
        <f ca="1">_xlfn.XLOOKUP($X7,Return_flow_table!$A$4:$A$25,Return_flow_table!C$4:C$25)</f>
        <v>0</v>
      </c>
      <c r="BB7">
        <f ca="1">_xlfn.XLOOKUP($X7,Return_flow_table!$A$4:$A$25,Return_flow_table!D$4:D$25)</f>
        <v>20</v>
      </c>
      <c r="BC7">
        <f ca="1">_xlfn.XLOOKUP($X7,Return_flow_table!$A$4:$A$25,Return_flow_table!E$4:E$25)</f>
        <v>20</v>
      </c>
      <c r="BD7">
        <f ca="1">_xlfn.XLOOKUP($X7,Return_flow_table!$A$4:$A$25,Return_flow_table!F$4:F$25)</f>
        <v>10</v>
      </c>
      <c r="BE7">
        <f ca="1">_xlfn.XLOOKUP($X7,Return_flow_table!$A$4:$A$25,Return_flow_table!G$4:G$25)</f>
        <v>10</v>
      </c>
      <c r="BF7">
        <f ca="1">_xlfn.XLOOKUP($X7,Return_flow_table!$A$4:$A$25,Return_flow_table!H$4:H$25)</f>
        <v>0</v>
      </c>
      <c r="BG7">
        <f ca="1">_xlfn.XLOOKUP($X7,Return_flow_table!$A$4:$A$25,Return_flow_table!I$4:I$25)</f>
        <v>0</v>
      </c>
      <c r="BH7">
        <f ca="1">_xlfn.XLOOKUP($X7,Return_flow_table!$A$4:$A$25,Return_flow_table!J$4:J$25)</f>
        <v>0</v>
      </c>
      <c r="BI7">
        <f ca="1">_xlfn.XLOOKUP($X7,Return_flow_table!$A$4:$A$25,Return_flow_table!K$4:K$25)</f>
        <v>20</v>
      </c>
      <c r="BJ7">
        <f ca="1">_xlfn.XLOOKUP($X7,Return_flow_table!$A$4:$A$25,Return_flow_table!L$4:L$25)</f>
        <v>20</v>
      </c>
      <c r="BK7" s="2">
        <f ca="1">_xlfn.XLOOKUP($X7,Return_flow_table!$A$4:$A$25,Return_flow_table!M$4:M$25)</f>
        <v>0</v>
      </c>
    </row>
    <row r="8" spans="1:63" x14ac:dyDescent="0.3">
      <c r="A8" t="s">
        <v>250</v>
      </c>
      <c r="B8" t="s">
        <v>115</v>
      </c>
      <c r="C8" t="s">
        <v>99</v>
      </c>
      <c r="D8">
        <v>89.7</v>
      </c>
      <c r="E8" t="s">
        <v>100</v>
      </c>
      <c r="F8" t="s">
        <v>100</v>
      </c>
      <c r="G8" t="s">
        <v>251</v>
      </c>
      <c r="H8" t="s">
        <v>104</v>
      </c>
      <c r="I8">
        <f>_xlfn.XLOOKUP(B8,Use_Code_Ranking!$A$4:$A$23,Use_Code_Ranking!$B$4:$B$23,9999)</f>
        <v>5</v>
      </c>
      <c r="J8">
        <f t="shared" ca="1" si="11"/>
        <v>1</v>
      </c>
      <c r="K8">
        <f t="shared" ca="1" si="12"/>
        <v>1</v>
      </c>
      <c r="L8">
        <f t="shared" ca="1" si="13"/>
        <v>0</v>
      </c>
      <c r="M8">
        <f t="shared" ca="1" si="14"/>
        <v>0</v>
      </c>
      <c r="N8" t="str">
        <f t="shared" ca="1" si="15"/>
        <v/>
      </c>
      <c r="O8" t="str">
        <f t="shared" ca="1" si="16"/>
        <v/>
      </c>
      <c r="P8" t="str">
        <f t="shared" si="17"/>
        <v/>
      </c>
      <c r="Q8" t="str">
        <f t="shared" si="18"/>
        <v/>
      </c>
      <c r="R8" t="str">
        <f t="shared" si="19"/>
        <v/>
      </c>
      <c r="S8" t="str">
        <f t="shared" si="20"/>
        <v/>
      </c>
      <c r="U8" s="2" t="str">
        <f ca="1">IF(ISBLANK($T8),IF(S8="Irrigation","Irrigation",IF(R8="Irrigation","Irrigation",IF(Q8="Domestic","Domestic",IF(P8="Stockwatering","Stockwatering",IF(N8="IRRIGATION_AND_MUNICIPAL","Irrigation and Municipal",IF(O8="IRRIGATION_AND_DOMESTIC","Irrigation and Domestic Municipality",_xlfn.XLOOKUP(J8,Use_Code_Ranking!$B$4:$B$23,Use_Code_Ranking!$A$4:$A$23))))))),$T8)</f>
        <v>Irrigation</v>
      </c>
      <c r="W8" s="23" t="str">
        <f ca="1"/>
        <v>A013261</v>
      </c>
      <c r="X8" s="4" t="str">
        <f t="shared" ca="1" si="21"/>
        <v>Irrigation</v>
      </c>
      <c r="Y8" t="str">
        <f t="shared" ca="1" si="8"/>
        <v>N</v>
      </c>
      <c r="Z8" s="2" t="str">
        <f t="shared" ca="1" si="9"/>
        <v>N</v>
      </c>
      <c r="AA8">
        <f t="shared" ca="1" si="22"/>
        <v>0</v>
      </c>
      <c r="AB8">
        <f t="shared" ca="1" si="10"/>
        <v>0</v>
      </c>
      <c r="AC8">
        <f t="shared" ca="1" si="10"/>
        <v>20</v>
      </c>
      <c r="AD8">
        <f t="shared" ca="1" si="10"/>
        <v>20</v>
      </c>
      <c r="AE8">
        <f t="shared" ca="1" si="10"/>
        <v>10</v>
      </c>
      <c r="AF8">
        <f t="shared" ca="1" si="10"/>
        <v>10</v>
      </c>
      <c r="AG8">
        <f t="shared" ca="1" si="10"/>
        <v>0</v>
      </c>
      <c r="AH8">
        <f t="shared" ca="1" si="10"/>
        <v>0</v>
      </c>
      <c r="AI8">
        <f t="shared" ca="1" si="10"/>
        <v>0</v>
      </c>
      <c r="AJ8">
        <f t="shared" ca="1" si="10"/>
        <v>20</v>
      </c>
      <c r="AK8">
        <f t="shared" ca="1" si="10"/>
        <v>20</v>
      </c>
      <c r="AL8">
        <f t="shared" ca="1" si="10"/>
        <v>0</v>
      </c>
      <c r="AM8" s="4" t="s">
        <v>103</v>
      </c>
      <c r="AZ8">
        <f ca="1">_xlfn.XLOOKUP($X8,Return_flow_table!$A$4:$A$25,Return_flow_table!B$4:B$25)</f>
        <v>0</v>
      </c>
      <c r="BA8">
        <f ca="1">_xlfn.XLOOKUP($X8,Return_flow_table!$A$4:$A$25,Return_flow_table!C$4:C$25)</f>
        <v>0</v>
      </c>
      <c r="BB8">
        <f ca="1">_xlfn.XLOOKUP($X8,Return_flow_table!$A$4:$A$25,Return_flow_table!D$4:D$25)</f>
        <v>20</v>
      </c>
      <c r="BC8">
        <f ca="1">_xlfn.XLOOKUP($X8,Return_flow_table!$A$4:$A$25,Return_flow_table!E$4:E$25)</f>
        <v>20</v>
      </c>
      <c r="BD8">
        <f ca="1">_xlfn.XLOOKUP($X8,Return_flow_table!$A$4:$A$25,Return_flow_table!F$4:F$25)</f>
        <v>10</v>
      </c>
      <c r="BE8">
        <f ca="1">_xlfn.XLOOKUP($X8,Return_flow_table!$A$4:$A$25,Return_flow_table!G$4:G$25)</f>
        <v>10</v>
      </c>
      <c r="BF8">
        <f ca="1">_xlfn.XLOOKUP($X8,Return_flow_table!$A$4:$A$25,Return_flow_table!H$4:H$25)</f>
        <v>0</v>
      </c>
      <c r="BG8">
        <f ca="1">_xlfn.XLOOKUP($X8,Return_flow_table!$A$4:$A$25,Return_flow_table!I$4:I$25)</f>
        <v>0</v>
      </c>
      <c r="BH8">
        <f ca="1">_xlfn.XLOOKUP($X8,Return_flow_table!$A$4:$A$25,Return_flow_table!J$4:J$25)</f>
        <v>0</v>
      </c>
      <c r="BI8">
        <f ca="1">_xlfn.XLOOKUP($X8,Return_flow_table!$A$4:$A$25,Return_flow_table!K$4:K$25)</f>
        <v>20</v>
      </c>
      <c r="BJ8">
        <f ca="1">_xlfn.XLOOKUP($X8,Return_flow_table!$A$4:$A$25,Return_flow_table!L$4:L$25)</f>
        <v>20</v>
      </c>
      <c r="BK8" s="2">
        <f ca="1">_xlfn.XLOOKUP($X8,Return_flow_table!$A$4:$A$25,Return_flow_table!M$4:M$25)</f>
        <v>0</v>
      </c>
    </row>
    <row r="9" spans="1:63" x14ac:dyDescent="0.3">
      <c r="A9" t="s">
        <v>252</v>
      </c>
      <c r="B9" t="s">
        <v>98</v>
      </c>
      <c r="C9" t="s">
        <v>99</v>
      </c>
      <c r="D9">
        <v>77.7</v>
      </c>
      <c r="E9" t="s">
        <v>100</v>
      </c>
      <c r="F9" t="s">
        <v>100</v>
      </c>
      <c r="G9" t="s">
        <v>125</v>
      </c>
      <c r="H9" t="s">
        <v>102</v>
      </c>
      <c r="I9">
        <f>_xlfn.XLOOKUP(B9,Use_Code_Ranking!$A$4:$A$23,Use_Code_Ranking!$B$4:$B$23,9999)</f>
        <v>1</v>
      </c>
      <c r="J9">
        <f t="shared" ca="1" si="11"/>
        <v>1</v>
      </c>
      <c r="K9">
        <f t="shared" ca="1" si="12"/>
        <v>1</v>
      </c>
      <c r="L9">
        <f t="shared" ca="1" si="13"/>
        <v>0</v>
      </c>
      <c r="M9">
        <f t="shared" ca="1" si="14"/>
        <v>0</v>
      </c>
      <c r="N9" t="str">
        <f t="shared" ca="1" si="15"/>
        <v/>
      </c>
      <c r="O9" t="str">
        <f t="shared" ca="1" si="16"/>
        <v/>
      </c>
      <c r="P9" t="str">
        <f t="shared" si="17"/>
        <v/>
      </c>
      <c r="Q9" t="str">
        <f t="shared" si="18"/>
        <v/>
      </c>
      <c r="R9" t="str">
        <f t="shared" si="19"/>
        <v/>
      </c>
      <c r="S9" t="str">
        <f t="shared" si="20"/>
        <v/>
      </c>
      <c r="U9" s="2" t="str">
        <f ca="1">IF(ISBLANK($T9),IF(S9="Irrigation","Irrigation",IF(R9="Irrigation","Irrigation",IF(Q9="Domestic","Domestic",IF(P9="Stockwatering","Stockwatering",IF(N9="IRRIGATION_AND_MUNICIPAL","Irrigation and Municipal",IF(O9="IRRIGATION_AND_DOMESTIC","Irrigation and Domestic Municipality",_xlfn.XLOOKUP(J9,Use_Code_Ranking!$B$4:$B$23,Use_Code_Ranking!$A$4:$A$23))))))),$T9)</f>
        <v>Irrigation</v>
      </c>
      <c r="W9" s="23" t="str">
        <f ca="1"/>
        <v>A013269</v>
      </c>
      <c r="X9" s="4" t="str">
        <f t="shared" ca="1" si="21"/>
        <v>Irrigation</v>
      </c>
      <c r="Y9" t="str">
        <f t="shared" ca="1" si="8"/>
        <v>N</v>
      </c>
      <c r="Z9" s="2" t="str">
        <f t="shared" ca="1" si="9"/>
        <v>N</v>
      </c>
      <c r="AA9">
        <f t="shared" ca="1" si="22"/>
        <v>0</v>
      </c>
      <c r="AB9">
        <f t="shared" ca="1" si="10"/>
        <v>0</v>
      </c>
      <c r="AC9">
        <f t="shared" ca="1" si="10"/>
        <v>20</v>
      </c>
      <c r="AD9">
        <f t="shared" ca="1" si="10"/>
        <v>20</v>
      </c>
      <c r="AE9">
        <f t="shared" ca="1" si="10"/>
        <v>10</v>
      </c>
      <c r="AF9">
        <f t="shared" ca="1" si="10"/>
        <v>10</v>
      </c>
      <c r="AG9">
        <f t="shared" ca="1" si="10"/>
        <v>0</v>
      </c>
      <c r="AH9">
        <f t="shared" ca="1" si="10"/>
        <v>0</v>
      </c>
      <c r="AI9">
        <f t="shared" ca="1" si="10"/>
        <v>0</v>
      </c>
      <c r="AJ9">
        <f t="shared" ca="1" si="10"/>
        <v>20</v>
      </c>
      <c r="AK9">
        <f t="shared" ca="1" si="10"/>
        <v>20</v>
      </c>
      <c r="AL9">
        <f t="shared" ca="1" si="10"/>
        <v>0</v>
      </c>
      <c r="AM9" s="4" t="s">
        <v>103</v>
      </c>
      <c r="AZ9">
        <f ca="1">_xlfn.XLOOKUP($X9,Return_flow_table!$A$4:$A$25,Return_flow_table!B$4:B$25)</f>
        <v>0</v>
      </c>
      <c r="BA9">
        <f ca="1">_xlfn.XLOOKUP($X9,Return_flow_table!$A$4:$A$25,Return_flow_table!C$4:C$25)</f>
        <v>0</v>
      </c>
      <c r="BB9">
        <f ca="1">_xlfn.XLOOKUP($X9,Return_flow_table!$A$4:$A$25,Return_flow_table!D$4:D$25)</f>
        <v>20</v>
      </c>
      <c r="BC9">
        <f ca="1">_xlfn.XLOOKUP($X9,Return_flow_table!$A$4:$A$25,Return_flow_table!E$4:E$25)</f>
        <v>20</v>
      </c>
      <c r="BD9">
        <f ca="1">_xlfn.XLOOKUP($X9,Return_flow_table!$A$4:$A$25,Return_flow_table!F$4:F$25)</f>
        <v>10</v>
      </c>
      <c r="BE9">
        <f ca="1">_xlfn.XLOOKUP($X9,Return_flow_table!$A$4:$A$25,Return_flow_table!G$4:G$25)</f>
        <v>10</v>
      </c>
      <c r="BF9">
        <f ca="1">_xlfn.XLOOKUP($X9,Return_flow_table!$A$4:$A$25,Return_flow_table!H$4:H$25)</f>
        <v>0</v>
      </c>
      <c r="BG9">
        <f ca="1">_xlfn.XLOOKUP($X9,Return_flow_table!$A$4:$A$25,Return_flow_table!I$4:I$25)</f>
        <v>0</v>
      </c>
      <c r="BH9">
        <f ca="1">_xlfn.XLOOKUP($X9,Return_flow_table!$A$4:$A$25,Return_flow_table!J$4:J$25)</f>
        <v>0</v>
      </c>
      <c r="BI9">
        <f ca="1">_xlfn.XLOOKUP($X9,Return_flow_table!$A$4:$A$25,Return_flow_table!K$4:K$25)</f>
        <v>20</v>
      </c>
      <c r="BJ9">
        <f ca="1">_xlfn.XLOOKUP($X9,Return_flow_table!$A$4:$A$25,Return_flow_table!L$4:L$25)</f>
        <v>20</v>
      </c>
      <c r="BK9" s="2">
        <f ca="1">_xlfn.XLOOKUP($X9,Return_flow_table!$A$4:$A$25,Return_flow_table!M$4:M$25)</f>
        <v>0</v>
      </c>
    </row>
    <row r="10" spans="1:63" x14ac:dyDescent="0.3">
      <c r="A10" t="s">
        <v>252</v>
      </c>
      <c r="B10" t="s">
        <v>115</v>
      </c>
      <c r="C10" t="s">
        <v>99</v>
      </c>
      <c r="D10">
        <v>77.7</v>
      </c>
      <c r="E10" t="s">
        <v>100</v>
      </c>
      <c r="F10" t="s">
        <v>100</v>
      </c>
      <c r="G10" t="s">
        <v>125</v>
      </c>
      <c r="H10" t="s">
        <v>102</v>
      </c>
      <c r="I10">
        <f>_xlfn.XLOOKUP(B10,Use_Code_Ranking!$A$4:$A$23,Use_Code_Ranking!$B$4:$B$23,9999)</f>
        <v>5</v>
      </c>
      <c r="J10">
        <f t="shared" ca="1" si="11"/>
        <v>1</v>
      </c>
      <c r="K10">
        <f t="shared" ca="1" si="12"/>
        <v>1</v>
      </c>
      <c r="L10">
        <f t="shared" ca="1" si="13"/>
        <v>0</v>
      </c>
      <c r="M10">
        <f t="shared" ca="1" si="14"/>
        <v>0</v>
      </c>
      <c r="N10" t="str">
        <f t="shared" ca="1" si="15"/>
        <v/>
      </c>
      <c r="O10" t="str">
        <f t="shared" ca="1" si="16"/>
        <v/>
      </c>
      <c r="P10" t="str">
        <f t="shared" si="17"/>
        <v/>
      </c>
      <c r="Q10" t="str">
        <f t="shared" si="18"/>
        <v/>
      </c>
      <c r="R10" t="str">
        <f t="shared" si="19"/>
        <v/>
      </c>
      <c r="S10" t="str">
        <f t="shared" si="20"/>
        <v/>
      </c>
      <c r="U10" s="2" t="str">
        <f ca="1">IF(ISBLANK($T10),IF(S10="Irrigation","Irrigation",IF(R10="Irrigation","Irrigation",IF(Q10="Domestic","Domestic",IF(P10="Stockwatering","Stockwatering",IF(N10="IRRIGATION_AND_MUNICIPAL","Irrigation and Municipal",IF(O10="IRRIGATION_AND_DOMESTIC","Irrigation and Domestic Municipality",_xlfn.XLOOKUP(J10,Use_Code_Ranking!$B$4:$B$23,Use_Code_Ranking!$A$4:$A$23))))))),$T10)</f>
        <v>Irrigation</v>
      </c>
      <c r="W10" s="23" t="str">
        <f ca="1"/>
        <v>A013270</v>
      </c>
      <c r="X10" s="4" t="str">
        <f t="shared" ca="1" si="21"/>
        <v>Irrigation</v>
      </c>
      <c r="Y10" t="str">
        <f t="shared" ca="1" si="8"/>
        <v>N</v>
      </c>
      <c r="Z10" s="2" t="str">
        <f t="shared" ca="1" si="9"/>
        <v>N</v>
      </c>
      <c r="AA10">
        <f t="shared" ca="1" si="22"/>
        <v>0</v>
      </c>
      <c r="AB10">
        <f t="shared" ca="1" si="10"/>
        <v>0</v>
      </c>
      <c r="AC10">
        <f t="shared" ca="1" si="10"/>
        <v>20</v>
      </c>
      <c r="AD10">
        <f t="shared" ca="1" si="10"/>
        <v>20</v>
      </c>
      <c r="AE10">
        <f t="shared" ca="1" si="10"/>
        <v>10</v>
      </c>
      <c r="AF10">
        <f t="shared" ca="1" si="10"/>
        <v>10</v>
      </c>
      <c r="AG10">
        <f t="shared" ca="1" si="10"/>
        <v>0</v>
      </c>
      <c r="AH10">
        <f t="shared" ca="1" si="10"/>
        <v>0</v>
      </c>
      <c r="AI10">
        <f t="shared" ca="1" si="10"/>
        <v>0</v>
      </c>
      <c r="AJ10">
        <f t="shared" ca="1" si="10"/>
        <v>20</v>
      </c>
      <c r="AK10">
        <f t="shared" ca="1" si="10"/>
        <v>20</v>
      </c>
      <c r="AL10">
        <f t="shared" ca="1" si="10"/>
        <v>0</v>
      </c>
      <c r="AM10" s="4" t="s">
        <v>103</v>
      </c>
      <c r="AZ10">
        <f ca="1">_xlfn.XLOOKUP($X10,Return_flow_table!$A$4:$A$25,Return_flow_table!B$4:B$25)</f>
        <v>0</v>
      </c>
      <c r="BA10">
        <f ca="1">_xlfn.XLOOKUP($X10,Return_flow_table!$A$4:$A$25,Return_flow_table!C$4:C$25)</f>
        <v>0</v>
      </c>
      <c r="BB10">
        <f ca="1">_xlfn.XLOOKUP($X10,Return_flow_table!$A$4:$A$25,Return_flow_table!D$4:D$25)</f>
        <v>20</v>
      </c>
      <c r="BC10">
        <f ca="1">_xlfn.XLOOKUP($X10,Return_flow_table!$A$4:$A$25,Return_flow_table!E$4:E$25)</f>
        <v>20</v>
      </c>
      <c r="BD10">
        <f ca="1">_xlfn.XLOOKUP($X10,Return_flow_table!$A$4:$A$25,Return_flow_table!F$4:F$25)</f>
        <v>10</v>
      </c>
      <c r="BE10">
        <f ca="1">_xlfn.XLOOKUP($X10,Return_flow_table!$A$4:$A$25,Return_flow_table!G$4:G$25)</f>
        <v>10</v>
      </c>
      <c r="BF10">
        <f ca="1">_xlfn.XLOOKUP($X10,Return_flow_table!$A$4:$A$25,Return_flow_table!H$4:H$25)</f>
        <v>0</v>
      </c>
      <c r="BG10">
        <f ca="1">_xlfn.XLOOKUP($X10,Return_flow_table!$A$4:$A$25,Return_flow_table!I$4:I$25)</f>
        <v>0</v>
      </c>
      <c r="BH10">
        <f ca="1">_xlfn.XLOOKUP($X10,Return_flow_table!$A$4:$A$25,Return_flow_table!J$4:J$25)</f>
        <v>0</v>
      </c>
      <c r="BI10">
        <f ca="1">_xlfn.XLOOKUP($X10,Return_flow_table!$A$4:$A$25,Return_flow_table!K$4:K$25)</f>
        <v>20</v>
      </c>
      <c r="BJ10">
        <f ca="1">_xlfn.XLOOKUP($X10,Return_flow_table!$A$4:$A$25,Return_flow_table!L$4:L$25)</f>
        <v>20</v>
      </c>
      <c r="BK10" s="2">
        <f ca="1">_xlfn.XLOOKUP($X10,Return_flow_table!$A$4:$A$25,Return_flow_table!M$4:M$25)</f>
        <v>0</v>
      </c>
    </row>
    <row r="11" spans="1:63" x14ac:dyDescent="0.3">
      <c r="A11" t="s">
        <v>253</v>
      </c>
      <c r="B11" t="s">
        <v>98</v>
      </c>
      <c r="C11" t="s">
        <v>99</v>
      </c>
      <c r="D11">
        <v>51.2</v>
      </c>
      <c r="E11" t="s">
        <v>100</v>
      </c>
      <c r="F11" t="s">
        <v>100</v>
      </c>
      <c r="G11" t="s">
        <v>254</v>
      </c>
      <c r="H11" t="s">
        <v>119</v>
      </c>
      <c r="I11">
        <f>_xlfn.XLOOKUP(B11,Use_Code_Ranking!$A$4:$A$23,Use_Code_Ranking!$B$4:$B$23,9999)</f>
        <v>1</v>
      </c>
      <c r="J11">
        <f t="shared" ca="1" si="11"/>
        <v>1</v>
      </c>
      <c r="K11">
        <f t="shared" ca="1" si="12"/>
        <v>1</v>
      </c>
      <c r="L11">
        <f t="shared" ca="1" si="13"/>
        <v>0</v>
      </c>
      <c r="M11">
        <f t="shared" ca="1" si="14"/>
        <v>0</v>
      </c>
      <c r="N11" t="str">
        <f t="shared" ca="1" si="15"/>
        <v/>
      </c>
      <c r="O11" t="str">
        <f t="shared" ca="1" si="16"/>
        <v/>
      </c>
      <c r="P11" t="str">
        <f t="shared" si="17"/>
        <v/>
      </c>
      <c r="Q11" t="str">
        <f t="shared" si="18"/>
        <v/>
      </c>
      <c r="R11" t="str">
        <f t="shared" si="19"/>
        <v/>
      </c>
      <c r="S11" t="str">
        <f t="shared" si="20"/>
        <v/>
      </c>
      <c r="U11" s="2" t="str">
        <f ca="1">IF(ISBLANK($T11),IF(S11="Irrigation","Irrigation",IF(R11="Irrigation","Irrigation",IF(Q11="Domestic","Domestic",IF(P11="Stockwatering","Stockwatering",IF(N11="IRRIGATION_AND_MUNICIPAL","Irrigation and Municipal",IF(O11="IRRIGATION_AND_DOMESTIC","Irrigation and Domestic Municipality",_xlfn.XLOOKUP(J11,Use_Code_Ranking!$B$4:$B$23,Use_Code_Ranking!$A$4:$A$23))))))),$T11)</f>
        <v>Irrigation</v>
      </c>
      <c r="W11" s="23" t="str">
        <f ca="1"/>
        <v>A013539</v>
      </c>
      <c r="X11" s="4" t="str">
        <f t="shared" ca="1" si="21"/>
        <v>Irrigation</v>
      </c>
      <c r="Y11" t="str">
        <f t="shared" ca="1" si="8"/>
        <v>N</v>
      </c>
      <c r="Z11" s="2" t="str">
        <f t="shared" ca="1" si="9"/>
        <v>N</v>
      </c>
      <c r="AA11">
        <f t="shared" ca="1" si="22"/>
        <v>0</v>
      </c>
      <c r="AB11">
        <f t="shared" ca="1" si="10"/>
        <v>0</v>
      </c>
      <c r="AC11">
        <f t="shared" ca="1" si="10"/>
        <v>20</v>
      </c>
      <c r="AD11">
        <f t="shared" ca="1" si="10"/>
        <v>20</v>
      </c>
      <c r="AE11">
        <f t="shared" ca="1" si="10"/>
        <v>10</v>
      </c>
      <c r="AF11">
        <f t="shared" ca="1" si="10"/>
        <v>10</v>
      </c>
      <c r="AG11">
        <f t="shared" ca="1" si="10"/>
        <v>0</v>
      </c>
      <c r="AH11">
        <f t="shared" ca="1" si="10"/>
        <v>0</v>
      </c>
      <c r="AI11">
        <f t="shared" ca="1" si="10"/>
        <v>0</v>
      </c>
      <c r="AJ11">
        <f t="shared" ca="1" si="10"/>
        <v>20</v>
      </c>
      <c r="AK11">
        <f t="shared" ca="1" si="10"/>
        <v>20</v>
      </c>
      <c r="AL11">
        <f t="shared" ca="1" si="10"/>
        <v>0</v>
      </c>
      <c r="AM11" s="4" t="s">
        <v>103</v>
      </c>
      <c r="AZ11">
        <f ca="1">_xlfn.XLOOKUP($X11,Return_flow_table!$A$4:$A$25,Return_flow_table!B$4:B$25)</f>
        <v>0</v>
      </c>
      <c r="BA11">
        <f ca="1">_xlfn.XLOOKUP($X11,Return_flow_table!$A$4:$A$25,Return_flow_table!C$4:C$25)</f>
        <v>0</v>
      </c>
      <c r="BB11">
        <f ca="1">_xlfn.XLOOKUP($X11,Return_flow_table!$A$4:$A$25,Return_flow_table!D$4:D$25)</f>
        <v>20</v>
      </c>
      <c r="BC11">
        <f ca="1">_xlfn.XLOOKUP($X11,Return_flow_table!$A$4:$A$25,Return_flow_table!E$4:E$25)</f>
        <v>20</v>
      </c>
      <c r="BD11">
        <f ca="1">_xlfn.XLOOKUP($X11,Return_flow_table!$A$4:$A$25,Return_flow_table!F$4:F$25)</f>
        <v>10</v>
      </c>
      <c r="BE11">
        <f ca="1">_xlfn.XLOOKUP($X11,Return_flow_table!$A$4:$A$25,Return_flow_table!G$4:G$25)</f>
        <v>10</v>
      </c>
      <c r="BF11">
        <f ca="1">_xlfn.XLOOKUP($X11,Return_flow_table!$A$4:$A$25,Return_flow_table!H$4:H$25)</f>
        <v>0</v>
      </c>
      <c r="BG11">
        <f ca="1">_xlfn.XLOOKUP($X11,Return_flow_table!$A$4:$A$25,Return_flow_table!I$4:I$25)</f>
        <v>0</v>
      </c>
      <c r="BH11">
        <f ca="1">_xlfn.XLOOKUP($X11,Return_flow_table!$A$4:$A$25,Return_flow_table!J$4:J$25)</f>
        <v>0</v>
      </c>
      <c r="BI11">
        <f ca="1">_xlfn.XLOOKUP($X11,Return_flow_table!$A$4:$A$25,Return_flow_table!K$4:K$25)</f>
        <v>20</v>
      </c>
      <c r="BJ11">
        <f ca="1">_xlfn.XLOOKUP($X11,Return_flow_table!$A$4:$A$25,Return_flow_table!L$4:L$25)</f>
        <v>20</v>
      </c>
      <c r="BK11" s="2">
        <f ca="1">_xlfn.XLOOKUP($X11,Return_flow_table!$A$4:$A$25,Return_flow_table!M$4:M$25)</f>
        <v>0</v>
      </c>
    </row>
    <row r="12" spans="1:63" x14ac:dyDescent="0.3">
      <c r="A12" t="s">
        <v>255</v>
      </c>
      <c r="B12" t="s">
        <v>98</v>
      </c>
      <c r="C12" t="s">
        <v>99</v>
      </c>
      <c r="D12">
        <v>14.8</v>
      </c>
      <c r="E12" t="s">
        <v>100</v>
      </c>
      <c r="F12" t="s">
        <v>100</v>
      </c>
      <c r="G12" t="s">
        <v>256</v>
      </c>
      <c r="H12" t="s">
        <v>111</v>
      </c>
      <c r="I12">
        <f>_xlfn.XLOOKUP(B12,Use_Code_Ranking!$A$4:$A$23,Use_Code_Ranking!$B$4:$B$23,9999)</f>
        <v>1</v>
      </c>
      <c r="J12">
        <f t="shared" ca="1" si="11"/>
        <v>1</v>
      </c>
      <c r="K12">
        <f t="shared" ca="1" si="12"/>
        <v>1</v>
      </c>
      <c r="L12">
        <f t="shared" ca="1" si="13"/>
        <v>0</v>
      </c>
      <c r="M12">
        <f t="shared" ca="1" si="14"/>
        <v>0</v>
      </c>
      <c r="N12" t="str">
        <f t="shared" ca="1" si="15"/>
        <v/>
      </c>
      <c r="O12" t="str">
        <f t="shared" ca="1" si="16"/>
        <v/>
      </c>
      <c r="P12" t="str">
        <f t="shared" si="17"/>
        <v/>
      </c>
      <c r="Q12" t="str">
        <f t="shared" si="18"/>
        <v/>
      </c>
      <c r="R12" t="str">
        <f t="shared" si="19"/>
        <v/>
      </c>
      <c r="S12" t="str">
        <f t="shared" si="20"/>
        <v/>
      </c>
      <c r="U12" s="2" t="str">
        <f ca="1">IF(ISBLANK($T12),IF(S12="Irrigation","Irrigation",IF(R12="Irrigation","Irrigation",IF(Q12="Domestic","Domestic",IF(P12="Stockwatering","Stockwatering",IF(N12="IRRIGATION_AND_MUNICIPAL","Irrigation and Municipal",IF(O12="IRRIGATION_AND_DOMESTIC","Irrigation and Domestic Municipality",_xlfn.XLOOKUP(J12,Use_Code_Ranking!$B$4:$B$23,Use_Code_Ranking!$A$4:$A$23))))))),$T12)</f>
        <v>Irrigation</v>
      </c>
      <c r="W12" s="23" t="str">
        <f ca="1"/>
        <v>A013639</v>
      </c>
      <c r="X12" s="4" t="str">
        <f t="shared" ca="1" si="21"/>
        <v>Irrigation</v>
      </c>
      <c r="Y12" t="str">
        <f t="shared" ca="1" si="8"/>
        <v>N</v>
      </c>
      <c r="Z12" s="2" t="str">
        <f t="shared" ca="1" si="9"/>
        <v>N</v>
      </c>
      <c r="AA12">
        <f t="shared" ca="1" si="22"/>
        <v>0</v>
      </c>
      <c r="AB12">
        <f t="shared" ca="1" si="10"/>
        <v>0</v>
      </c>
      <c r="AC12">
        <f t="shared" ca="1" si="10"/>
        <v>20</v>
      </c>
      <c r="AD12">
        <f t="shared" ca="1" si="10"/>
        <v>20</v>
      </c>
      <c r="AE12">
        <f t="shared" ca="1" si="10"/>
        <v>10</v>
      </c>
      <c r="AF12">
        <f t="shared" ca="1" si="10"/>
        <v>10</v>
      </c>
      <c r="AG12">
        <f t="shared" ca="1" si="10"/>
        <v>0</v>
      </c>
      <c r="AH12">
        <f t="shared" ca="1" si="10"/>
        <v>0</v>
      </c>
      <c r="AI12">
        <f t="shared" ca="1" si="10"/>
        <v>0</v>
      </c>
      <c r="AJ12">
        <f t="shared" ca="1" si="10"/>
        <v>20</v>
      </c>
      <c r="AK12">
        <f t="shared" ca="1" si="10"/>
        <v>20</v>
      </c>
      <c r="AL12">
        <f t="shared" ca="1" si="10"/>
        <v>0</v>
      </c>
      <c r="AM12" s="4" t="s">
        <v>103</v>
      </c>
      <c r="AZ12">
        <f ca="1">_xlfn.XLOOKUP($X12,Return_flow_table!$A$4:$A$25,Return_flow_table!B$4:B$25)</f>
        <v>0</v>
      </c>
      <c r="BA12">
        <f ca="1">_xlfn.XLOOKUP($X12,Return_flow_table!$A$4:$A$25,Return_flow_table!C$4:C$25)</f>
        <v>0</v>
      </c>
      <c r="BB12">
        <f ca="1">_xlfn.XLOOKUP($X12,Return_flow_table!$A$4:$A$25,Return_flow_table!D$4:D$25)</f>
        <v>20</v>
      </c>
      <c r="BC12">
        <f ca="1">_xlfn.XLOOKUP($X12,Return_flow_table!$A$4:$A$25,Return_flow_table!E$4:E$25)</f>
        <v>20</v>
      </c>
      <c r="BD12">
        <f ca="1">_xlfn.XLOOKUP($X12,Return_flow_table!$A$4:$A$25,Return_flow_table!F$4:F$25)</f>
        <v>10</v>
      </c>
      <c r="BE12">
        <f ca="1">_xlfn.XLOOKUP($X12,Return_flow_table!$A$4:$A$25,Return_flow_table!G$4:G$25)</f>
        <v>10</v>
      </c>
      <c r="BF12">
        <f ca="1">_xlfn.XLOOKUP($X12,Return_flow_table!$A$4:$A$25,Return_flow_table!H$4:H$25)</f>
        <v>0</v>
      </c>
      <c r="BG12">
        <f ca="1">_xlfn.XLOOKUP($X12,Return_flow_table!$A$4:$A$25,Return_flow_table!I$4:I$25)</f>
        <v>0</v>
      </c>
      <c r="BH12">
        <f ca="1">_xlfn.XLOOKUP($X12,Return_flow_table!$A$4:$A$25,Return_flow_table!J$4:J$25)</f>
        <v>0</v>
      </c>
      <c r="BI12">
        <f ca="1">_xlfn.XLOOKUP($X12,Return_flow_table!$A$4:$A$25,Return_flow_table!K$4:K$25)</f>
        <v>20</v>
      </c>
      <c r="BJ12">
        <f ca="1">_xlfn.XLOOKUP($X12,Return_flow_table!$A$4:$A$25,Return_flow_table!L$4:L$25)</f>
        <v>20</v>
      </c>
      <c r="BK12" s="2">
        <f ca="1">_xlfn.XLOOKUP($X12,Return_flow_table!$A$4:$A$25,Return_flow_table!M$4:M$25)</f>
        <v>0</v>
      </c>
    </row>
    <row r="13" spans="1:63" x14ac:dyDescent="0.3">
      <c r="A13" t="s">
        <v>257</v>
      </c>
      <c r="B13" t="s">
        <v>98</v>
      </c>
      <c r="C13" t="s">
        <v>99</v>
      </c>
      <c r="D13">
        <v>109.8</v>
      </c>
      <c r="E13" t="s">
        <v>100</v>
      </c>
      <c r="F13" t="s">
        <v>100</v>
      </c>
      <c r="G13" t="s">
        <v>258</v>
      </c>
      <c r="H13" t="s">
        <v>102</v>
      </c>
      <c r="I13">
        <f>_xlfn.XLOOKUP(B13,Use_Code_Ranking!$A$4:$A$23,Use_Code_Ranking!$B$4:$B$23,9999)</f>
        <v>1</v>
      </c>
      <c r="J13">
        <f t="shared" ca="1" si="11"/>
        <v>1</v>
      </c>
      <c r="K13">
        <f t="shared" ca="1" si="12"/>
        <v>1</v>
      </c>
      <c r="L13">
        <f t="shared" ca="1" si="13"/>
        <v>0</v>
      </c>
      <c r="M13">
        <f t="shared" ca="1" si="14"/>
        <v>0</v>
      </c>
      <c r="N13" t="str">
        <f t="shared" ca="1" si="15"/>
        <v/>
      </c>
      <c r="O13" t="str">
        <f t="shared" ca="1" si="16"/>
        <v/>
      </c>
      <c r="P13" t="str">
        <f t="shared" si="17"/>
        <v/>
      </c>
      <c r="Q13" t="str">
        <f t="shared" si="18"/>
        <v/>
      </c>
      <c r="R13" t="str">
        <f t="shared" si="19"/>
        <v/>
      </c>
      <c r="S13" t="str">
        <f t="shared" si="20"/>
        <v/>
      </c>
      <c r="U13" s="2" t="str">
        <f ca="1">IF(ISBLANK($T13),IF(S13="Irrigation","Irrigation",IF(R13="Irrigation","Irrigation",IF(Q13="Domestic","Domestic",IF(P13="Stockwatering","Stockwatering",IF(N13="IRRIGATION_AND_MUNICIPAL","Irrigation and Municipal",IF(O13="IRRIGATION_AND_DOMESTIC","Irrigation and Domestic Municipality",_xlfn.XLOOKUP(J13,Use_Code_Ranking!$B$4:$B$23,Use_Code_Ranking!$A$4:$A$23))))))),$T13)</f>
        <v>Irrigation</v>
      </c>
      <c r="W13" s="23" t="str">
        <f ca="1"/>
        <v>A013862</v>
      </c>
      <c r="X13" s="4" t="str">
        <f t="shared" ca="1" si="21"/>
        <v>Irrigation</v>
      </c>
      <c r="Y13" t="str">
        <f t="shared" ca="1" si="8"/>
        <v>N</v>
      </c>
      <c r="Z13" s="2" t="str">
        <f t="shared" ca="1" si="9"/>
        <v>N</v>
      </c>
      <c r="AA13">
        <f t="shared" ca="1" si="22"/>
        <v>0</v>
      </c>
      <c r="AB13">
        <f t="shared" ca="1" si="10"/>
        <v>0</v>
      </c>
      <c r="AC13">
        <f t="shared" ca="1" si="10"/>
        <v>20</v>
      </c>
      <c r="AD13">
        <f t="shared" ca="1" si="10"/>
        <v>20</v>
      </c>
      <c r="AE13">
        <f t="shared" ca="1" si="10"/>
        <v>10</v>
      </c>
      <c r="AF13">
        <f t="shared" ca="1" si="10"/>
        <v>10</v>
      </c>
      <c r="AG13">
        <f t="shared" ca="1" si="10"/>
        <v>0</v>
      </c>
      <c r="AH13">
        <f t="shared" ca="1" si="10"/>
        <v>0</v>
      </c>
      <c r="AI13">
        <f t="shared" ca="1" si="10"/>
        <v>0</v>
      </c>
      <c r="AJ13">
        <f t="shared" ca="1" si="10"/>
        <v>20</v>
      </c>
      <c r="AK13">
        <f t="shared" ca="1" si="10"/>
        <v>20</v>
      </c>
      <c r="AL13">
        <f t="shared" ca="1" si="10"/>
        <v>0</v>
      </c>
      <c r="AM13" s="4" t="s">
        <v>103</v>
      </c>
      <c r="AZ13">
        <f ca="1">_xlfn.XLOOKUP($X13,Return_flow_table!$A$4:$A$25,Return_flow_table!B$4:B$25)</f>
        <v>0</v>
      </c>
      <c r="BA13">
        <f ca="1">_xlfn.XLOOKUP($X13,Return_flow_table!$A$4:$A$25,Return_flow_table!C$4:C$25)</f>
        <v>0</v>
      </c>
      <c r="BB13">
        <f ca="1">_xlfn.XLOOKUP($X13,Return_flow_table!$A$4:$A$25,Return_flow_table!D$4:D$25)</f>
        <v>20</v>
      </c>
      <c r="BC13">
        <f ca="1">_xlfn.XLOOKUP($X13,Return_flow_table!$A$4:$A$25,Return_flow_table!E$4:E$25)</f>
        <v>20</v>
      </c>
      <c r="BD13">
        <f ca="1">_xlfn.XLOOKUP($X13,Return_flow_table!$A$4:$A$25,Return_flow_table!F$4:F$25)</f>
        <v>10</v>
      </c>
      <c r="BE13">
        <f ca="1">_xlfn.XLOOKUP($X13,Return_flow_table!$A$4:$A$25,Return_flow_table!G$4:G$25)</f>
        <v>10</v>
      </c>
      <c r="BF13">
        <f ca="1">_xlfn.XLOOKUP($X13,Return_flow_table!$A$4:$A$25,Return_flow_table!H$4:H$25)</f>
        <v>0</v>
      </c>
      <c r="BG13">
        <f ca="1">_xlfn.XLOOKUP($X13,Return_flow_table!$A$4:$A$25,Return_flow_table!I$4:I$25)</f>
        <v>0</v>
      </c>
      <c r="BH13">
        <f ca="1">_xlfn.XLOOKUP($X13,Return_flow_table!$A$4:$A$25,Return_flow_table!J$4:J$25)</f>
        <v>0</v>
      </c>
      <c r="BI13">
        <f ca="1">_xlfn.XLOOKUP($X13,Return_flow_table!$A$4:$A$25,Return_flow_table!K$4:K$25)</f>
        <v>20</v>
      </c>
      <c r="BJ13">
        <f ca="1">_xlfn.XLOOKUP($X13,Return_flow_table!$A$4:$A$25,Return_flow_table!L$4:L$25)</f>
        <v>20</v>
      </c>
      <c r="BK13" s="2">
        <f ca="1">_xlfn.XLOOKUP($X13,Return_flow_table!$A$4:$A$25,Return_flow_table!M$4:M$25)</f>
        <v>0</v>
      </c>
    </row>
    <row r="14" spans="1:63" x14ac:dyDescent="0.3">
      <c r="A14" t="s">
        <v>130</v>
      </c>
      <c r="B14" t="s">
        <v>132</v>
      </c>
      <c r="C14" t="s">
        <v>99</v>
      </c>
      <c r="D14">
        <v>15</v>
      </c>
      <c r="E14" t="s">
        <v>100</v>
      </c>
      <c r="F14" t="s">
        <v>100</v>
      </c>
      <c r="G14" t="s">
        <v>131</v>
      </c>
      <c r="H14" t="s">
        <v>104</v>
      </c>
      <c r="I14">
        <f>_xlfn.XLOOKUP(B14,Use_Code_Ranking!$A$4:$A$23,Use_Code_Ranking!$B$4:$B$23,9999)</f>
        <v>13</v>
      </c>
      <c r="J14">
        <f t="shared" ca="1" si="11"/>
        <v>1</v>
      </c>
      <c r="K14">
        <f t="shared" ca="1" si="12"/>
        <v>1</v>
      </c>
      <c r="L14">
        <f t="shared" ca="1" si="13"/>
        <v>0</v>
      </c>
      <c r="M14">
        <f t="shared" ca="1" si="14"/>
        <v>0</v>
      </c>
      <c r="N14" t="str">
        <f t="shared" ca="1" si="15"/>
        <v/>
      </c>
      <c r="O14" t="str">
        <f t="shared" ca="1" si="16"/>
        <v/>
      </c>
      <c r="P14" t="str">
        <f t="shared" si="17"/>
        <v/>
      </c>
      <c r="Q14" t="str">
        <f t="shared" si="18"/>
        <v/>
      </c>
      <c r="R14" t="str">
        <f t="shared" si="19"/>
        <v/>
      </c>
      <c r="S14" t="str">
        <f t="shared" si="20"/>
        <v/>
      </c>
      <c r="U14" s="2" t="str">
        <f ca="1">IF(ISBLANK($T14),IF(S14="Irrigation","Irrigation",IF(R14="Irrigation","Irrigation",IF(Q14="Domestic","Domestic",IF(P14="Stockwatering","Stockwatering",IF(N14="IRRIGATION_AND_MUNICIPAL","Irrigation and Municipal",IF(O14="IRRIGATION_AND_DOMESTIC","Irrigation and Domestic Municipality",_xlfn.XLOOKUP(J14,Use_Code_Ranking!$B$4:$B$23,Use_Code_Ranking!$A$4:$A$23))))))),$T14)</f>
        <v>Irrigation</v>
      </c>
      <c r="W14" s="23" t="str">
        <f ca="1"/>
        <v>A013973</v>
      </c>
      <c r="X14" s="4" t="str">
        <f t="shared" ca="1" si="21"/>
        <v>Irrigation</v>
      </c>
      <c r="Y14" t="str">
        <f t="shared" ca="1" si="8"/>
        <v>N</v>
      </c>
      <c r="Z14" s="2" t="str">
        <f t="shared" ca="1" si="9"/>
        <v>N</v>
      </c>
      <c r="AA14">
        <f t="shared" ca="1" si="22"/>
        <v>0</v>
      </c>
      <c r="AB14">
        <f t="shared" ca="1" si="10"/>
        <v>0</v>
      </c>
      <c r="AC14">
        <f t="shared" ca="1" si="10"/>
        <v>20</v>
      </c>
      <c r="AD14">
        <f t="shared" ca="1" si="10"/>
        <v>20</v>
      </c>
      <c r="AE14">
        <f t="shared" ca="1" si="10"/>
        <v>10</v>
      </c>
      <c r="AF14">
        <f t="shared" ca="1" si="10"/>
        <v>10</v>
      </c>
      <c r="AG14">
        <f t="shared" ca="1" si="10"/>
        <v>0</v>
      </c>
      <c r="AH14">
        <f t="shared" ca="1" si="10"/>
        <v>0</v>
      </c>
      <c r="AI14">
        <f t="shared" ca="1" si="10"/>
        <v>0</v>
      </c>
      <c r="AJ14">
        <f t="shared" ca="1" si="10"/>
        <v>20</v>
      </c>
      <c r="AK14">
        <f t="shared" ca="1" si="10"/>
        <v>20</v>
      </c>
      <c r="AL14">
        <f t="shared" ca="1" si="10"/>
        <v>0</v>
      </c>
      <c r="AM14" s="4" t="s">
        <v>103</v>
      </c>
      <c r="AZ14">
        <f ca="1">_xlfn.XLOOKUP($X14,Return_flow_table!$A$4:$A$25,Return_flow_table!B$4:B$25)</f>
        <v>0</v>
      </c>
      <c r="BA14">
        <f ca="1">_xlfn.XLOOKUP($X14,Return_flow_table!$A$4:$A$25,Return_flow_table!C$4:C$25)</f>
        <v>0</v>
      </c>
      <c r="BB14">
        <f ca="1">_xlfn.XLOOKUP($X14,Return_flow_table!$A$4:$A$25,Return_flow_table!D$4:D$25)</f>
        <v>20</v>
      </c>
      <c r="BC14">
        <f ca="1">_xlfn.XLOOKUP($X14,Return_flow_table!$A$4:$A$25,Return_flow_table!E$4:E$25)</f>
        <v>20</v>
      </c>
      <c r="BD14">
        <f ca="1">_xlfn.XLOOKUP($X14,Return_flow_table!$A$4:$A$25,Return_flow_table!F$4:F$25)</f>
        <v>10</v>
      </c>
      <c r="BE14">
        <f ca="1">_xlfn.XLOOKUP($X14,Return_flow_table!$A$4:$A$25,Return_flow_table!G$4:G$25)</f>
        <v>10</v>
      </c>
      <c r="BF14">
        <f ca="1">_xlfn.XLOOKUP($X14,Return_flow_table!$A$4:$A$25,Return_flow_table!H$4:H$25)</f>
        <v>0</v>
      </c>
      <c r="BG14">
        <f ca="1">_xlfn.XLOOKUP($X14,Return_flow_table!$A$4:$A$25,Return_flow_table!I$4:I$25)</f>
        <v>0</v>
      </c>
      <c r="BH14">
        <f ca="1">_xlfn.XLOOKUP($X14,Return_flow_table!$A$4:$A$25,Return_flow_table!J$4:J$25)</f>
        <v>0</v>
      </c>
      <c r="BI14">
        <f ca="1">_xlfn.XLOOKUP($X14,Return_flow_table!$A$4:$A$25,Return_flow_table!K$4:K$25)</f>
        <v>20</v>
      </c>
      <c r="BJ14">
        <f ca="1">_xlfn.XLOOKUP($X14,Return_flow_table!$A$4:$A$25,Return_flow_table!L$4:L$25)</f>
        <v>20</v>
      </c>
      <c r="BK14" s="2">
        <f ca="1">_xlfn.XLOOKUP($X14,Return_flow_table!$A$4:$A$25,Return_flow_table!M$4:M$25)</f>
        <v>0</v>
      </c>
    </row>
    <row r="15" spans="1:63" x14ac:dyDescent="0.3">
      <c r="A15" t="s">
        <v>130</v>
      </c>
      <c r="B15" t="s">
        <v>98</v>
      </c>
      <c r="C15" t="s">
        <v>99</v>
      </c>
      <c r="D15">
        <v>15</v>
      </c>
      <c r="E15" t="s">
        <v>100</v>
      </c>
      <c r="F15" t="s">
        <v>100</v>
      </c>
      <c r="G15" t="s">
        <v>131</v>
      </c>
      <c r="H15" t="s">
        <v>104</v>
      </c>
      <c r="I15">
        <f>_xlfn.XLOOKUP(B15,Use_Code_Ranking!$A$4:$A$23,Use_Code_Ranking!$B$4:$B$23,9999)</f>
        <v>1</v>
      </c>
      <c r="J15">
        <f t="shared" ca="1" si="11"/>
        <v>1</v>
      </c>
      <c r="K15">
        <f t="shared" ca="1" si="12"/>
        <v>1</v>
      </c>
      <c r="L15">
        <f t="shared" ca="1" si="13"/>
        <v>0</v>
      </c>
      <c r="M15">
        <f t="shared" ca="1" si="14"/>
        <v>0</v>
      </c>
      <c r="N15" t="str">
        <f t="shared" ca="1" si="15"/>
        <v/>
      </c>
      <c r="O15" t="str">
        <f t="shared" ca="1" si="16"/>
        <v/>
      </c>
      <c r="P15" t="str">
        <f t="shared" si="17"/>
        <v/>
      </c>
      <c r="Q15" t="str">
        <f t="shared" si="18"/>
        <v/>
      </c>
      <c r="R15" t="str">
        <f t="shared" si="19"/>
        <v/>
      </c>
      <c r="S15" t="str">
        <f t="shared" si="20"/>
        <v/>
      </c>
      <c r="U15" s="2" t="str">
        <f ca="1">IF(ISBLANK($T15),IF(S15="Irrigation","Irrigation",IF(R15="Irrigation","Irrigation",IF(Q15="Domestic","Domestic",IF(P15="Stockwatering","Stockwatering",IF(N15="IRRIGATION_AND_MUNICIPAL","Irrigation and Municipal",IF(O15="IRRIGATION_AND_DOMESTIC","Irrigation and Domestic Municipality",_xlfn.XLOOKUP(J15,Use_Code_Ranking!$B$4:$B$23,Use_Code_Ranking!$A$4:$A$23))))))),$T15)</f>
        <v>Irrigation</v>
      </c>
      <c r="W15" s="23" t="str">
        <f ca="1"/>
        <v>A014055</v>
      </c>
      <c r="X15" s="4" t="str">
        <f t="shared" ca="1" si="21"/>
        <v>Irrigation</v>
      </c>
      <c r="Y15" t="str">
        <f t="shared" ca="1" si="8"/>
        <v>N</v>
      </c>
      <c r="Z15" s="2" t="str">
        <f t="shared" ca="1" si="9"/>
        <v>N</v>
      </c>
      <c r="AA15">
        <f t="shared" ca="1" si="22"/>
        <v>0</v>
      </c>
      <c r="AB15">
        <f t="shared" ca="1" si="10"/>
        <v>0</v>
      </c>
      <c r="AC15">
        <f t="shared" ca="1" si="10"/>
        <v>20</v>
      </c>
      <c r="AD15">
        <f t="shared" ca="1" si="10"/>
        <v>20</v>
      </c>
      <c r="AE15">
        <f t="shared" ca="1" si="10"/>
        <v>10</v>
      </c>
      <c r="AF15">
        <f t="shared" ca="1" si="10"/>
        <v>10</v>
      </c>
      <c r="AG15">
        <f t="shared" ca="1" si="10"/>
        <v>0</v>
      </c>
      <c r="AH15">
        <f t="shared" ca="1" si="10"/>
        <v>0</v>
      </c>
      <c r="AI15">
        <f t="shared" ca="1" si="10"/>
        <v>0</v>
      </c>
      <c r="AJ15">
        <f t="shared" ca="1" si="10"/>
        <v>20</v>
      </c>
      <c r="AK15">
        <f t="shared" ca="1" si="10"/>
        <v>20</v>
      </c>
      <c r="AL15">
        <f t="shared" ca="1" si="10"/>
        <v>0</v>
      </c>
      <c r="AM15" s="4" t="s">
        <v>103</v>
      </c>
      <c r="AZ15">
        <f ca="1">_xlfn.XLOOKUP($X15,Return_flow_table!$A$4:$A$25,Return_flow_table!B$4:B$25)</f>
        <v>0</v>
      </c>
      <c r="BA15">
        <f ca="1">_xlfn.XLOOKUP($X15,Return_flow_table!$A$4:$A$25,Return_flow_table!C$4:C$25)</f>
        <v>0</v>
      </c>
      <c r="BB15">
        <f ca="1">_xlfn.XLOOKUP($X15,Return_flow_table!$A$4:$A$25,Return_flow_table!D$4:D$25)</f>
        <v>20</v>
      </c>
      <c r="BC15">
        <f ca="1">_xlfn.XLOOKUP($X15,Return_flow_table!$A$4:$A$25,Return_flow_table!E$4:E$25)</f>
        <v>20</v>
      </c>
      <c r="BD15">
        <f ca="1">_xlfn.XLOOKUP($X15,Return_flow_table!$A$4:$A$25,Return_flow_table!F$4:F$25)</f>
        <v>10</v>
      </c>
      <c r="BE15">
        <f ca="1">_xlfn.XLOOKUP($X15,Return_flow_table!$A$4:$A$25,Return_flow_table!G$4:G$25)</f>
        <v>10</v>
      </c>
      <c r="BF15">
        <f ca="1">_xlfn.XLOOKUP($X15,Return_flow_table!$A$4:$A$25,Return_flow_table!H$4:H$25)</f>
        <v>0</v>
      </c>
      <c r="BG15">
        <f ca="1">_xlfn.XLOOKUP($X15,Return_flow_table!$A$4:$A$25,Return_flow_table!I$4:I$25)</f>
        <v>0</v>
      </c>
      <c r="BH15">
        <f ca="1">_xlfn.XLOOKUP($X15,Return_flow_table!$A$4:$A$25,Return_flow_table!J$4:J$25)</f>
        <v>0</v>
      </c>
      <c r="BI15">
        <f ca="1">_xlfn.XLOOKUP($X15,Return_flow_table!$A$4:$A$25,Return_flow_table!K$4:K$25)</f>
        <v>20</v>
      </c>
      <c r="BJ15">
        <f ca="1">_xlfn.XLOOKUP($X15,Return_flow_table!$A$4:$A$25,Return_flow_table!L$4:L$25)</f>
        <v>20</v>
      </c>
      <c r="BK15" s="2">
        <f ca="1">_xlfn.XLOOKUP($X15,Return_flow_table!$A$4:$A$25,Return_flow_table!M$4:M$25)</f>
        <v>0</v>
      </c>
    </row>
    <row r="16" spans="1:63" x14ac:dyDescent="0.3">
      <c r="A16" t="s">
        <v>130</v>
      </c>
      <c r="B16" t="s">
        <v>115</v>
      </c>
      <c r="C16" t="s">
        <v>99</v>
      </c>
      <c r="D16">
        <v>15</v>
      </c>
      <c r="E16" t="s">
        <v>100</v>
      </c>
      <c r="F16" t="s">
        <v>100</v>
      </c>
      <c r="G16" t="s">
        <v>131</v>
      </c>
      <c r="H16" t="s">
        <v>104</v>
      </c>
      <c r="I16">
        <f>_xlfn.XLOOKUP(B16,Use_Code_Ranking!$A$4:$A$23,Use_Code_Ranking!$B$4:$B$23,9999)</f>
        <v>5</v>
      </c>
      <c r="J16">
        <f t="shared" ca="1" si="11"/>
        <v>1</v>
      </c>
      <c r="K16">
        <f t="shared" ca="1" si="12"/>
        <v>1</v>
      </c>
      <c r="L16">
        <f t="shared" ca="1" si="13"/>
        <v>0</v>
      </c>
      <c r="M16">
        <f t="shared" ca="1" si="14"/>
        <v>0</v>
      </c>
      <c r="N16" t="str">
        <f t="shared" ca="1" si="15"/>
        <v/>
      </c>
      <c r="O16" t="str">
        <f t="shared" ca="1" si="16"/>
        <v/>
      </c>
      <c r="P16" t="str">
        <f t="shared" si="17"/>
        <v/>
      </c>
      <c r="Q16" t="str">
        <f t="shared" si="18"/>
        <v/>
      </c>
      <c r="R16" t="str">
        <f t="shared" si="19"/>
        <v/>
      </c>
      <c r="S16" t="str">
        <f t="shared" si="20"/>
        <v/>
      </c>
      <c r="U16" s="2" t="str">
        <f ca="1">IF(ISBLANK($T16),IF(S16="Irrigation","Irrigation",IF(R16="Irrigation","Irrigation",IF(Q16="Domestic","Domestic",IF(P16="Stockwatering","Stockwatering",IF(N16="IRRIGATION_AND_MUNICIPAL","Irrigation and Municipal",IF(O16="IRRIGATION_AND_DOMESTIC","Irrigation and Domestic Municipality",_xlfn.XLOOKUP(J16,Use_Code_Ranking!$B$4:$B$23,Use_Code_Ranking!$A$4:$A$23))))))),$T16)</f>
        <v>Irrigation</v>
      </c>
      <c r="W16" s="23" t="str">
        <f ca="1"/>
        <v>A014056</v>
      </c>
      <c r="X16" s="4" t="str">
        <f t="shared" ca="1" si="21"/>
        <v>Irrigation</v>
      </c>
      <c r="Y16" t="str">
        <f t="shared" ca="1" si="8"/>
        <v>N</v>
      </c>
      <c r="Z16" s="2" t="str">
        <f t="shared" ca="1" si="9"/>
        <v>N</v>
      </c>
      <c r="AA16">
        <f t="shared" ca="1" si="22"/>
        <v>0</v>
      </c>
      <c r="AB16">
        <f t="shared" ca="1" si="10"/>
        <v>0</v>
      </c>
      <c r="AC16">
        <f t="shared" ca="1" si="10"/>
        <v>20</v>
      </c>
      <c r="AD16">
        <f t="shared" ca="1" si="10"/>
        <v>20</v>
      </c>
      <c r="AE16">
        <f t="shared" ca="1" si="10"/>
        <v>10</v>
      </c>
      <c r="AF16">
        <f t="shared" ca="1" si="10"/>
        <v>10</v>
      </c>
      <c r="AG16">
        <f t="shared" ca="1" si="10"/>
        <v>0</v>
      </c>
      <c r="AH16">
        <f t="shared" ca="1" si="10"/>
        <v>0</v>
      </c>
      <c r="AI16">
        <f t="shared" ca="1" si="10"/>
        <v>0</v>
      </c>
      <c r="AJ16">
        <f t="shared" ca="1" si="10"/>
        <v>20</v>
      </c>
      <c r="AK16">
        <f t="shared" ca="1" si="10"/>
        <v>20</v>
      </c>
      <c r="AL16">
        <f t="shared" ca="1" si="10"/>
        <v>0</v>
      </c>
      <c r="AM16" s="4" t="s">
        <v>103</v>
      </c>
      <c r="AZ16">
        <f ca="1">_xlfn.XLOOKUP($X16,Return_flow_table!$A$4:$A$25,Return_flow_table!B$4:B$25)</f>
        <v>0</v>
      </c>
      <c r="BA16">
        <f ca="1">_xlfn.XLOOKUP($X16,Return_flow_table!$A$4:$A$25,Return_flow_table!C$4:C$25)</f>
        <v>0</v>
      </c>
      <c r="BB16">
        <f ca="1">_xlfn.XLOOKUP($X16,Return_flow_table!$A$4:$A$25,Return_flow_table!D$4:D$25)</f>
        <v>20</v>
      </c>
      <c r="BC16">
        <f ca="1">_xlfn.XLOOKUP($X16,Return_flow_table!$A$4:$A$25,Return_flow_table!E$4:E$25)</f>
        <v>20</v>
      </c>
      <c r="BD16">
        <f ca="1">_xlfn.XLOOKUP($X16,Return_flow_table!$A$4:$A$25,Return_flow_table!F$4:F$25)</f>
        <v>10</v>
      </c>
      <c r="BE16">
        <f ca="1">_xlfn.XLOOKUP($X16,Return_flow_table!$A$4:$A$25,Return_flow_table!G$4:G$25)</f>
        <v>10</v>
      </c>
      <c r="BF16">
        <f ca="1">_xlfn.XLOOKUP($X16,Return_flow_table!$A$4:$A$25,Return_flow_table!H$4:H$25)</f>
        <v>0</v>
      </c>
      <c r="BG16">
        <f ca="1">_xlfn.XLOOKUP($X16,Return_flow_table!$A$4:$A$25,Return_flow_table!I$4:I$25)</f>
        <v>0</v>
      </c>
      <c r="BH16">
        <f ca="1">_xlfn.XLOOKUP($X16,Return_flow_table!$A$4:$A$25,Return_flow_table!J$4:J$25)</f>
        <v>0</v>
      </c>
      <c r="BI16">
        <f ca="1">_xlfn.XLOOKUP($X16,Return_flow_table!$A$4:$A$25,Return_flow_table!K$4:K$25)</f>
        <v>20</v>
      </c>
      <c r="BJ16">
        <f ca="1">_xlfn.XLOOKUP($X16,Return_flow_table!$A$4:$A$25,Return_flow_table!L$4:L$25)</f>
        <v>20</v>
      </c>
      <c r="BK16" s="2">
        <f ca="1">_xlfn.XLOOKUP($X16,Return_flow_table!$A$4:$A$25,Return_flow_table!M$4:M$25)</f>
        <v>0</v>
      </c>
    </row>
    <row r="17" spans="1:63" x14ac:dyDescent="0.3">
      <c r="A17" t="s">
        <v>259</v>
      </c>
      <c r="B17" t="s">
        <v>98</v>
      </c>
      <c r="C17" t="s">
        <v>99</v>
      </c>
      <c r="D17">
        <v>170.1</v>
      </c>
      <c r="E17" t="s">
        <v>100</v>
      </c>
      <c r="F17" t="s">
        <v>100</v>
      </c>
      <c r="G17" t="s">
        <v>133</v>
      </c>
      <c r="H17" t="s">
        <v>114</v>
      </c>
      <c r="I17">
        <f>_xlfn.XLOOKUP(B17,Use_Code_Ranking!$A$4:$A$23,Use_Code_Ranking!$B$4:$B$23,9999)</f>
        <v>1</v>
      </c>
      <c r="J17">
        <f t="shared" ca="1" si="11"/>
        <v>1</v>
      </c>
      <c r="K17">
        <f t="shared" ca="1" si="12"/>
        <v>1</v>
      </c>
      <c r="L17">
        <f t="shared" ca="1" si="13"/>
        <v>0</v>
      </c>
      <c r="M17">
        <f t="shared" ca="1" si="14"/>
        <v>0</v>
      </c>
      <c r="N17" t="str">
        <f t="shared" ca="1" si="15"/>
        <v/>
      </c>
      <c r="O17" t="str">
        <f t="shared" ca="1" si="16"/>
        <v/>
      </c>
      <c r="P17" t="str">
        <f t="shared" si="17"/>
        <v/>
      </c>
      <c r="Q17" t="str">
        <f t="shared" si="18"/>
        <v/>
      </c>
      <c r="R17" t="str">
        <f t="shared" si="19"/>
        <v/>
      </c>
      <c r="S17" t="str">
        <f t="shared" si="20"/>
        <v/>
      </c>
      <c r="U17" s="2" t="str">
        <f ca="1">IF(ISBLANK($T17),IF(S17="Irrigation","Irrigation",IF(R17="Irrigation","Irrigation",IF(Q17="Domestic","Domestic",IF(P17="Stockwatering","Stockwatering",IF(N17="IRRIGATION_AND_MUNICIPAL","Irrigation and Municipal",IF(O17="IRRIGATION_AND_DOMESTIC","Irrigation and Domestic Municipality",_xlfn.XLOOKUP(J17,Use_Code_Ranking!$B$4:$B$23,Use_Code_Ranking!$A$4:$A$23))))))),$T17)</f>
        <v>Irrigation</v>
      </c>
      <c r="W17" s="23" t="str">
        <f ca="1"/>
        <v>A014333</v>
      </c>
      <c r="X17" s="4" t="str">
        <f t="shared" ca="1" si="21"/>
        <v>Irrigation</v>
      </c>
      <c r="Y17" t="str">
        <f t="shared" ca="1" si="8"/>
        <v>N</v>
      </c>
      <c r="Z17" s="2" t="str">
        <f t="shared" ca="1" si="9"/>
        <v>N</v>
      </c>
      <c r="AA17">
        <f t="shared" ca="1" si="22"/>
        <v>0</v>
      </c>
      <c r="AB17">
        <f t="shared" ca="1" si="10"/>
        <v>0</v>
      </c>
      <c r="AC17">
        <f t="shared" ca="1" si="10"/>
        <v>20</v>
      </c>
      <c r="AD17">
        <f t="shared" ca="1" si="10"/>
        <v>20</v>
      </c>
      <c r="AE17">
        <f t="shared" ca="1" si="10"/>
        <v>10</v>
      </c>
      <c r="AF17">
        <f t="shared" ca="1" si="10"/>
        <v>10</v>
      </c>
      <c r="AG17">
        <f t="shared" ca="1" si="10"/>
        <v>0</v>
      </c>
      <c r="AH17">
        <f t="shared" ca="1" si="10"/>
        <v>0</v>
      </c>
      <c r="AI17">
        <f t="shared" ca="1" si="10"/>
        <v>0</v>
      </c>
      <c r="AJ17">
        <f t="shared" ca="1" si="10"/>
        <v>20</v>
      </c>
      <c r="AK17">
        <f t="shared" ca="1" si="10"/>
        <v>20</v>
      </c>
      <c r="AL17">
        <f t="shared" ca="1" si="10"/>
        <v>0</v>
      </c>
      <c r="AM17" s="4" t="s">
        <v>103</v>
      </c>
      <c r="AZ17">
        <f ca="1">_xlfn.XLOOKUP($X17,Return_flow_table!$A$4:$A$25,Return_flow_table!B$4:B$25)</f>
        <v>0</v>
      </c>
      <c r="BA17">
        <f ca="1">_xlfn.XLOOKUP($X17,Return_flow_table!$A$4:$A$25,Return_flow_table!C$4:C$25)</f>
        <v>0</v>
      </c>
      <c r="BB17">
        <f ca="1">_xlfn.XLOOKUP($X17,Return_flow_table!$A$4:$A$25,Return_flow_table!D$4:D$25)</f>
        <v>20</v>
      </c>
      <c r="BC17">
        <f ca="1">_xlfn.XLOOKUP($X17,Return_flow_table!$A$4:$A$25,Return_flow_table!E$4:E$25)</f>
        <v>20</v>
      </c>
      <c r="BD17">
        <f ca="1">_xlfn.XLOOKUP($X17,Return_flow_table!$A$4:$A$25,Return_flow_table!F$4:F$25)</f>
        <v>10</v>
      </c>
      <c r="BE17">
        <f ca="1">_xlfn.XLOOKUP($X17,Return_flow_table!$A$4:$A$25,Return_flow_table!G$4:G$25)</f>
        <v>10</v>
      </c>
      <c r="BF17">
        <f ca="1">_xlfn.XLOOKUP($X17,Return_flow_table!$A$4:$A$25,Return_flow_table!H$4:H$25)</f>
        <v>0</v>
      </c>
      <c r="BG17">
        <f ca="1">_xlfn.XLOOKUP($X17,Return_flow_table!$A$4:$A$25,Return_flow_table!I$4:I$25)</f>
        <v>0</v>
      </c>
      <c r="BH17">
        <f ca="1">_xlfn.XLOOKUP($X17,Return_flow_table!$A$4:$A$25,Return_flow_table!J$4:J$25)</f>
        <v>0</v>
      </c>
      <c r="BI17">
        <f ca="1">_xlfn.XLOOKUP($X17,Return_flow_table!$A$4:$A$25,Return_flow_table!K$4:K$25)</f>
        <v>20</v>
      </c>
      <c r="BJ17">
        <f ca="1">_xlfn.XLOOKUP($X17,Return_flow_table!$A$4:$A$25,Return_flow_table!L$4:L$25)</f>
        <v>20</v>
      </c>
      <c r="BK17" s="2">
        <f ca="1">_xlfn.XLOOKUP($X17,Return_flow_table!$A$4:$A$25,Return_flow_table!M$4:M$25)</f>
        <v>0</v>
      </c>
    </row>
    <row r="18" spans="1:63" x14ac:dyDescent="0.3">
      <c r="A18" t="s">
        <v>260</v>
      </c>
      <c r="B18" t="s">
        <v>98</v>
      </c>
      <c r="C18" t="s">
        <v>99</v>
      </c>
      <c r="D18">
        <v>51.2</v>
      </c>
      <c r="E18" t="s">
        <v>100</v>
      </c>
      <c r="F18" t="s">
        <v>100</v>
      </c>
      <c r="G18" t="s">
        <v>261</v>
      </c>
      <c r="H18" t="s">
        <v>111</v>
      </c>
      <c r="I18">
        <f>_xlfn.XLOOKUP(B18,Use_Code_Ranking!$A$4:$A$23,Use_Code_Ranking!$B$4:$B$23,9999)</f>
        <v>1</v>
      </c>
      <c r="J18">
        <f t="shared" ca="1" si="11"/>
        <v>1</v>
      </c>
      <c r="K18">
        <f t="shared" ca="1" si="12"/>
        <v>1</v>
      </c>
      <c r="L18">
        <f t="shared" ca="1" si="13"/>
        <v>0</v>
      </c>
      <c r="M18">
        <f t="shared" ca="1" si="14"/>
        <v>0</v>
      </c>
      <c r="N18" t="str">
        <f t="shared" ca="1" si="15"/>
        <v/>
      </c>
      <c r="O18" t="str">
        <f t="shared" ca="1" si="16"/>
        <v/>
      </c>
      <c r="P18" t="str">
        <f t="shared" si="17"/>
        <v/>
      </c>
      <c r="Q18" t="str">
        <f t="shared" si="18"/>
        <v/>
      </c>
      <c r="R18" t="str">
        <f t="shared" si="19"/>
        <v/>
      </c>
      <c r="S18" t="str">
        <f t="shared" si="20"/>
        <v/>
      </c>
      <c r="U18" s="2" t="str">
        <f ca="1">IF(ISBLANK($T18),IF(S18="Irrigation","Irrigation",IF(R18="Irrigation","Irrigation",IF(Q18="Domestic","Domestic",IF(P18="Stockwatering","Stockwatering",IF(N18="IRRIGATION_AND_MUNICIPAL","Irrigation and Municipal",IF(O18="IRRIGATION_AND_DOMESTIC","Irrigation and Domestic Municipality",_xlfn.XLOOKUP(J18,Use_Code_Ranking!$B$4:$B$23,Use_Code_Ranking!$A$4:$A$23))))))),$T18)</f>
        <v>Irrigation</v>
      </c>
      <c r="W18" s="23" t="str">
        <f ca="1"/>
        <v>A014379</v>
      </c>
      <c r="X18" s="4" t="str">
        <f t="shared" ca="1" si="21"/>
        <v>Irrigation</v>
      </c>
      <c r="Y18" t="str">
        <f t="shared" ca="1" si="8"/>
        <v>N</v>
      </c>
      <c r="Z18" s="2" t="str">
        <f t="shared" ca="1" si="9"/>
        <v>N</v>
      </c>
      <c r="AA18">
        <f t="shared" ca="1" si="22"/>
        <v>0</v>
      </c>
      <c r="AB18">
        <f t="shared" ca="1" si="10"/>
        <v>0</v>
      </c>
      <c r="AC18">
        <f t="shared" ca="1" si="10"/>
        <v>20</v>
      </c>
      <c r="AD18">
        <f t="shared" ca="1" si="10"/>
        <v>20</v>
      </c>
      <c r="AE18">
        <f t="shared" ca="1" si="10"/>
        <v>10</v>
      </c>
      <c r="AF18">
        <f t="shared" ca="1" si="10"/>
        <v>10</v>
      </c>
      <c r="AG18">
        <f t="shared" ca="1" si="10"/>
        <v>0</v>
      </c>
      <c r="AH18">
        <f t="shared" ca="1" si="10"/>
        <v>0</v>
      </c>
      <c r="AI18">
        <f t="shared" ca="1" si="10"/>
        <v>0</v>
      </c>
      <c r="AJ18">
        <f t="shared" ca="1" si="10"/>
        <v>20</v>
      </c>
      <c r="AK18">
        <f t="shared" ca="1" si="10"/>
        <v>20</v>
      </c>
      <c r="AL18">
        <f t="shared" ca="1" si="10"/>
        <v>0</v>
      </c>
      <c r="AM18" s="4" t="s">
        <v>103</v>
      </c>
      <c r="AZ18">
        <f ca="1">_xlfn.XLOOKUP($X18,Return_flow_table!$A$4:$A$25,Return_flow_table!B$4:B$25)</f>
        <v>0</v>
      </c>
      <c r="BA18">
        <f ca="1">_xlfn.XLOOKUP($X18,Return_flow_table!$A$4:$A$25,Return_flow_table!C$4:C$25)</f>
        <v>0</v>
      </c>
      <c r="BB18">
        <f ca="1">_xlfn.XLOOKUP($X18,Return_flow_table!$A$4:$A$25,Return_flow_table!D$4:D$25)</f>
        <v>20</v>
      </c>
      <c r="BC18">
        <f ca="1">_xlfn.XLOOKUP($X18,Return_flow_table!$A$4:$A$25,Return_flow_table!E$4:E$25)</f>
        <v>20</v>
      </c>
      <c r="BD18">
        <f ca="1">_xlfn.XLOOKUP($X18,Return_flow_table!$A$4:$A$25,Return_flow_table!F$4:F$25)</f>
        <v>10</v>
      </c>
      <c r="BE18">
        <f ca="1">_xlfn.XLOOKUP($X18,Return_flow_table!$A$4:$A$25,Return_flow_table!G$4:G$25)</f>
        <v>10</v>
      </c>
      <c r="BF18">
        <f ca="1">_xlfn.XLOOKUP($X18,Return_flow_table!$A$4:$A$25,Return_flow_table!H$4:H$25)</f>
        <v>0</v>
      </c>
      <c r="BG18">
        <f ca="1">_xlfn.XLOOKUP($X18,Return_flow_table!$A$4:$A$25,Return_flow_table!I$4:I$25)</f>
        <v>0</v>
      </c>
      <c r="BH18">
        <f ca="1">_xlfn.XLOOKUP($X18,Return_flow_table!$A$4:$A$25,Return_flow_table!J$4:J$25)</f>
        <v>0</v>
      </c>
      <c r="BI18">
        <f ca="1">_xlfn.XLOOKUP($X18,Return_flow_table!$A$4:$A$25,Return_flow_table!K$4:K$25)</f>
        <v>20</v>
      </c>
      <c r="BJ18">
        <f ca="1">_xlfn.XLOOKUP($X18,Return_flow_table!$A$4:$A$25,Return_flow_table!L$4:L$25)</f>
        <v>20</v>
      </c>
      <c r="BK18" s="2">
        <f ca="1">_xlfn.XLOOKUP($X18,Return_flow_table!$A$4:$A$25,Return_flow_table!M$4:M$25)</f>
        <v>0</v>
      </c>
    </row>
    <row r="19" spans="1:63" x14ac:dyDescent="0.3">
      <c r="A19" t="s">
        <v>262</v>
      </c>
      <c r="B19" t="s">
        <v>98</v>
      </c>
      <c r="C19" t="s">
        <v>99</v>
      </c>
      <c r="D19">
        <v>62.4</v>
      </c>
      <c r="E19" t="s">
        <v>100</v>
      </c>
      <c r="F19" t="s">
        <v>100</v>
      </c>
      <c r="G19" t="s">
        <v>263</v>
      </c>
      <c r="H19" t="s">
        <v>102</v>
      </c>
      <c r="I19">
        <f>_xlfn.XLOOKUP(B19,Use_Code_Ranking!$A$4:$A$23,Use_Code_Ranking!$B$4:$B$23,9999)</f>
        <v>1</v>
      </c>
      <c r="J19">
        <f t="shared" ca="1" si="11"/>
        <v>1</v>
      </c>
      <c r="K19">
        <f t="shared" ca="1" si="12"/>
        <v>1</v>
      </c>
      <c r="L19">
        <f t="shared" ca="1" si="13"/>
        <v>0</v>
      </c>
      <c r="M19">
        <f t="shared" ca="1" si="14"/>
        <v>0</v>
      </c>
      <c r="N19" t="str">
        <f t="shared" ca="1" si="15"/>
        <v/>
      </c>
      <c r="O19" t="str">
        <f t="shared" ca="1" si="16"/>
        <v/>
      </c>
      <c r="P19" t="str">
        <f t="shared" si="17"/>
        <v/>
      </c>
      <c r="Q19" t="str">
        <f t="shared" si="18"/>
        <v/>
      </c>
      <c r="R19" t="str">
        <f t="shared" si="19"/>
        <v/>
      </c>
      <c r="S19" t="str">
        <f t="shared" si="20"/>
        <v/>
      </c>
      <c r="U19" s="2" t="str">
        <f ca="1">IF(ISBLANK($T19),IF(S19="Irrigation","Irrigation",IF(R19="Irrigation","Irrigation",IF(Q19="Domestic","Domestic",IF(P19="Stockwatering","Stockwatering",IF(N19="IRRIGATION_AND_MUNICIPAL","Irrigation and Municipal",IF(O19="IRRIGATION_AND_DOMESTIC","Irrigation and Domestic Municipality",_xlfn.XLOOKUP(J19,Use_Code_Ranking!$B$4:$B$23,Use_Code_Ranking!$A$4:$A$23))))))),$T19)</f>
        <v>Irrigation</v>
      </c>
      <c r="W19" s="23" t="str">
        <f ca="1"/>
        <v>A014393</v>
      </c>
      <c r="X19" s="4" t="str">
        <f t="shared" ca="1" si="21"/>
        <v>Irrigation</v>
      </c>
      <c r="Y19" t="str">
        <f t="shared" ca="1" si="8"/>
        <v>N</v>
      </c>
      <c r="Z19" s="2" t="str">
        <f t="shared" ca="1" si="9"/>
        <v>N</v>
      </c>
      <c r="AA19">
        <f t="shared" ca="1" si="22"/>
        <v>0</v>
      </c>
      <c r="AB19">
        <f t="shared" ca="1" si="10"/>
        <v>0</v>
      </c>
      <c r="AC19">
        <f t="shared" ca="1" si="10"/>
        <v>20</v>
      </c>
      <c r="AD19">
        <f t="shared" ca="1" si="10"/>
        <v>20</v>
      </c>
      <c r="AE19">
        <f t="shared" ca="1" si="10"/>
        <v>10</v>
      </c>
      <c r="AF19">
        <f t="shared" ca="1" si="10"/>
        <v>10</v>
      </c>
      <c r="AG19">
        <f t="shared" ca="1" si="10"/>
        <v>0</v>
      </c>
      <c r="AH19">
        <f t="shared" ca="1" si="10"/>
        <v>0</v>
      </c>
      <c r="AI19">
        <f t="shared" ca="1" si="10"/>
        <v>0</v>
      </c>
      <c r="AJ19">
        <f t="shared" ca="1" si="10"/>
        <v>20</v>
      </c>
      <c r="AK19">
        <f t="shared" ca="1" si="10"/>
        <v>20</v>
      </c>
      <c r="AL19">
        <f t="shared" ca="1" si="10"/>
        <v>0</v>
      </c>
      <c r="AM19" s="4" t="s">
        <v>103</v>
      </c>
      <c r="AZ19">
        <f ca="1">_xlfn.XLOOKUP($X19,Return_flow_table!$A$4:$A$25,Return_flow_table!B$4:B$25)</f>
        <v>0</v>
      </c>
      <c r="BA19">
        <f ca="1">_xlfn.XLOOKUP($X19,Return_flow_table!$A$4:$A$25,Return_flow_table!C$4:C$25)</f>
        <v>0</v>
      </c>
      <c r="BB19">
        <f ca="1">_xlfn.XLOOKUP($X19,Return_flow_table!$A$4:$A$25,Return_flow_table!D$4:D$25)</f>
        <v>20</v>
      </c>
      <c r="BC19">
        <f ca="1">_xlfn.XLOOKUP($X19,Return_flow_table!$A$4:$A$25,Return_flow_table!E$4:E$25)</f>
        <v>20</v>
      </c>
      <c r="BD19">
        <f ca="1">_xlfn.XLOOKUP($X19,Return_flow_table!$A$4:$A$25,Return_flow_table!F$4:F$25)</f>
        <v>10</v>
      </c>
      <c r="BE19">
        <f ca="1">_xlfn.XLOOKUP($X19,Return_flow_table!$A$4:$A$25,Return_flow_table!G$4:G$25)</f>
        <v>10</v>
      </c>
      <c r="BF19">
        <f ca="1">_xlfn.XLOOKUP($X19,Return_flow_table!$A$4:$A$25,Return_flow_table!H$4:H$25)</f>
        <v>0</v>
      </c>
      <c r="BG19">
        <f ca="1">_xlfn.XLOOKUP($X19,Return_flow_table!$A$4:$A$25,Return_flow_table!I$4:I$25)</f>
        <v>0</v>
      </c>
      <c r="BH19">
        <f ca="1">_xlfn.XLOOKUP($X19,Return_flow_table!$A$4:$A$25,Return_flow_table!J$4:J$25)</f>
        <v>0</v>
      </c>
      <c r="BI19">
        <f ca="1">_xlfn.XLOOKUP($X19,Return_flow_table!$A$4:$A$25,Return_flow_table!K$4:K$25)</f>
        <v>20</v>
      </c>
      <c r="BJ19">
        <f ca="1">_xlfn.XLOOKUP($X19,Return_flow_table!$A$4:$A$25,Return_flow_table!L$4:L$25)</f>
        <v>20</v>
      </c>
      <c r="BK19" s="2">
        <f ca="1">_xlfn.XLOOKUP($X19,Return_flow_table!$A$4:$A$25,Return_flow_table!M$4:M$25)</f>
        <v>0</v>
      </c>
    </row>
    <row r="20" spans="1:63" x14ac:dyDescent="0.3">
      <c r="A20" t="s">
        <v>264</v>
      </c>
      <c r="B20" t="s">
        <v>98</v>
      </c>
      <c r="C20" t="s">
        <v>99</v>
      </c>
      <c r="D20">
        <v>251.6</v>
      </c>
      <c r="E20" t="s">
        <v>100</v>
      </c>
      <c r="F20" t="s">
        <v>100</v>
      </c>
      <c r="G20" t="s">
        <v>249</v>
      </c>
      <c r="H20" t="s">
        <v>102</v>
      </c>
      <c r="I20">
        <f>_xlfn.XLOOKUP(B20,Use_Code_Ranking!$A$4:$A$23,Use_Code_Ranking!$B$4:$B$23,9999)</f>
        <v>1</v>
      </c>
      <c r="J20">
        <f t="shared" ca="1" si="11"/>
        <v>1</v>
      </c>
      <c r="K20">
        <f t="shared" ca="1" si="12"/>
        <v>1</v>
      </c>
      <c r="L20">
        <f t="shared" ca="1" si="13"/>
        <v>0</v>
      </c>
      <c r="M20">
        <f t="shared" ca="1" si="14"/>
        <v>0</v>
      </c>
      <c r="N20" t="str">
        <f t="shared" ca="1" si="15"/>
        <v/>
      </c>
      <c r="O20" t="str">
        <f t="shared" ca="1" si="16"/>
        <v/>
      </c>
      <c r="P20" t="str">
        <f t="shared" si="17"/>
        <v/>
      </c>
      <c r="Q20" t="str">
        <f t="shared" si="18"/>
        <v/>
      </c>
      <c r="R20" t="str">
        <f t="shared" si="19"/>
        <v/>
      </c>
      <c r="S20" t="str">
        <f t="shared" si="20"/>
        <v/>
      </c>
      <c r="U20" s="2" t="str">
        <f ca="1">IF(ISBLANK($T20),IF(S20="Irrigation","Irrigation",IF(R20="Irrigation","Irrigation",IF(Q20="Domestic","Domestic",IF(P20="Stockwatering","Stockwatering",IF(N20="IRRIGATION_AND_MUNICIPAL","Irrigation and Municipal",IF(O20="IRRIGATION_AND_DOMESTIC","Irrigation and Domestic Municipality",_xlfn.XLOOKUP(J20,Use_Code_Ranking!$B$4:$B$23,Use_Code_Ranking!$A$4:$A$23))))))),$T20)</f>
        <v>Irrigation</v>
      </c>
      <c r="W20" s="23" t="str">
        <f ca="1"/>
        <v>A014624</v>
      </c>
      <c r="X20" s="4" t="str">
        <f t="shared" ca="1" si="21"/>
        <v>Irrigation</v>
      </c>
      <c r="Y20" t="str">
        <f t="shared" ca="1" si="8"/>
        <v>N</v>
      </c>
      <c r="Z20" s="2" t="str">
        <f t="shared" ca="1" si="9"/>
        <v>N</v>
      </c>
      <c r="AA20">
        <f t="shared" ca="1" si="22"/>
        <v>0</v>
      </c>
      <c r="AB20">
        <f t="shared" ca="1" si="22"/>
        <v>0</v>
      </c>
      <c r="AC20">
        <f t="shared" ca="1" si="22"/>
        <v>20</v>
      </c>
      <c r="AD20">
        <f t="shared" ca="1" si="22"/>
        <v>20</v>
      </c>
      <c r="AE20">
        <f t="shared" ca="1" si="22"/>
        <v>10</v>
      </c>
      <c r="AF20">
        <f t="shared" ref="AF20:AH83" ca="1" si="23">IF($AM20="STANDARD",BE20,AS20)</f>
        <v>10</v>
      </c>
      <c r="AG20">
        <f t="shared" ref="AG20:AG83" ca="1" si="24">IF($AM20="STANDARD",BF20,AT20)</f>
        <v>0</v>
      </c>
      <c r="AH20">
        <f t="shared" ca="1" si="23"/>
        <v>0</v>
      </c>
      <c r="AI20">
        <f t="shared" ref="AI20:AL83" ca="1" si="25">IF($AM20="STANDARD",BH20,AV20)</f>
        <v>0</v>
      </c>
      <c r="AJ20">
        <f t="shared" ca="1" si="25"/>
        <v>20</v>
      </c>
      <c r="AK20">
        <f t="shared" ca="1" si="25"/>
        <v>20</v>
      </c>
      <c r="AL20">
        <f t="shared" ca="1" si="25"/>
        <v>0</v>
      </c>
      <c r="AM20" s="4" t="s">
        <v>103</v>
      </c>
      <c r="AZ20">
        <f ca="1">_xlfn.XLOOKUP($X20,Return_flow_table!$A$4:$A$25,Return_flow_table!B$4:B$25)</f>
        <v>0</v>
      </c>
      <c r="BA20">
        <f ca="1">_xlfn.XLOOKUP($X20,Return_flow_table!$A$4:$A$25,Return_flow_table!C$4:C$25)</f>
        <v>0</v>
      </c>
      <c r="BB20">
        <f ca="1">_xlfn.XLOOKUP($X20,Return_flow_table!$A$4:$A$25,Return_flow_table!D$4:D$25)</f>
        <v>20</v>
      </c>
      <c r="BC20">
        <f ca="1">_xlfn.XLOOKUP($X20,Return_flow_table!$A$4:$A$25,Return_flow_table!E$4:E$25)</f>
        <v>20</v>
      </c>
      <c r="BD20">
        <f ca="1">_xlfn.XLOOKUP($X20,Return_flow_table!$A$4:$A$25,Return_flow_table!F$4:F$25)</f>
        <v>10</v>
      </c>
      <c r="BE20">
        <f ca="1">_xlfn.XLOOKUP($X20,Return_flow_table!$A$4:$A$25,Return_flow_table!G$4:G$25)</f>
        <v>10</v>
      </c>
      <c r="BF20">
        <f ca="1">_xlfn.XLOOKUP($X20,Return_flow_table!$A$4:$A$25,Return_flow_table!H$4:H$25)</f>
        <v>0</v>
      </c>
      <c r="BG20">
        <f ca="1">_xlfn.XLOOKUP($X20,Return_flow_table!$A$4:$A$25,Return_flow_table!I$4:I$25)</f>
        <v>0</v>
      </c>
      <c r="BH20">
        <f ca="1">_xlfn.XLOOKUP($X20,Return_flow_table!$A$4:$A$25,Return_flow_table!J$4:J$25)</f>
        <v>0</v>
      </c>
      <c r="BI20">
        <f ca="1">_xlfn.XLOOKUP($X20,Return_flow_table!$A$4:$A$25,Return_flow_table!K$4:K$25)</f>
        <v>20</v>
      </c>
      <c r="BJ20">
        <f ca="1">_xlfn.XLOOKUP($X20,Return_flow_table!$A$4:$A$25,Return_flow_table!L$4:L$25)</f>
        <v>20</v>
      </c>
      <c r="BK20" s="2">
        <f ca="1">_xlfn.XLOOKUP($X20,Return_flow_table!$A$4:$A$25,Return_flow_table!M$4:M$25)</f>
        <v>0</v>
      </c>
    </row>
    <row r="21" spans="1:63" x14ac:dyDescent="0.3">
      <c r="A21" t="s">
        <v>265</v>
      </c>
      <c r="B21" t="s">
        <v>98</v>
      </c>
      <c r="C21" t="s">
        <v>99</v>
      </c>
      <c r="D21">
        <v>116.6</v>
      </c>
      <c r="E21" t="s">
        <v>100</v>
      </c>
      <c r="F21" t="s">
        <v>100</v>
      </c>
      <c r="G21" t="s">
        <v>266</v>
      </c>
      <c r="H21" t="s">
        <v>102</v>
      </c>
      <c r="I21">
        <f>_xlfn.XLOOKUP(B21,Use_Code_Ranking!$A$4:$A$23,Use_Code_Ranking!$B$4:$B$23,9999)</f>
        <v>1</v>
      </c>
      <c r="J21">
        <f t="shared" ca="1" si="11"/>
        <v>1</v>
      </c>
      <c r="K21">
        <f t="shared" ca="1" si="12"/>
        <v>1</v>
      </c>
      <c r="L21">
        <f t="shared" ca="1" si="13"/>
        <v>0</v>
      </c>
      <c r="M21">
        <f t="shared" ca="1" si="14"/>
        <v>0</v>
      </c>
      <c r="N21" t="str">
        <f t="shared" ca="1" si="15"/>
        <v/>
      </c>
      <c r="O21" t="str">
        <f t="shared" ca="1" si="16"/>
        <v/>
      </c>
      <c r="P21" t="str">
        <f t="shared" si="17"/>
        <v/>
      </c>
      <c r="Q21" t="str">
        <f t="shared" si="18"/>
        <v/>
      </c>
      <c r="R21" t="str">
        <f t="shared" si="19"/>
        <v/>
      </c>
      <c r="S21" t="str">
        <f t="shared" si="20"/>
        <v/>
      </c>
      <c r="U21" s="2" t="str">
        <f ca="1">IF(ISBLANK($T21),IF(S21="Irrigation","Irrigation",IF(R21="Irrigation","Irrigation",IF(Q21="Domestic","Domestic",IF(P21="Stockwatering","Stockwatering",IF(N21="IRRIGATION_AND_MUNICIPAL","Irrigation and Municipal",IF(O21="IRRIGATION_AND_DOMESTIC","Irrigation and Domestic Municipality",_xlfn.XLOOKUP(J21,Use_Code_Ranking!$B$4:$B$23,Use_Code_Ranking!$A$4:$A$23))))))),$T21)</f>
        <v>Irrigation</v>
      </c>
      <c r="W21" s="23" t="str">
        <f ca="1"/>
        <v>A014762</v>
      </c>
      <c r="X21" s="4" t="str">
        <f t="shared" ca="1" si="21"/>
        <v>Irrigation</v>
      </c>
      <c r="Y21" t="str">
        <f t="shared" ca="1" si="8"/>
        <v>N</v>
      </c>
      <c r="Z21" s="2" t="str">
        <f t="shared" ca="1" si="9"/>
        <v>N</v>
      </c>
      <c r="AA21">
        <f t="shared" ca="1" si="22"/>
        <v>0</v>
      </c>
      <c r="AB21">
        <f t="shared" ca="1" si="22"/>
        <v>0</v>
      </c>
      <c r="AC21">
        <f t="shared" ca="1" si="22"/>
        <v>20</v>
      </c>
      <c r="AD21">
        <f t="shared" ca="1" si="22"/>
        <v>20</v>
      </c>
      <c r="AE21">
        <f t="shared" ca="1" si="22"/>
        <v>10</v>
      </c>
      <c r="AF21">
        <f t="shared" ca="1" si="23"/>
        <v>10</v>
      </c>
      <c r="AG21">
        <f t="shared" ca="1" si="24"/>
        <v>0</v>
      </c>
      <c r="AH21">
        <f t="shared" ca="1" si="23"/>
        <v>0</v>
      </c>
      <c r="AI21">
        <f t="shared" ca="1" si="25"/>
        <v>0</v>
      </c>
      <c r="AJ21">
        <f t="shared" ca="1" si="25"/>
        <v>20</v>
      </c>
      <c r="AK21">
        <f t="shared" ca="1" si="25"/>
        <v>20</v>
      </c>
      <c r="AL21">
        <f t="shared" ca="1" si="25"/>
        <v>0</v>
      </c>
      <c r="AM21" s="4" t="s">
        <v>103</v>
      </c>
      <c r="AZ21">
        <f ca="1">_xlfn.XLOOKUP($X21,Return_flow_table!$A$4:$A$25,Return_flow_table!B$4:B$25)</f>
        <v>0</v>
      </c>
      <c r="BA21">
        <f ca="1">_xlfn.XLOOKUP($X21,Return_flow_table!$A$4:$A$25,Return_flow_table!C$4:C$25)</f>
        <v>0</v>
      </c>
      <c r="BB21">
        <f ca="1">_xlfn.XLOOKUP($X21,Return_flow_table!$A$4:$A$25,Return_flow_table!D$4:D$25)</f>
        <v>20</v>
      </c>
      <c r="BC21">
        <f ca="1">_xlfn.XLOOKUP($X21,Return_flow_table!$A$4:$A$25,Return_flow_table!E$4:E$25)</f>
        <v>20</v>
      </c>
      <c r="BD21">
        <f ca="1">_xlfn.XLOOKUP($X21,Return_flow_table!$A$4:$A$25,Return_flow_table!F$4:F$25)</f>
        <v>10</v>
      </c>
      <c r="BE21">
        <f ca="1">_xlfn.XLOOKUP($X21,Return_flow_table!$A$4:$A$25,Return_flow_table!G$4:G$25)</f>
        <v>10</v>
      </c>
      <c r="BF21">
        <f ca="1">_xlfn.XLOOKUP($X21,Return_flow_table!$A$4:$A$25,Return_flow_table!H$4:H$25)</f>
        <v>0</v>
      </c>
      <c r="BG21">
        <f ca="1">_xlfn.XLOOKUP($X21,Return_flow_table!$A$4:$A$25,Return_flow_table!I$4:I$25)</f>
        <v>0</v>
      </c>
      <c r="BH21">
        <f ca="1">_xlfn.XLOOKUP($X21,Return_flow_table!$A$4:$A$25,Return_flow_table!J$4:J$25)</f>
        <v>0</v>
      </c>
      <c r="BI21">
        <f ca="1">_xlfn.XLOOKUP($X21,Return_flow_table!$A$4:$A$25,Return_flow_table!K$4:K$25)</f>
        <v>20</v>
      </c>
      <c r="BJ21">
        <f ca="1">_xlfn.XLOOKUP($X21,Return_flow_table!$A$4:$A$25,Return_flow_table!L$4:L$25)</f>
        <v>20</v>
      </c>
      <c r="BK21" s="2">
        <f ca="1">_xlfn.XLOOKUP($X21,Return_flow_table!$A$4:$A$25,Return_flow_table!M$4:M$25)</f>
        <v>0</v>
      </c>
    </row>
    <row r="22" spans="1:63" x14ac:dyDescent="0.3">
      <c r="A22" t="s">
        <v>267</v>
      </c>
      <c r="B22" t="s">
        <v>98</v>
      </c>
      <c r="C22" t="s">
        <v>99</v>
      </c>
      <c r="D22">
        <v>1044.8</v>
      </c>
      <c r="E22" t="s">
        <v>100</v>
      </c>
      <c r="F22" t="s">
        <v>100</v>
      </c>
      <c r="G22" t="s">
        <v>126</v>
      </c>
      <c r="H22" t="s">
        <v>119</v>
      </c>
      <c r="I22">
        <f>_xlfn.XLOOKUP(B22,Use_Code_Ranking!$A$4:$A$23,Use_Code_Ranking!$B$4:$B$23,9999)</f>
        <v>1</v>
      </c>
      <c r="J22">
        <f t="shared" ca="1" si="11"/>
        <v>1</v>
      </c>
      <c r="K22">
        <f t="shared" ca="1" si="12"/>
        <v>1</v>
      </c>
      <c r="L22">
        <f t="shared" ca="1" si="13"/>
        <v>0</v>
      </c>
      <c r="M22">
        <f t="shared" ca="1" si="14"/>
        <v>0</v>
      </c>
      <c r="N22" t="str">
        <f t="shared" ca="1" si="15"/>
        <v/>
      </c>
      <c r="O22" t="str">
        <f t="shared" ca="1" si="16"/>
        <v/>
      </c>
      <c r="P22" t="str">
        <f t="shared" si="17"/>
        <v/>
      </c>
      <c r="Q22" t="str">
        <f t="shared" si="18"/>
        <v/>
      </c>
      <c r="R22" t="str">
        <f t="shared" si="19"/>
        <v/>
      </c>
      <c r="S22" t="str">
        <f t="shared" si="20"/>
        <v/>
      </c>
      <c r="U22" s="2" t="str">
        <f ca="1">IF(ISBLANK($T22),IF(S22="Irrigation","Irrigation",IF(R22="Irrigation","Irrigation",IF(Q22="Domestic","Domestic",IF(P22="Stockwatering","Stockwatering",IF(N22="IRRIGATION_AND_MUNICIPAL","Irrigation and Municipal",IF(O22="IRRIGATION_AND_DOMESTIC","Irrigation and Domestic Municipality",_xlfn.XLOOKUP(J22,Use_Code_Ranking!$B$4:$B$23,Use_Code_Ranking!$A$4:$A$23))))))),$T22)</f>
        <v>Irrigation</v>
      </c>
      <c r="W22" s="23" t="str">
        <f ca="1"/>
        <v>A014942</v>
      </c>
      <c r="X22" s="4" t="str">
        <f t="shared" ca="1" si="21"/>
        <v>Irrigation</v>
      </c>
      <c r="Y22" t="str">
        <f t="shared" ca="1" si="8"/>
        <v>N</v>
      </c>
      <c r="Z22" s="2" t="str">
        <f t="shared" ca="1" si="9"/>
        <v>N</v>
      </c>
      <c r="AA22">
        <f t="shared" ca="1" si="22"/>
        <v>0</v>
      </c>
      <c r="AB22">
        <f t="shared" ca="1" si="22"/>
        <v>0</v>
      </c>
      <c r="AC22">
        <f t="shared" ca="1" si="22"/>
        <v>20</v>
      </c>
      <c r="AD22">
        <f t="shared" ca="1" si="22"/>
        <v>20</v>
      </c>
      <c r="AE22">
        <f t="shared" ca="1" si="22"/>
        <v>10</v>
      </c>
      <c r="AF22">
        <f t="shared" ca="1" si="23"/>
        <v>10</v>
      </c>
      <c r="AG22">
        <f t="shared" ca="1" si="24"/>
        <v>0</v>
      </c>
      <c r="AH22">
        <f t="shared" ca="1" si="23"/>
        <v>0</v>
      </c>
      <c r="AI22">
        <f t="shared" ca="1" si="25"/>
        <v>0</v>
      </c>
      <c r="AJ22">
        <f t="shared" ca="1" si="25"/>
        <v>20</v>
      </c>
      <c r="AK22">
        <f t="shared" ca="1" si="25"/>
        <v>20</v>
      </c>
      <c r="AL22">
        <f t="shared" ca="1" si="25"/>
        <v>0</v>
      </c>
      <c r="AM22" s="4" t="s">
        <v>103</v>
      </c>
      <c r="AZ22">
        <f ca="1">_xlfn.XLOOKUP($X22,Return_flow_table!$A$4:$A$25,Return_flow_table!B$4:B$25)</f>
        <v>0</v>
      </c>
      <c r="BA22">
        <f ca="1">_xlfn.XLOOKUP($X22,Return_flow_table!$A$4:$A$25,Return_flow_table!C$4:C$25)</f>
        <v>0</v>
      </c>
      <c r="BB22">
        <f ca="1">_xlfn.XLOOKUP($X22,Return_flow_table!$A$4:$A$25,Return_flow_table!D$4:D$25)</f>
        <v>20</v>
      </c>
      <c r="BC22">
        <f ca="1">_xlfn.XLOOKUP($X22,Return_flow_table!$A$4:$A$25,Return_flow_table!E$4:E$25)</f>
        <v>20</v>
      </c>
      <c r="BD22">
        <f ca="1">_xlfn.XLOOKUP($X22,Return_flow_table!$A$4:$A$25,Return_flow_table!F$4:F$25)</f>
        <v>10</v>
      </c>
      <c r="BE22">
        <f ca="1">_xlfn.XLOOKUP($X22,Return_flow_table!$A$4:$A$25,Return_flow_table!G$4:G$25)</f>
        <v>10</v>
      </c>
      <c r="BF22">
        <f ca="1">_xlfn.XLOOKUP($X22,Return_flow_table!$A$4:$A$25,Return_flow_table!H$4:H$25)</f>
        <v>0</v>
      </c>
      <c r="BG22">
        <f ca="1">_xlfn.XLOOKUP($X22,Return_flow_table!$A$4:$A$25,Return_flow_table!I$4:I$25)</f>
        <v>0</v>
      </c>
      <c r="BH22">
        <f ca="1">_xlfn.XLOOKUP($X22,Return_flow_table!$A$4:$A$25,Return_flow_table!J$4:J$25)</f>
        <v>0</v>
      </c>
      <c r="BI22">
        <f ca="1">_xlfn.XLOOKUP($X22,Return_flow_table!$A$4:$A$25,Return_flow_table!K$4:K$25)</f>
        <v>20</v>
      </c>
      <c r="BJ22">
        <f ca="1">_xlfn.XLOOKUP($X22,Return_flow_table!$A$4:$A$25,Return_flow_table!L$4:L$25)</f>
        <v>20</v>
      </c>
      <c r="BK22" s="2">
        <f ca="1">_xlfn.XLOOKUP($X22,Return_flow_table!$A$4:$A$25,Return_flow_table!M$4:M$25)</f>
        <v>0</v>
      </c>
    </row>
    <row r="23" spans="1:63" x14ac:dyDescent="0.3">
      <c r="A23" t="s">
        <v>136</v>
      </c>
      <c r="B23" t="s">
        <v>98</v>
      </c>
      <c r="C23" t="s">
        <v>99</v>
      </c>
      <c r="D23">
        <v>75.400000000000006</v>
      </c>
      <c r="E23" t="s">
        <v>100</v>
      </c>
      <c r="F23" t="s">
        <v>100</v>
      </c>
      <c r="G23" t="s">
        <v>137</v>
      </c>
      <c r="H23" t="s">
        <v>102</v>
      </c>
      <c r="I23">
        <f>_xlfn.XLOOKUP(B23,Use_Code_Ranking!$A$4:$A$23,Use_Code_Ranking!$B$4:$B$23,9999)</f>
        <v>1</v>
      </c>
      <c r="J23">
        <f t="shared" ca="1" si="11"/>
        <v>1</v>
      </c>
      <c r="K23">
        <f t="shared" ca="1" si="12"/>
        <v>1</v>
      </c>
      <c r="L23">
        <f t="shared" ca="1" si="13"/>
        <v>0</v>
      </c>
      <c r="M23">
        <f t="shared" ca="1" si="14"/>
        <v>0</v>
      </c>
      <c r="N23" t="str">
        <f t="shared" ca="1" si="15"/>
        <v/>
      </c>
      <c r="O23" t="str">
        <f t="shared" ca="1" si="16"/>
        <v/>
      </c>
      <c r="P23" t="str">
        <f t="shared" si="17"/>
        <v/>
      </c>
      <c r="Q23" t="str">
        <f t="shared" si="18"/>
        <v/>
      </c>
      <c r="R23" t="str">
        <f t="shared" si="19"/>
        <v/>
      </c>
      <c r="S23" t="str">
        <f t="shared" si="20"/>
        <v/>
      </c>
      <c r="U23" s="2" t="str">
        <f ca="1">IF(ISBLANK($T23),IF(S23="Irrigation","Irrigation",IF(R23="Irrigation","Irrigation",IF(Q23="Domestic","Domestic",IF(P23="Stockwatering","Stockwatering",IF(N23="IRRIGATION_AND_MUNICIPAL","Irrigation and Municipal",IF(O23="IRRIGATION_AND_DOMESTIC","Irrigation and Domestic Municipality",_xlfn.XLOOKUP(J23,Use_Code_Ranking!$B$4:$B$23,Use_Code_Ranking!$A$4:$A$23))))))),$T23)</f>
        <v>Irrigation</v>
      </c>
      <c r="W23" s="23" t="str">
        <f ca="1"/>
        <v>A015075</v>
      </c>
      <c r="X23" s="4" t="str">
        <f t="shared" ca="1" si="21"/>
        <v>Irrigation</v>
      </c>
      <c r="Y23" t="str">
        <f t="shared" ca="1" si="8"/>
        <v>N</v>
      </c>
      <c r="Z23" s="2" t="str">
        <f t="shared" ca="1" si="9"/>
        <v>N</v>
      </c>
      <c r="AA23">
        <f t="shared" ca="1" si="22"/>
        <v>0</v>
      </c>
      <c r="AB23">
        <f t="shared" ca="1" si="22"/>
        <v>0</v>
      </c>
      <c r="AC23">
        <f t="shared" ca="1" si="22"/>
        <v>20</v>
      </c>
      <c r="AD23">
        <f t="shared" ca="1" si="22"/>
        <v>20</v>
      </c>
      <c r="AE23">
        <f t="shared" ca="1" si="22"/>
        <v>10</v>
      </c>
      <c r="AF23">
        <f t="shared" ca="1" si="23"/>
        <v>10</v>
      </c>
      <c r="AG23">
        <f t="shared" ca="1" si="24"/>
        <v>0</v>
      </c>
      <c r="AH23">
        <f t="shared" ca="1" si="23"/>
        <v>0</v>
      </c>
      <c r="AI23">
        <f t="shared" ca="1" si="25"/>
        <v>0</v>
      </c>
      <c r="AJ23">
        <f t="shared" ca="1" si="25"/>
        <v>20</v>
      </c>
      <c r="AK23">
        <f t="shared" ca="1" si="25"/>
        <v>20</v>
      </c>
      <c r="AL23">
        <f t="shared" ca="1" si="25"/>
        <v>0</v>
      </c>
      <c r="AM23" s="4" t="s">
        <v>103</v>
      </c>
      <c r="AZ23">
        <f ca="1">_xlfn.XLOOKUP($X23,Return_flow_table!$A$4:$A$25,Return_flow_table!B$4:B$25)</f>
        <v>0</v>
      </c>
      <c r="BA23">
        <f ca="1">_xlfn.XLOOKUP($X23,Return_flow_table!$A$4:$A$25,Return_flow_table!C$4:C$25)</f>
        <v>0</v>
      </c>
      <c r="BB23">
        <f ca="1">_xlfn.XLOOKUP($X23,Return_flow_table!$A$4:$A$25,Return_flow_table!D$4:D$25)</f>
        <v>20</v>
      </c>
      <c r="BC23">
        <f ca="1">_xlfn.XLOOKUP($X23,Return_flow_table!$A$4:$A$25,Return_flow_table!E$4:E$25)</f>
        <v>20</v>
      </c>
      <c r="BD23">
        <f ca="1">_xlfn.XLOOKUP($X23,Return_flow_table!$A$4:$A$25,Return_flow_table!F$4:F$25)</f>
        <v>10</v>
      </c>
      <c r="BE23">
        <f ca="1">_xlfn.XLOOKUP($X23,Return_flow_table!$A$4:$A$25,Return_flow_table!G$4:G$25)</f>
        <v>10</v>
      </c>
      <c r="BF23">
        <f ca="1">_xlfn.XLOOKUP($X23,Return_flow_table!$A$4:$A$25,Return_flow_table!H$4:H$25)</f>
        <v>0</v>
      </c>
      <c r="BG23">
        <f ca="1">_xlfn.XLOOKUP($X23,Return_flow_table!$A$4:$A$25,Return_flow_table!I$4:I$25)</f>
        <v>0</v>
      </c>
      <c r="BH23">
        <f ca="1">_xlfn.XLOOKUP($X23,Return_flow_table!$A$4:$A$25,Return_flow_table!J$4:J$25)</f>
        <v>0</v>
      </c>
      <c r="BI23">
        <f ca="1">_xlfn.XLOOKUP($X23,Return_flow_table!$A$4:$A$25,Return_flow_table!K$4:K$25)</f>
        <v>20</v>
      </c>
      <c r="BJ23">
        <f ca="1">_xlfn.XLOOKUP($X23,Return_flow_table!$A$4:$A$25,Return_flow_table!L$4:L$25)</f>
        <v>20</v>
      </c>
      <c r="BK23" s="2">
        <f ca="1">_xlfn.XLOOKUP($X23,Return_flow_table!$A$4:$A$25,Return_flow_table!M$4:M$25)</f>
        <v>0</v>
      </c>
    </row>
    <row r="24" spans="1:63" x14ac:dyDescent="0.3">
      <c r="A24" t="s">
        <v>268</v>
      </c>
      <c r="B24" t="s">
        <v>98</v>
      </c>
      <c r="C24" t="s">
        <v>99</v>
      </c>
      <c r="D24">
        <v>152.6</v>
      </c>
      <c r="E24" t="s">
        <v>100</v>
      </c>
      <c r="F24" t="s">
        <v>100</v>
      </c>
      <c r="G24" t="s">
        <v>269</v>
      </c>
      <c r="H24" t="s">
        <v>111</v>
      </c>
      <c r="I24">
        <f>_xlfn.XLOOKUP(B24,Use_Code_Ranking!$A$4:$A$23,Use_Code_Ranking!$B$4:$B$23,9999)</f>
        <v>1</v>
      </c>
      <c r="J24">
        <f t="shared" ca="1" si="11"/>
        <v>1</v>
      </c>
      <c r="K24">
        <f t="shared" ca="1" si="12"/>
        <v>1</v>
      </c>
      <c r="L24">
        <f t="shared" ca="1" si="13"/>
        <v>0</v>
      </c>
      <c r="M24">
        <f t="shared" ca="1" si="14"/>
        <v>0</v>
      </c>
      <c r="N24" t="str">
        <f t="shared" ca="1" si="15"/>
        <v/>
      </c>
      <c r="O24" t="str">
        <f t="shared" ca="1" si="16"/>
        <v/>
      </c>
      <c r="P24" t="str">
        <f t="shared" si="17"/>
        <v/>
      </c>
      <c r="Q24" t="str">
        <f t="shared" si="18"/>
        <v/>
      </c>
      <c r="R24" t="str">
        <f t="shared" si="19"/>
        <v/>
      </c>
      <c r="S24" t="str">
        <f t="shared" si="20"/>
        <v/>
      </c>
      <c r="U24" s="2" t="str">
        <f ca="1">IF(ISBLANK($T24),IF(S24="Irrigation","Irrigation",IF(R24="Irrigation","Irrigation",IF(Q24="Domestic","Domestic",IF(P24="Stockwatering","Stockwatering",IF(N24="IRRIGATION_AND_MUNICIPAL","Irrigation and Municipal",IF(O24="IRRIGATION_AND_DOMESTIC","Irrigation and Domestic Municipality",_xlfn.XLOOKUP(J24,Use_Code_Ranking!$B$4:$B$23,Use_Code_Ranking!$A$4:$A$23))))))),$T24)</f>
        <v>Irrigation</v>
      </c>
      <c r="W24" s="23" t="str">
        <f ca="1"/>
        <v>A015721</v>
      </c>
      <c r="X24" s="4" t="str">
        <f t="shared" ca="1" si="21"/>
        <v>Municipal</v>
      </c>
      <c r="Y24" t="str">
        <f t="shared" ca="1" si="8"/>
        <v>N</v>
      </c>
      <c r="Z24" s="2" t="str">
        <f t="shared" ca="1" si="9"/>
        <v>N</v>
      </c>
      <c r="AA24">
        <f t="shared" ca="1" si="22"/>
        <v>0</v>
      </c>
      <c r="AB24">
        <f t="shared" ca="1" si="22"/>
        <v>0</v>
      </c>
      <c r="AC24">
        <f t="shared" ca="1" si="22"/>
        <v>0</v>
      </c>
      <c r="AD24">
        <f t="shared" ca="1" si="22"/>
        <v>0</v>
      </c>
      <c r="AE24">
        <f t="shared" ca="1" si="22"/>
        <v>0</v>
      </c>
      <c r="AF24">
        <f t="shared" ca="1" si="23"/>
        <v>0</v>
      </c>
      <c r="AG24">
        <f t="shared" ca="1" si="24"/>
        <v>0</v>
      </c>
      <c r="AH24">
        <f t="shared" ca="1" si="23"/>
        <v>0</v>
      </c>
      <c r="AI24">
        <f t="shared" ca="1" si="25"/>
        <v>0</v>
      </c>
      <c r="AJ24">
        <f t="shared" ca="1" si="25"/>
        <v>0</v>
      </c>
      <c r="AK24">
        <f t="shared" ca="1" si="25"/>
        <v>0</v>
      </c>
      <c r="AL24">
        <f t="shared" ca="1" si="25"/>
        <v>0</v>
      </c>
      <c r="AM24" s="4" t="s">
        <v>103</v>
      </c>
      <c r="AZ24">
        <f ca="1">_xlfn.XLOOKUP($X24,Return_flow_table!$A$4:$A$25,Return_flow_table!B$4:B$25)</f>
        <v>0</v>
      </c>
      <c r="BA24">
        <f ca="1">_xlfn.XLOOKUP($X24,Return_flow_table!$A$4:$A$25,Return_flow_table!C$4:C$25)</f>
        <v>0</v>
      </c>
      <c r="BB24">
        <f ca="1">_xlfn.XLOOKUP($X24,Return_flow_table!$A$4:$A$25,Return_flow_table!D$4:D$25)</f>
        <v>0</v>
      </c>
      <c r="BC24">
        <f ca="1">_xlfn.XLOOKUP($X24,Return_flow_table!$A$4:$A$25,Return_flow_table!E$4:E$25)</f>
        <v>0</v>
      </c>
      <c r="BD24">
        <f ca="1">_xlfn.XLOOKUP($X24,Return_flow_table!$A$4:$A$25,Return_flow_table!F$4:F$25)</f>
        <v>0</v>
      </c>
      <c r="BE24">
        <f ca="1">_xlfn.XLOOKUP($X24,Return_flow_table!$A$4:$A$25,Return_flow_table!G$4:G$25)</f>
        <v>0</v>
      </c>
      <c r="BF24">
        <f ca="1">_xlfn.XLOOKUP($X24,Return_flow_table!$A$4:$A$25,Return_flow_table!H$4:H$25)</f>
        <v>0</v>
      </c>
      <c r="BG24">
        <f ca="1">_xlfn.XLOOKUP($X24,Return_flow_table!$A$4:$A$25,Return_flow_table!I$4:I$25)</f>
        <v>0</v>
      </c>
      <c r="BH24">
        <f ca="1">_xlfn.XLOOKUP($X24,Return_flow_table!$A$4:$A$25,Return_flow_table!J$4:J$25)</f>
        <v>0</v>
      </c>
      <c r="BI24">
        <f ca="1">_xlfn.XLOOKUP($X24,Return_flow_table!$A$4:$A$25,Return_flow_table!K$4:K$25)</f>
        <v>0</v>
      </c>
      <c r="BJ24">
        <f ca="1">_xlfn.XLOOKUP($X24,Return_flow_table!$A$4:$A$25,Return_flow_table!L$4:L$25)</f>
        <v>0</v>
      </c>
      <c r="BK24" s="2">
        <f ca="1">_xlfn.XLOOKUP($X24,Return_flow_table!$A$4:$A$25,Return_flow_table!M$4:M$25)</f>
        <v>0</v>
      </c>
    </row>
    <row r="25" spans="1:63" x14ac:dyDescent="0.3">
      <c r="A25" t="s">
        <v>270</v>
      </c>
      <c r="B25" t="s">
        <v>98</v>
      </c>
      <c r="C25" t="s">
        <v>99</v>
      </c>
      <c r="D25">
        <v>105.5</v>
      </c>
      <c r="E25" t="s">
        <v>100</v>
      </c>
      <c r="F25" t="s">
        <v>100</v>
      </c>
      <c r="G25" t="s">
        <v>271</v>
      </c>
      <c r="H25" t="s">
        <v>108</v>
      </c>
      <c r="I25">
        <f>_xlfn.XLOOKUP(B25,Use_Code_Ranking!$A$4:$A$23,Use_Code_Ranking!$B$4:$B$23,9999)</f>
        <v>1</v>
      </c>
      <c r="J25">
        <f t="shared" ca="1" si="11"/>
        <v>1</v>
      </c>
      <c r="K25">
        <f t="shared" ca="1" si="12"/>
        <v>1</v>
      </c>
      <c r="L25">
        <f t="shared" ca="1" si="13"/>
        <v>0</v>
      </c>
      <c r="M25">
        <f t="shared" ca="1" si="14"/>
        <v>0</v>
      </c>
      <c r="N25" t="str">
        <f t="shared" ca="1" si="15"/>
        <v/>
      </c>
      <c r="O25" t="str">
        <f t="shared" ca="1" si="16"/>
        <v/>
      </c>
      <c r="P25" t="str">
        <f t="shared" si="17"/>
        <v/>
      </c>
      <c r="Q25" t="str">
        <f t="shared" si="18"/>
        <v/>
      </c>
      <c r="R25" t="str">
        <f t="shared" si="19"/>
        <v/>
      </c>
      <c r="S25" t="str">
        <f t="shared" si="20"/>
        <v/>
      </c>
      <c r="U25" s="2" t="str">
        <f ca="1">IF(ISBLANK($T25),IF(S25="Irrigation","Irrigation",IF(R25="Irrigation","Irrigation",IF(Q25="Domestic","Domestic",IF(P25="Stockwatering","Stockwatering",IF(N25="IRRIGATION_AND_MUNICIPAL","Irrigation and Municipal",IF(O25="IRRIGATION_AND_DOMESTIC","Irrigation and Domestic Municipality",_xlfn.XLOOKUP(J25,Use_Code_Ranking!$B$4:$B$23,Use_Code_Ranking!$A$4:$A$23))))))),$T25)</f>
        <v>Irrigation</v>
      </c>
      <c r="W25" s="23" t="str">
        <f ca="1"/>
        <v>A016077</v>
      </c>
      <c r="X25" s="4" t="str">
        <f t="shared" ca="1" si="21"/>
        <v>Irrigation</v>
      </c>
      <c r="Y25" t="str">
        <f t="shared" ca="1" si="8"/>
        <v>N</v>
      </c>
      <c r="Z25" s="2" t="str">
        <f t="shared" ca="1" si="9"/>
        <v>N</v>
      </c>
      <c r="AA25">
        <f t="shared" ca="1" si="22"/>
        <v>0</v>
      </c>
      <c r="AB25">
        <f t="shared" ca="1" si="22"/>
        <v>0</v>
      </c>
      <c r="AC25">
        <f t="shared" ca="1" si="22"/>
        <v>20</v>
      </c>
      <c r="AD25">
        <f t="shared" ca="1" si="22"/>
        <v>20</v>
      </c>
      <c r="AE25">
        <f t="shared" ca="1" si="22"/>
        <v>10</v>
      </c>
      <c r="AF25">
        <f t="shared" ca="1" si="23"/>
        <v>10</v>
      </c>
      <c r="AG25">
        <f t="shared" ca="1" si="24"/>
        <v>0</v>
      </c>
      <c r="AH25">
        <f t="shared" ca="1" si="23"/>
        <v>0</v>
      </c>
      <c r="AI25">
        <f t="shared" ca="1" si="25"/>
        <v>0</v>
      </c>
      <c r="AJ25">
        <f t="shared" ca="1" si="25"/>
        <v>20</v>
      </c>
      <c r="AK25">
        <f t="shared" ca="1" si="25"/>
        <v>20</v>
      </c>
      <c r="AL25">
        <f t="shared" ca="1" si="25"/>
        <v>0</v>
      </c>
      <c r="AM25" s="4" t="s">
        <v>103</v>
      </c>
      <c r="AZ25">
        <f ca="1">_xlfn.XLOOKUP($X25,Return_flow_table!$A$4:$A$25,Return_flow_table!B$4:B$25)</f>
        <v>0</v>
      </c>
      <c r="BA25">
        <f ca="1">_xlfn.XLOOKUP($X25,Return_flow_table!$A$4:$A$25,Return_flow_table!C$4:C$25)</f>
        <v>0</v>
      </c>
      <c r="BB25">
        <f ca="1">_xlfn.XLOOKUP($X25,Return_flow_table!$A$4:$A$25,Return_flow_table!D$4:D$25)</f>
        <v>20</v>
      </c>
      <c r="BC25">
        <f ca="1">_xlfn.XLOOKUP($X25,Return_flow_table!$A$4:$A$25,Return_flow_table!E$4:E$25)</f>
        <v>20</v>
      </c>
      <c r="BD25">
        <f ca="1">_xlfn.XLOOKUP($X25,Return_flow_table!$A$4:$A$25,Return_flow_table!F$4:F$25)</f>
        <v>10</v>
      </c>
      <c r="BE25">
        <f ca="1">_xlfn.XLOOKUP($X25,Return_flow_table!$A$4:$A$25,Return_flow_table!G$4:G$25)</f>
        <v>10</v>
      </c>
      <c r="BF25">
        <f ca="1">_xlfn.XLOOKUP($X25,Return_flow_table!$A$4:$A$25,Return_flow_table!H$4:H$25)</f>
        <v>0</v>
      </c>
      <c r="BG25">
        <f ca="1">_xlfn.XLOOKUP($X25,Return_flow_table!$A$4:$A$25,Return_flow_table!I$4:I$25)</f>
        <v>0</v>
      </c>
      <c r="BH25">
        <f ca="1">_xlfn.XLOOKUP($X25,Return_flow_table!$A$4:$A$25,Return_flow_table!J$4:J$25)</f>
        <v>0</v>
      </c>
      <c r="BI25">
        <f ca="1">_xlfn.XLOOKUP($X25,Return_flow_table!$A$4:$A$25,Return_flow_table!K$4:K$25)</f>
        <v>20</v>
      </c>
      <c r="BJ25">
        <f ca="1">_xlfn.XLOOKUP($X25,Return_flow_table!$A$4:$A$25,Return_flow_table!L$4:L$25)</f>
        <v>20</v>
      </c>
      <c r="BK25" s="2">
        <f ca="1">_xlfn.XLOOKUP($X25,Return_flow_table!$A$4:$A$25,Return_flow_table!M$4:M$25)</f>
        <v>0</v>
      </c>
    </row>
    <row r="26" spans="1:63" x14ac:dyDescent="0.3">
      <c r="A26" t="s">
        <v>272</v>
      </c>
      <c r="B26" t="s">
        <v>98</v>
      </c>
      <c r="C26" t="s">
        <v>99</v>
      </c>
      <c r="D26">
        <v>357</v>
      </c>
      <c r="E26" t="s">
        <v>100</v>
      </c>
      <c r="F26" t="s">
        <v>100</v>
      </c>
      <c r="G26" t="s">
        <v>128</v>
      </c>
      <c r="H26" t="s">
        <v>111</v>
      </c>
      <c r="I26">
        <f>_xlfn.XLOOKUP(B26,Use_Code_Ranking!$A$4:$A$23,Use_Code_Ranking!$B$4:$B$23,9999)</f>
        <v>1</v>
      </c>
      <c r="J26">
        <f t="shared" ca="1" si="11"/>
        <v>1</v>
      </c>
      <c r="K26">
        <f t="shared" ca="1" si="12"/>
        <v>1</v>
      </c>
      <c r="L26">
        <f t="shared" ca="1" si="13"/>
        <v>0</v>
      </c>
      <c r="M26">
        <f t="shared" ca="1" si="14"/>
        <v>0</v>
      </c>
      <c r="N26" t="str">
        <f t="shared" ca="1" si="15"/>
        <v/>
      </c>
      <c r="O26" t="str">
        <f t="shared" ca="1" si="16"/>
        <v/>
      </c>
      <c r="P26" t="str">
        <f t="shared" si="17"/>
        <v/>
      </c>
      <c r="Q26" t="str">
        <f t="shared" si="18"/>
        <v/>
      </c>
      <c r="R26" t="str">
        <f t="shared" si="19"/>
        <v/>
      </c>
      <c r="S26" t="str">
        <f t="shared" si="20"/>
        <v/>
      </c>
      <c r="U26" s="2" t="str">
        <f ca="1">IF(ISBLANK($T26),IF(S26="Irrigation","Irrigation",IF(R26="Irrigation","Irrigation",IF(Q26="Domestic","Domestic",IF(P26="Stockwatering","Stockwatering",IF(N26="IRRIGATION_AND_MUNICIPAL","Irrigation and Municipal",IF(O26="IRRIGATION_AND_DOMESTIC","Irrigation and Domestic Municipality",_xlfn.XLOOKUP(J26,Use_Code_Ranking!$B$4:$B$23,Use_Code_Ranking!$A$4:$A$23))))))),$T26)</f>
        <v>Irrigation</v>
      </c>
      <c r="W26" s="23" t="str">
        <f ca="1"/>
        <v>A016457</v>
      </c>
      <c r="X26" s="4" t="str">
        <f t="shared" ca="1" si="21"/>
        <v>Irrigation</v>
      </c>
      <c r="Y26" t="str">
        <f t="shared" ca="1" si="8"/>
        <v>N</v>
      </c>
      <c r="Z26" s="2" t="str">
        <f t="shared" ca="1" si="9"/>
        <v>N</v>
      </c>
      <c r="AA26">
        <f t="shared" ca="1" si="22"/>
        <v>0</v>
      </c>
      <c r="AB26">
        <f t="shared" ca="1" si="22"/>
        <v>0</v>
      </c>
      <c r="AC26">
        <f t="shared" ca="1" si="22"/>
        <v>20</v>
      </c>
      <c r="AD26">
        <f t="shared" ca="1" si="22"/>
        <v>20</v>
      </c>
      <c r="AE26">
        <f t="shared" ca="1" si="22"/>
        <v>10</v>
      </c>
      <c r="AF26">
        <f t="shared" ca="1" si="23"/>
        <v>10</v>
      </c>
      <c r="AG26">
        <f t="shared" ca="1" si="24"/>
        <v>0</v>
      </c>
      <c r="AH26">
        <f t="shared" ca="1" si="23"/>
        <v>0</v>
      </c>
      <c r="AI26">
        <f t="shared" ca="1" si="25"/>
        <v>0</v>
      </c>
      <c r="AJ26">
        <f t="shared" ca="1" si="25"/>
        <v>20</v>
      </c>
      <c r="AK26">
        <f t="shared" ca="1" si="25"/>
        <v>20</v>
      </c>
      <c r="AL26">
        <f t="shared" ca="1" si="25"/>
        <v>0</v>
      </c>
      <c r="AM26" s="4" t="s">
        <v>103</v>
      </c>
      <c r="AZ26">
        <f ca="1">_xlfn.XLOOKUP($X26,Return_flow_table!$A$4:$A$25,Return_flow_table!B$4:B$25)</f>
        <v>0</v>
      </c>
      <c r="BA26">
        <f ca="1">_xlfn.XLOOKUP($X26,Return_flow_table!$A$4:$A$25,Return_flow_table!C$4:C$25)</f>
        <v>0</v>
      </c>
      <c r="BB26">
        <f ca="1">_xlfn.XLOOKUP($X26,Return_flow_table!$A$4:$A$25,Return_flow_table!D$4:D$25)</f>
        <v>20</v>
      </c>
      <c r="BC26">
        <f ca="1">_xlfn.XLOOKUP($X26,Return_flow_table!$A$4:$A$25,Return_flow_table!E$4:E$25)</f>
        <v>20</v>
      </c>
      <c r="BD26">
        <f ca="1">_xlfn.XLOOKUP($X26,Return_flow_table!$A$4:$A$25,Return_flow_table!F$4:F$25)</f>
        <v>10</v>
      </c>
      <c r="BE26">
        <f ca="1">_xlfn.XLOOKUP($X26,Return_flow_table!$A$4:$A$25,Return_flow_table!G$4:G$25)</f>
        <v>10</v>
      </c>
      <c r="BF26">
        <f ca="1">_xlfn.XLOOKUP($X26,Return_flow_table!$A$4:$A$25,Return_flow_table!H$4:H$25)</f>
        <v>0</v>
      </c>
      <c r="BG26">
        <f ca="1">_xlfn.XLOOKUP($X26,Return_flow_table!$A$4:$A$25,Return_flow_table!I$4:I$25)</f>
        <v>0</v>
      </c>
      <c r="BH26">
        <f ca="1">_xlfn.XLOOKUP($X26,Return_flow_table!$A$4:$A$25,Return_flow_table!J$4:J$25)</f>
        <v>0</v>
      </c>
      <c r="BI26">
        <f ca="1">_xlfn.XLOOKUP($X26,Return_flow_table!$A$4:$A$25,Return_flow_table!K$4:K$25)</f>
        <v>20</v>
      </c>
      <c r="BJ26">
        <f ca="1">_xlfn.XLOOKUP($X26,Return_flow_table!$A$4:$A$25,Return_flow_table!L$4:L$25)</f>
        <v>20</v>
      </c>
      <c r="BK26" s="2">
        <f ca="1">_xlfn.XLOOKUP($X26,Return_flow_table!$A$4:$A$25,Return_flow_table!M$4:M$25)</f>
        <v>0</v>
      </c>
    </row>
    <row r="27" spans="1:63" x14ac:dyDescent="0.3">
      <c r="A27" t="s">
        <v>273</v>
      </c>
      <c r="B27" t="s">
        <v>98</v>
      </c>
      <c r="C27" t="s">
        <v>99</v>
      </c>
      <c r="D27">
        <v>64</v>
      </c>
      <c r="E27" t="s">
        <v>100</v>
      </c>
      <c r="F27" t="s">
        <v>100</v>
      </c>
      <c r="G27" t="s">
        <v>274</v>
      </c>
      <c r="H27" t="s">
        <v>104</v>
      </c>
      <c r="I27">
        <f>_xlfn.XLOOKUP(B27,Use_Code_Ranking!$A$4:$A$23,Use_Code_Ranking!$B$4:$B$23,9999)</f>
        <v>1</v>
      </c>
      <c r="J27">
        <f t="shared" ca="1" si="11"/>
        <v>1</v>
      </c>
      <c r="K27">
        <f t="shared" ca="1" si="12"/>
        <v>1</v>
      </c>
      <c r="L27">
        <f t="shared" ca="1" si="13"/>
        <v>0</v>
      </c>
      <c r="M27">
        <f t="shared" ca="1" si="14"/>
        <v>0</v>
      </c>
      <c r="N27" t="str">
        <f t="shared" ca="1" si="15"/>
        <v/>
      </c>
      <c r="O27" t="str">
        <f t="shared" ca="1" si="16"/>
        <v/>
      </c>
      <c r="P27" t="str">
        <f t="shared" si="17"/>
        <v/>
      </c>
      <c r="Q27" t="str">
        <f t="shared" si="18"/>
        <v/>
      </c>
      <c r="R27" t="str">
        <f t="shared" si="19"/>
        <v/>
      </c>
      <c r="S27" t="str">
        <f t="shared" si="20"/>
        <v/>
      </c>
      <c r="U27" s="2" t="str">
        <f ca="1">IF(ISBLANK($T27),IF(S27="Irrigation","Irrigation",IF(R27="Irrigation","Irrigation",IF(Q27="Domestic","Domestic",IF(P27="Stockwatering","Stockwatering",IF(N27="IRRIGATION_AND_MUNICIPAL","Irrigation and Municipal",IF(O27="IRRIGATION_AND_DOMESTIC","Irrigation and Domestic Municipality",_xlfn.XLOOKUP(J27,Use_Code_Ranking!$B$4:$B$23,Use_Code_Ranking!$A$4:$A$23))))))),$T27)</f>
        <v>Irrigation</v>
      </c>
      <c r="W27" s="23" t="str">
        <f ca="1"/>
        <v>A016557</v>
      </c>
      <c r="X27" s="4" t="str">
        <f t="shared" ca="1" si="21"/>
        <v>Irrigation</v>
      </c>
      <c r="Y27" t="str">
        <f t="shared" ca="1" si="8"/>
        <v>N</v>
      </c>
      <c r="Z27" s="2" t="str">
        <f t="shared" ca="1" si="9"/>
        <v>N</v>
      </c>
      <c r="AA27">
        <f t="shared" ca="1" si="22"/>
        <v>0</v>
      </c>
      <c r="AB27">
        <f t="shared" ca="1" si="22"/>
        <v>0</v>
      </c>
      <c r="AC27">
        <f t="shared" ca="1" si="22"/>
        <v>20</v>
      </c>
      <c r="AD27">
        <f t="shared" ca="1" si="22"/>
        <v>20</v>
      </c>
      <c r="AE27">
        <f t="shared" ca="1" si="22"/>
        <v>10</v>
      </c>
      <c r="AF27">
        <f t="shared" ca="1" si="23"/>
        <v>10</v>
      </c>
      <c r="AG27">
        <f t="shared" ca="1" si="24"/>
        <v>0</v>
      </c>
      <c r="AH27">
        <f t="shared" ca="1" si="23"/>
        <v>0</v>
      </c>
      <c r="AI27">
        <f t="shared" ca="1" si="25"/>
        <v>0</v>
      </c>
      <c r="AJ27">
        <f t="shared" ca="1" si="25"/>
        <v>20</v>
      </c>
      <c r="AK27">
        <f t="shared" ca="1" si="25"/>
        <v>20</v>
      </c>
      <c r="AL27">
        <f t="shared" ca="1" si="25"/>
        <v>0</v>
      </c>
      <c r="AM27" s="4" t="s">
        <v>103</v>
      </c>
      <c r="AZ27">
        <f ca="1">_xlfn.XLOOKUP($X27,Return_flow_table!$A$4:$A$25,Return_flow_table!B$4:B$25)</f>
        <v>0</v>
      </c>
      <c r="BA27">
        <f ca="1">_xlfn.XLOOKUP($X27,Return_flow_table!$A$4:$A$25,Return_flow_table!C$4:C$25)</f>
        <v>0</v>
      </c>
      <c r="BB27">
        <f ca="1">_xlfn.XLOOKUP($X27,Return_flow_table!$A$4:$A$25,Return_flow_table!D$4:D$25)</f>
        <v>20</v>
      </c>
      <c r="BC27">
        <f ca="1">_xlfn.XLOOKUP($X27,Return_flow_table!$A$4:$A$25,Return_flow_table!E$4:E$25)</f>
        <v>20</v>
      </c>
      <c r="BD27">
        <f ca="1">_xlfn.XLOOKUP($X27,Return_flow_table!$A$4:$A$25,Return_flow_table!F$4:F$25)</f>
        <v>10</v>
      </c>
      <c r="BE27">
        <f ca="1">_xlfn.XLOOKUP($X27,Return_flow_table!$A$4:$A$25,Return_flow_table!G$4:G$25)</f>
        <v>10</v>
      </c>
      <c r="BF27">
        <f ca="1">_xlfn.XLOOKUP($X27,Return_flow_table!$A$4:$A$25,Return_flow_table!H$4:H$25)</f>
        <v>0</v>
      </c>
      <c r="BG27">
        <f ca="1">_xlfn.XLOOKUP($X27,Return_flow_table!$A$4:$A$25,Return_flow_table!I$4:I$25)</f>
        <v>0</v>
      </c>
      <c r="BH27">
        <f ca="1">_xlfn.XLOOKUP($X27,Return_flow_table!$A$4:$A$25,Return_flow_table!J$4:J$25)</f>
        <v>0</v>
      </c>
      <c r="BI27">
        <f ca="1">_xlfn.XLOOKUP($X27,Return_flow_table!$A$4:$A$25,Return_flow_table!K$4:K$25)</f>
        <v>20</v>
      </c>
      <c r="BJ27">
        <f ca="1">_xlfn.XLOOKUP($X27,Return_flow_table!$A$4:$A$25,Return_flow_table!L$4:L$25)</f>
        <v>20</v>
      </c>
      <c r="BK27" s="2">
        <f ca="1">_xlfn.XLOOKUP($X27,Return_flow_table!$A$4:$A$25,Return_flow_table!M$4:M$25)</f>
        <v>0</v>
      </c>
    </row>
    <row r="28" spans="1:63" x14ac:dyDescent="0.3">
      <c r="A28" t="s">
        <v>138</v>
      </c>
      <c r="B28" t="s">
        <v>115</v>
      </c>
      <c r="C28" t="s">
        <v>99</v>
      </c>
      <c r="D28">
        <v>4</v>
      </c>
      <c r="E28" t="s">
        <v>100</v>
      </c>
      <c r="F28" t="s">
        <v>100</v>
      </c>
      <c r="G28" t="s">
        <v>127</v>
      </c>
      <c r="H28" t="s">
        <v>102</v>
      </c>
      <c r="I28">
        <f>_xlfn.XLOOKUP(B28,Use_Code_Ranking!$A$4:$A$23,Use_Code_Ranking!$B$4:$B$23,9999)</f>
        <v>5</v>
      </c>
      <c r="J28">
        <f t="shared" ca="1" si="11"/>
        <v>1</v>
      </c>
      <c r="K28">
        <f t="shared" ca="1" si="12"/>
        <v>1</v>
      </c>
      <c r="L28">
        <f t="shared" ca="1" si="13"/>
        <v>0</v>
      </c>
      <c r="M28">
        <f t="shared" ca="1" si="14"/>
        <v>0</v>
      </c>
      <c r="N28" t="str">
        <f t="shared" ca="1" si="15"/>
        <v/>
      </c>
      <c r="O28" t="str">
        <f t="shared" ca="1" si="16"/>
        <v/>
      </c>
      <c r="P28" t="str">
        <f t="shared" si="17"/>
        <v/>
      </c>
      <c r="Q28" t="str">
        <f t="shared" si="18"/>
        <v/>
      </c>
      <c r="R28" t="str">
        <f t="shared" si="19"/>
        <v/>
      </c>
      <c r="S28" t="str">
        <f t="shared" si="20"/>
        <v/>
      </c>
      <c r="U28" s="2" t="str">
        <f ca="1">IF(ISBLANK($T28),IF(S28="Irrigation","Irrigation",IF(R28="Irrigation","Irrigation",IF(Q28="Domestic","Domestic",IF(P28="Stockwatering","Stockwatering",IF(N28="IRRIGATION_AND_MUNICIPAL","Irrigation and Municipal",IF(O28="IRRIGATION_AND_DOMESTIC","Irrigation and Domestic Municipality",_xlfn.XLOOKUP(J28,Use_Code_Ranking!$B$4:$B$23,Use_Code_Ranking!$A$4:$A$23))))))),$T28)</f>
        <v>Irrigation</v>
      </c>
      <c r="W28" s="23" t="str">
        <f ca="1"/>
        <v>A016671</v>
      </c>
      <c r="X28" s="4" t="str">
        <f t="shared" ca="1" si="21"/>
        <v>Irrigation</v>
      </c>
      <c r="Y28" t="str">
        <f t="shared" ca="1" si="8"/>
        <v>N</v>
      </c>
      <c r="Z28" s="2" t="str">
        <f t="shared" ca="1" si="9"/>
        <v>N</v>
      </c>
      <c r="AA28">
        <f t="shared" ca="1" si="22"/>
        <v>0</v>
      </c>
      <c r="AB28">
        <f t="shared" ca="1" si="22"/>
        <v>0</v>
      </c>
      <c r="AC28">
        <f t="shared" ca="1" si="22"/>
        <v>20</v>
      </c>
      <c r="AD28">
        <f t="shared" ca="1" si="22"/>
        <v>20</v>
      </c>
      <c r="AE28">
        <f t="shared" ca="1" si="22"/>
        <v>10</v>
      </c>
      <c r="AF28">
        <f t="shared" ca="1" si="23"/>
        <v>10</v>
      </c>
      <c r="AG28">
        <f t="shared" ca="1" si="24"/>
        <v>0</v>
      </c>
      <c r="AH28">
        <f t="shared" ca="1" si="23"/>
        <v>0</v>
      </c>
      <c r="AI28">
        <f t="shared" ca="1" si="25"/>
        <v>0</v>
      </c>
      <c r="AJ28">
        <f t="shared" ca="1" si="25"/>
        <v>20</v>
      </c>
      <c r="AK28">
        <f t="shared" ca="1" si="25"/>
        <v>20</v>
      </c>
      <c r="AL28">
        <f t="shared" ca="1" si="25"/>
        <v>0</v>
      </c>
      <c r="AM28" s="4" t="s">
        <v>103</v>
      </c>
      <c r="AZ28">
        <f ca="1">_xlfn.XLOOKUP($X28,Return_flow_table!$A$4:$A$25,Return_flow_table!B$4:B$25)</f>
        <v>0</v>
      </c>
      <c r="BA28">
        <f ca="1">_xlfn.XLOOKUP($X28,Return_flow_table!$A$4:$A$25,Return_flow_table!C$4:C$25)</f>
        <v>0</v>
      </c>
      <c r="BB28">
        <f ca="1">_xlfn.XLOOKUP($X28,Return_flow_table!$A$4:$A$25,Return_flow_table!D$4:D$25)</f>
        <v>20</v>
      </c>
      <c r="BC28">
        <f ca="1">_xlfn.XLOOKUP($X28,Return_flow_table!$A$4:$A$25,Return_flow_table!E$4:E$25)</f>
        <v>20</v>
      </c>
      <c r="BD28">
        <f ca="1">_xlfn.XLOOKUP($X28,Return_flow_table!$A$4:$A$25,Return_flow_table!F$4:F$25)</f>
        <v>10</v>
      </c>
      <c r="BE28">
        <f ca="1">_xlfn.XLOOKUP($X28,Return_flow_table!$A$4:$A$25,Return_flow_table!G$4:G$25)</f>
        <v>10</v>
      </c>
      <c r="BF28">
        <f ca="1">_xlfn.XLOOKUP($X28,Return_flow_table!$A$4:$A$25,Return_flow_table!H$4:H$25)</f>
        <v>0</v>
      </c>
      <c r="BG28">
        <f ca="1">_xlfn.XLOOKUP($X28,Return_flow_table!$A$4:$A$25,Return_flow_table!I$4:I$25)</f>
        <v>0</v>
      </c>
      <c r="BH28">
        <f ca="1">_xlfn.XLOOKUP($X28,Return_flow_table!$A$4:$A$25,Return_flow_table!J$4:J$25)</f>
        <v>0</v>
      </c>
      <c r="BI28">
        <f ca="1">_xlfn.XLOOKUP($X28,Return_flow_table!$A$4:$A$25,Return_flow_table!K$4:K$25)</f>
        <v>20</v>
      </c>
      <c r="BJ28">
        <f ca="1">_xlfn.XLOOKUP($X28,Return_flow_table!$A$4:$A$25,Return_flow_table!L$4:L$25)</f>
        <v>20</v>
      </c>
      <c r="BK28" s="2">
        <f ca="1">_xlfn.XLOOKUP($X28,Return_flow_table!$A$4:$A$25,Return_flow_table!M$4:M$25)</f>
        <v>0</v>
      </c>
    </row>
    <row r="29" spans="1:63" x14ac:dyDescent="0.3">
      <c r="A29" t="s">
        <v>138</v>
      </c>
      <c r="B29" t="s">
        <v>98</v>
      </c>
      <c r="C29" t="s">
        <v>99</v>
      </c>
      <c r="D29">
        <v>4</v>
      </c>
      <c r="E29" t="s">
        <v>100</v>
      </c>
      <c r="F29" t="s">
        <v>100</v>
      </c>
      <c r="G29" t="s">
        <v>127</v>
      </c>
      <c r="H29" t="s">
        <v>102</v>
      </c>
      <c r="I29">
        <f>_xlfn.XLOOKUP(B29,Use_Code_Ranking!$A$4:$A$23,Use_Code_Ranking!$B$4:$B$23,9999)</f>
        <v>1</v>
      </c>
      <c r="J29">
        <f t="shared" ca="1" si="11"/>
        <v>1</v>
      </c>
      <c r="K29">
        <f t="shared" ca="1" si="12"/>
        <v>1</v>
      </c>
      <c r="L29">
        <f t="shared" ca="1" si="13"/>
        <v>0</v>
      </c>
      <c r="M29">
        <f t="shared" ca="1" si="14"/>
        <v>0</v>
      </c>
      <c r="N29" t="str">
        <f t="shared" ca="1" si="15"/>
        <v/>
      </c>
      <c r="O29" t="str">
        <f t="shared" ca="1" si="16"/>
        <v/>
      </c>
      <c r="P29" t="str">
        <f t="shared" si="17"/>
        <v/>
      </c>
      <c r="Q29" t="str">
        <f t="shared" si="18"/>
        <v/>
      </c>
      <c r="R29" t="str">
        <f t="shared" si="19"/>
        <v/>
      </c>
      <c r="S29" t="str">
        <f t="shared" si="20"/>
        <v/>
      </c>
      <c r="U29" s="2" t="str">
        <f ca="1">IF(ISBLANK($T29),IF(S29="Irrigation","Irrigation",IF(R29="Irrigation","Irrigation",IF(Q29="Domestic","Domestic",IF(P29="Stockwatering","Stockwatering",IF(N29="IRRIGATION_AND_MUNICIPAL","Irrigation and Municipal",IF(O29="IRRIGATION_AND_DOMESTIC","Irrigation and Domestic Municipality",_xlfn.XLOOKUP(J29,Use_Code_Ranking!$B$4:$B$23,Use_Code_Ranking!$A$4:$A$23))))))),$T29)</f>
        <v>Irrigation</v>
      </c>
      <c r="W29" s="23" t="str">
        <f ca="1"/>
        <v>A018093A</v>
      </c>
      <c r="X29" s="4" t="str">
        <f t="shared" ca="1" si="21"/>
        <v>Irrigation</v>
      </c>
      <c r="Y29" t="str">
        <f t="shared" ca="1" si="8"/>
        <v>N</v>
      </c>
      <c r="Z29" s="2" t="str">
        <f t="shared" ca="1" si="9"/>
        <v>N</v>
      </c>
      <c r="AA29">
        <f t="shared" ca="1" si="22"/>
        <v>0</v>
      </c>
      <c r="AB29">
        <f t="shared" ca="1" si="22"/>
        <v>0</v>
      </c>
      <c r="AC29">
        <f t="shared" ca="1" si="22"/>
        <v>20</v>
      </c>
      <c r="AD29">
        <f t="shared" ca="1" si="22"/>
        <v>20</v>
      </c>
      <c r="AE29">
        <f t="shared" ca="1" si="22"/>
        <v>10</v>
      </c>
      <c r="AF29">
        <f t="shared" ca="1" si="23"/>
        <v>10</v>
      </c>
      <c r="AG29">
        <f t="shared" ca="1" si="24"/>
        <v>0</v>
      </c>
      <c r="AH29">
        <f t="shared" ca="1" si="23"/>
        <v>0</v>
      </c>
      <c r="AI29">
        <f t="shared" ca="1" si="25"/>
        <v>0</v>
      </c>
      <c r="AJ29">
        <f t="shared" ca="1" si="25"/>
        <v>20</v>
      </c>
      <c r="AK29">
        <f t="shared" ca="1" si="25"/>
        <v>20</v>
      </c>
      <c r="AL29">
        <f t="shared" ca="1" si="25"/>
        <v>0</v>
      </c>
      <c r="AM29" s="4" t="s">
        <v>103</v>
      </c>
      <c r="AZ29">
        <f ca="1">_xlfn.XLOOKUP($X29,Return_flow_table!$A$4:$A$25,Return_flow_table!B$4:B$25)</f>
        <v>0</v>
      </c>
      <c r="BA29">
        <f ca="1">_xlfn.XLOOKUP($X29,Return_flow_table!$A$4:$A$25,Return_flow_table!C$4:C$25)</f>
        <v>0</v>
      </c>
      <c r="BB29">
        <f ca="1">_xlfn.XLOOKUP($X29,Return_flow_table!$A$4:$A$25,Return_flow_table!D$4:D$25)</f>
        <v>20</v>
      </c>
      <c r="BC29">
        <f ca="1">_xlfn.XLOOKUP($X29,Return_flow_table!$A$4:$A$25,Return_flow_table!E$4:E$25)</f>
        <v>20</v>
      </c>
      <c r="BD29">
        <f ca="1">_xlfn.XLOOKUP($X29,Return_flow_table!$A$4:$A$25,Return_flow_table!F$4:F$25)</f>
        <v>10</v>
      </c>
      <c r="BE29">
        <f ca="1">_xlfn.XLOOKUP($X29,Return_flow_table!$A$4:$A$25,Return_flow_table!G$4:G$25)</f>
        <v>10</v>
      </c>
      <c r="BF29">
        <f ca="1">_xlfn.XLOOKUP($X29,Return_flow_table!$A$4:$A$25,Return_flow_table!H$4:H$25)</f>
        <v>0</v>
      </c>
      <c r="BG29">
        <f ca="1">_xlfn.XLOOKUP($X29,Return_flow_table!$A$4:$A$25,Return_flow_table!I$4:I$25)</f>
        <v>0</v>
      </c>
      <c r="BH29">
        <f ca="1">_xlfn.XLOOKUP($X29,Return_flow_table!$A$4:$A$25,Return_flow_table!J$4:J$25)</f>
        <v>0</v>
      </c>
      <c r="BI29">
        <f ca="1">_xlfn.XLOOKUP($X29,Return_flow_table!$A$4:$A$25,Return_flow_table!K$4:K$25)</f>
        <v>20</v>
      </c>
      <c r="BJ29">
        <f ca="1">_xlfn.XLOOKUP($X29,Return_flow_table!$A$4:$A$25,Return_flow_table!L$4:L$25)</f>
        <v>20</v>
      </c>
      <c r="BK29" s="2">
        <f ca="1">_xlfn.XLOOKUP($X29,Return_flow_table!$A$4:$A$25,Return_flow_table!M$4:M$25)</f>
        <v>0</v>
      </c>
    </row>
    <row r="30" spans="1:63" x14ac:dyDescent="0.3">
      <c r="A30" t="s">
        <v>275</v>
      </c>
      <c r="B30" t="s">
        <v>110</v>
      </c>
      <c r="C30" t="s">
        <v>99</v>
      </c>
      <c r="D30">
        <v>724</v>
      </c>
      <c r="E30" t="s">
        <v>100</v>
      </c>
      <c r="F30" t="s">
        <v>100</v>
      </c>
      <c r="G30" t="s">
        <v>276</v>
      </c>
      <c r="H30" t="s">
        <v>119</v>
      </c>
      <c r="I30">
        <f>_xlfn.XLOOKUP(B30,Use_Code_Ranking!$A$4:$A$23,Use_Code_Ranking!$B$4:$B$23,9999)</f>
        <v>2</v>
      </c>
      <c r="J30">
        <f t="shared" ca="1" si="11"/>
        <v>2</v>
      </c>
      <c r="K30">
        <f t="shared" ca="1" si="12"/>
        <v>0</v>
      </c>
      <c r="L30">
        <f t="shared" ca="1" si="13"/>
        <v>1</v>
      </c>
      <c r="M30">
        <f t="shared" ca="1" si="14"/>
        <v>0</v>
      </c>
      <c r="N30" t="str">
        <f t="shared" ca="1" si="15"/>
        <v/>
      </c>
      <c r="O30" t="str">
        <f t="shared" ca="1" si="16"/>
        <v/>
      </c>
      <c r="P30" t="str">
        <f t="shared" si="17"/>
        <v/>
      </c>
      <c r="Q30" t="str">
        <f t="shared" si="18"/>
        <v/>
      </c>
      <c r="R30" t="str">
        <f t="shared" si="19"/>
        <v/>
      </c>
      <c r="S30" t="str">
        <f t="shared" si="20"/>
        <v/>
      </c>
      <c r="U30" s="2" t="str">
        <f ca="1">IF(ISBLANK($T30),IF(S30="Irrigation","Irrigation",IF(R30="Irrigation","Irrigation",IF(Q30="Domestic","Domestic",IF(P30="Stockwatering","Stockwatering",IF(N30="IRRIGATION_AND_MUNICIPAL","Irrigation and Municipal",IF(O30="IRRIGATION_AND_DOMESTIC","Irrigation and Domestic Municipality",_xlfn.XLOOKUP(J30,Use_Code_Ranking!$B$4:$B$23,Use_Code_Ranking!$A$4:$A$23))))))),$T30)</f>
        <v>Municipal</v>
      </c>
      <c r="W30" s="23" t="str">
        <f ca="1"/>
        <v>A018138</v>
      </c>
      <c r="X30" s="4" t="str">
        <f t="shared" ca="1" si="21"/>
        <v>Irrigation</v>
      </c>
      <c r="Y30" t="str">
        <f t="shared" ca="1" si="8"/>
        <v>N</v>
      </c>
      <c r="Z30" s="2" t="str">
        <f t="shared" ca="1" si="9"/>
        <v>N</v>
      </c>
      <c r="AA30">
        <f t="shared" ca="1" si="22"/>
        <v>0</v>
      </c>
      <c r="AB30">
        <f t="shared" ca="1" si="22"/>
        <v>0</v>
      </c>
      <c r="AC30">
        <f t="shared" ca="1" si="22"/>
        <v>20</v>
      </c>
      <c r="AD30">
        <f t="shared" ca="1" si="22"/>
        <v>20</v>
      </c>
      <c r="AE30">
        <f t="shared" ca="1" si="22"/>
        <v>10</v>
      </c>
      <c r="AF30">
        <f t="shared" ca="1" si="23"/>
        <v>10</v>
      </c>
      <c r="AG30">
        <f t="shared" ca="1" si="24"/>
        <v>0</v>
      </c>
      <c r="AH30">
        <f t="shared" ca="1" si="23"/>
        <v>0</v>
      </c>
      <c r="AI30">
        <f t="shared" ca="1" si="25"/>
        <v>0</v>
      </c>
      <c r="AJ30">
        <f t="shared" ca="1" si="25"/>
        <v>20</v>
      </c>
      <c r="AK30">
        <f t="shared" ca="1" si="25"/>
        <v>20</v>
      </c>
      <c r="AL30">
        <f t="shared" ca="1" si="25"/>
        <v>0</v>
      </c>
      <c r="AM30" s="4" t="s">
        <v>103</v>
      </c>
      <c r="AZ30">
        <f ca="1">_xlfn.XLOOKUP($X30,Return_flow_table!$A$4:$A$25,Return_flow_table!B$4:B$25)</f>
        <v>0</v>
      </c>
      <c r="BA30">
        <f ca="1">_xlfn.XLOOKUP($X30,Return_flow_table!$A$4:$A$25,Return_flow_table!C$4:C$25)</f>
        <v>0</v>
      </c>
      <c r="BB30">
        <f ca="1">_xlfn.XLOOKUP($X30,Return_flow_table!$A$4:$A$25,Return_flow_table!D$4:D$25)</f>
        <v>20</v>
      </c>
      <c r="BC30">
        <f ca="1">_xlfn.XLOOKUP($X30,Return_flow_table!$A$4:$A$25,Return_flow_table!E$4:E$25)</f>
        <v>20</v>
      </c>
      <c r="BD30">
        <f ca="1">_xlfn.XLOOKUP($X30,Return_flow_table!$A$4:$A$25,Return_flow_table!F$4:F$25)</f>
        <v>10</v>
      </c>
      <c r="BE30">
        <f ca="1">_xlfn.XLOOKUP($X30,Return_flow_table!$A$4:$A$25,Return_flow_table!G$4:G$25)</f>
        <v>10</v>
      </c>
      <c r="BF30">
        <f ca="1">_xlfn.XLOOKUP($X30,Return_flow_table!$A$4:$A$25,Return_flow_table!H$4:H$25)</f>
        <v>0</v>
      </c>
      <c r="BG30">
        <f ca="1">_xlfn.XLOOKUP($X30,Return_flow_table!$A$4:$A$25,Return_flow_table!I$4:I$25)</f>
        <v>0</v>
      </c>
      <c r="BH30">
        <f ca="1">_xlfn.XLOOKUP($X30,Return_flow_table!$A$4:$A$25,Return_flow_table!J$4:J$25)</f>
        <v>0</v>
      </c>
      <c r="BI30">
        <f ca="1">_xlfn.XLOOKUP($X30,Return_flow_table!$A$4:$A$25,Return_flow_table!K$4:K$25)</f>
        <v>20</v>
      </c>
      <c r="BJ30">
        <f ca="1">_xlfn.XLOOKUP($X30,Return_flow_table!$A$4:$A$25,Return_flow_table!L$4:L$25)</f>
        <v>20</v>
      </c>
      <c r="BK30" s="2">
        <f ca="1">_xlfn.XLOOKUP($X30,Return_flow_table!$A$4:$A$25,Return_flow_table!M$4:M$25)</f>
        <v>0</v>
      </c>
    </row>
    <row r="31" spans="1:63" x14ac:dyDescent="0.3">
      <c r="A31" t="s">
        <v>277</v>
      </c>
      <c r="B31" t="s">
        <v>120</v>
      </c>
      <c r="C31" t="s">
        <v>99</v>
      </c>
      <c r="D31">
        <v>20</v>
      </c>
      <c r="E31" t="s">
        <v>100</v>
      </c>
      <c r="F31" t="s">
        <v>100</v>
      </c>
      <c r="G31" t="s">
        <v>278</v>
      </c>
      <c r="H31" t="s">
        <v>104</v>
      </c>
      <c r="I31">
        <f>_xlfn.XLOOKUP(B31,Use_Code_Ranking!$A$4:$A$23,Use_Code_Ranking!$B$4:$B$23,9999)</f>
        <v>9</v>
      </c>
      <c r="J31">
        <f t="shared" ca="1" si="11"/>
        <v>1</v>
      </c>
      <c r="K31">
        <f t="shared" ca="1" si="12"/>
        <v>1</v>
      </c>
      <c r="L31">
        <f t="shared" ca="1" si="13"/>
        <v>0</v>
      </c>
      <c r="M31">
        <f t="shared" ca="1" si="14"/>
        <v>0</v>
      </c>
      <c r="N31" t="str">
        <f t="shared" ca="1" si="15"/>
        <v/>
      </c>
      <c r="O31" t="str">
        <f t="shared" ca="1" si="16"/>
        <v/>
      </c>
      <c r="P31" t="str">
        <f t="shared" si="17"/>
        <v/>
      </c>
      <c r="Q31" t="str">
        <f t="shared" si="18"/>
        <v/>
      </c>
      <c r="R31" t="str">
        <f t="shared" si="19"/>
        <v/>
      </c>
      <c r="S31" t="str">
        <f t="shared" si="20"/>
        <v/>
      </c>
      <c r="U31" s="2" t="str">
        <f ca="1">IF(ISBLANK($T31),IF(S31="Irrigation","Irrigation",IF(R31="Irrigation","Irrigation",IF(Q31="Domestic","Domestic",IF(P31="Stockwatering","Stockwatering",IF(N31="IRRIGATION_AND_MUNICIPAL","Irrigation and Municipal",IF(O31="IRRIGATION_AND_DOMESTIC","Irrigation and Domestic Municipality",_xlfn.XLOOKUP(J31,Use_Code_Ranking!$B$4:$B$23,Use_Code_Ranking!$A$4:$A$23))))))),$T31)</f>
        <v>Irrigation</v>
      </c>
      <c r="W31" s="23" t="str">
        <f ca="1"/>
        <v>A019013</v>
      </c>
      <c r="X31" s="4" t="str">
        <f t="shared" ca="1" si="21"/>
        <v>Domestic</v>
      </c>
      <c r="Y31" t="str">
        <f t="shared" ca="1" si="8"/>
        <v>N</v>
      </c>
      <c r="Z31" s="2" t="str">
        <f t="shared" ca="1" si="9"/>
        <v>N</v>
      </c>
      <c r="AA31">
        <f t="shared" ca="1" si="22"/>
        <v>0</v>
      </c>
      <c r="AB31">
        <f t="shared" ca="1" si="22"/>
        <v>0</v>
      </c>
      <c r="AC31">
        <f t="shared" ca="1" si="22"/>
        <v>0</v>
      </c>
      <c r="AD31">
        <f t="shared" ca="1" si="22"/>
        <v>0</v>
      </c>
      <c r="AE31">
        <f t="shared" ca="1" si="22"/>
        <v>0</v>
      </c>
      <c r="AF31">
        <f t="shared" ca="1" si="23"/>
        <v>0</v>
      </c>
      <c r="AG31">
        <f t="shared" ca="1" si="24"/>
        <v>0</v>
      </c>
      <c r="AH31">
        <f t="shared" ca="1" si="23"/>
        <v>0</v>
      </c>
      <c r="AI31">
        <f t="shared" ca="1" si="25"/>
        <v>0</v>
      </c>
      <c r="AJ31">
        <f t="shared" ca="1" si="25"/>
        <v>0</v>
      </c>
      <c r="AK31">
        <f t="shared" ca="1" si="25"/>
        <v>0</v>
      </c>
      <c r="AL31">
        <f t="shared" ca="1" si="25"/>
        <v>0</v>
      </c>
      <c r="AM31" s="4" t="s">
        <v>103</v>
      </c>
      <c r="AZ31">
        <f ca="1">_xlfn.XLOOKUP($X31,Return_flow_table!$A$4:$A$25,Return_flow_table!B$4:B$25)</f>
        <v>0</v>
      </c>
      <c r="BA31">
        <f ca="1">_xlfn.XLOOKUP($X31,Return_flow_table!$A$4:$A$25,Return_flow_table!C$4:C$25)</f>
        <v>0</v>
      </c>
      <c r="BB31">
        <f ca="1">_xlfn.XLOOKUP($X31,Return_flow_table!$A$4:$A$25,Return_flow_table!D$4:D$25)</f>
        <v>0</v>
      </c>
      <c r="BC31">
        <f ca="1">_xlfn.XLOOKUP($X31,Return_flow_table!$A$4:$A$25,Return_flow_table!E$4:E$25)</f>
        <v>0</v>
      </c>
      <c r="BD31">
        <f ca="1">_xlfn.XLOOKUP($X31,Return_flow_table!$A$4:$A$25,Return_flow_table!F$4:F$25)</f>
        <v>0</v>
      </c>
      <c r="BE31">
        <f ca="1">_xlfn.XLOOKUP($X31,Return_flow_table!$A$4:$A$25,Return_flow_table!G$4:G$25)</f>
        <v>0</v>
      </c>
      <c r="BF31">
        <f ca="1">_xlfn.XLOOKUP($X31,Return_flow_table!$A$4:$A$25,Return_flow_table!H$4:H$25)</f>
        <v>0</v>
      </c>
      <c r="BG31">
        <f ca="1">_xlfn.XLOOKUP($X31,Return_flow_table!$A$4:$A$25,Return_flow_table!I$4:I$25)</f>
        <v>0</v>
      </c>
      <c r="BH31">
        <f ca="1">_xlfn.XLOOKUP($X31,Return_flow_table!$A$4:$A$25,Return_flow_table!J$4:J$25)</f>
        <v>0</v>
      </c>
      <c r="BI31">
        <f ca="1">_xlfn.XLOOKUP($X31,Return_flow_table!$A$4:$A$25,Return_flow_table!K$4:K$25)</f>
        <v>0</v>
      </c>
      <c r="BJ31">
        <f ca="1">_xlfn.XLOOKUP($X31,Return_flow_table!$A$4:$A$25,Return_flow_table!L$4:L$25)</f>
        <v>0</v>
      </c>
      <c r="BK31" s="2">
        <f ca="1">_xlfn.XLOOKUP($X31,Return_flow_table!$A$4:$A$25,Return_flow_table!M$4:M$25)</f>
        <v>0</v>
      </c>
    </row>
    <row r="32" spans="1:63" x14ac:dyDescent="0.3">
      <c r="A32" t="s">
        <v>277</v>
      </c>
      <c r="B32" t="s">
        <v>132</v>
      </c>
      <c r="C32" t="s">
        <v>99</v>
      </c>
      <c r="D32">
        <v>20</v>
      </c>
      <c r="E32" t="s">
        <v>100</v>
      </c>
      <c r="F32" t="s">
        <v>100</v>
      </c>
      <c r="G32" t="s">
        <v>278</v>
      </c>
      <c r="H32" t="s">
        <v>104</v>
      </c>
      <c r="I32">
        <f>_xlfn.XLOOKUP(B32,Use_Code_Ranking!$A$4:$A$23,Use_Code_Ranking!$B$4:$B$23,9999)</f>
        <v>13</v>
      </c>
      <c r="J32">
        <f t="shared" ca="1" si="11"/>
        <v>1</v>
      </c>
      <c r="K32">
        <f t="shared" ca="1" si="12"/>
        <v>1</v>
      </c>
      <c r="L32">
        <f t="shared" ca="1" si="13"/>
        <v>0</v>
      </c>
      <c r="M32">
        <f t="shared" ca="1" si="14"/>
        <v>0</v>
      </c>
      <c r="N32" t="str">
        <f t="shared" ca="1" si="15"/>
        <v/>
      </c>
      <c r="O32" t="str">
        <f t="shared" ca="1" si="16"/>
        <v/>
      </c>
      <c r="P32" t="str">
        <f t="shared" si="17"/>
        <v/>
      </c>
      <c r="Q32" t="str">
        <f t="shared" si="18"/>
        <v/>
      </c>
      <c r="R32" t="str">
        <f t="shared" si="19"/>
        <v/>
      </c>
      <c r="S32" t="str">
        <f t="shared" si="20"/>
        <v/>
      </c>
      <c r="U32" s="2" t="str">
        <f ca="1">IF(ISBLANK($T32),IF(S32="Irrigation","Irrigation",IF(R32="Irrigation","Irrigation",IF(Q32="Domestic","Domestic",IF(P32="Stockwatering","Stockwatering",IF(N32="IRRIGATION_AND_MUNICIPAL","Irrigation and Municipal",IF(O32="IRRIGATION_AND_DOMESTIC","Irrigation and Domestic Municipality",_xlfn.XLOOKUP(J32,Use_Code_Ranking!$B$4:$B$23,Use_Code_Ranking!$A$4:$A$23))))))),$T32)</f>
        <v>Irrigation</v>
      </c>
      <c r="W32" s="23" t="str">
        <f ca="1"/>
        <v>A019135</v>
      </c>
      <c r="X32" s="4" t="str">
        <f t="shared" ca="1" si="21"/>
        <v>Domestic</v>
      </c>
      <c r="Y32" t="str">
        <f t="shared" ca="1" si="8"/>
        <v>N</v>
      </c>
      <c r="Z32" s="2" t="str">
        <f t="shared" ca="1" si="9"/>
        <v>N</v>
      </c>
      <c r="AA32">
        <f t="shared" ca="1" si="22"/>
        <v>0</v>
      </c>
      <c r="AB32">
        <f t="shared" ca="1" si="22"/>
        <v>0</v>
      </c>
      <c r="AC32">
        <f t="shared" ca="1" si="22"/>
        <v>0</v>
      </c>
      <c r="AD32">
        <f t="shared" ca="1" si="22"/>
        <v>0</v>
      </c>
      <c r="AE32">
        <f t="shared" ca="1" si="22"/>
        <v>0</v>
      </c>
      <c r="AF32">
        <f t="shared" ca="1" si="23"/>
        <v>0</v>
      </c>
      <c r="AG32">
        <f t="shared" ca="1" si="24"/>
        <v>0</v>
      </c>
      <c r="AH32">
        <f t="shared" ca="1" si="23"/>
        <v>0</v>
      </c>
      <c r="AI32">
        <f t="shared" ca="1" si="25"/>
        <v>0</v>
      </c>
      <c r="AJ32">
        <f t="shared" ca="1" si="25"/>
        <v>0</v>
      </c>
      <c r="AK32">
        <f t="shared" ca="1" si="25"/>
        <v>0</v>
      </c>
      <c r="AL32">
        <f t="shared" ca="1" si="25"/>
        <v>0</v>
      </c>
      <c r="AM32" s="4" t="s">
        <v>103</v>
      </c>
      <c r="AZ32">
        <f ca="1">_xlfn.XLOOKUP($X32,Return_flow_table!$A$4:$A$25,Return_flow_table!B$4:B$25)</f>
        <v>0</v>
      </c>
      <c r="BA32">
        <f ca="1">_xlfn.XLOOKUP($X32,Return_flow_table!$A$4:$A$25,Return_flow_table!C$4:C$25)</f>
        <v>0</v>
      </c>
      <c r="BB32">
        <f ca="1">_xlfn.XLOOKUP($X32,Return_flow_table!$A$4:$A$25,Return_flow_table!D$4:D$25)</f>
        <v>0</v>
      </c>
      <c r="BC32">
        <f ca="1">_xlfn.XLOOKUP($X32,Return_flow_table!$A$4:$A$25,Return_flow_table!E$4:E$25)</f>
        <v>0</v>
      </c>
      <c r="BD32">
        <f ca="1">_xlfn.XLOOKUP($X32,Return_flow_table!$A$4:$A$25,Return_flow_table!F$4:F$25)</f>
        <v>0</v>
      </c>
      <c r="BE32">
        <f ca="1">_xlfn.XLOOKUP($X32,Return_flow_table!$A$4:$A$25,Return_flow_table!G$4:G$25)</f>
        <v>0</v>
      </c>
      <c r="BF32">
        <f ca="1">_xlfn.XLOOKUP($X32,Return_flow_table!$A$4:$A$25,Return_flow_table!H$4:H$25)</f>
        <v>0</v>
      </c>
      <c r="BG32">
        <f ca="1">_xlfn.XLOOKUP($X32,Return_flow_table!$A$4:$A$25,Return_flow_table!I$4:I$25)</f>
        <v>0</v>
      </c>
      <c r="BH32">
        <f ca="1">_xlfn.XLOOKUP($X32,Return_flow_table!$A$4:$A$25,Return_flow_table!J$4:J$25)</f>
        <v>0</v>
      </c>
      <c r="BI32">
        <f ca="1">_xlfn.XLOOKUP($X32,Return_flow_table!$A$4:$A$25,Return_flow_table!K$4:K$25)</f>
        <v>0</v>
      </c>
      <c r="BJ32">
        <f ca="1">_xlfn.XLOOKUP($X32,Return_flow_table!$A$4:$A$25,Return_flow_table!L$4:L$25)</f>
        <v>0</v>
      </c>
      <c r="BK32" s="2">
        <f ca="1">_xlfn.XLOOKUP($X32,Return_flow_table!$A$4:$A$25,Return_flow_table!M$4:M$25)</f>
        <v>0</v>
      </c>
    </row>
    <row r="33" spans="1:63" x14ac:dyDescent="0.3">
      <c r="A33" t="s">
        <v>277</v>
      </c>
      <c r="B33" t="s">
        <v>98</v>
      </c>
      <c r="C33" t="s">
        <v>99</v>
      </c>
      <c r="D33">
        <v>20</v>
      </c>
      <c r="E33" t="s">
        <v>100</v>
      </c>
      <c r="F33" t="s">
        <v>100</v>
      </c>
      <c r="G33" t="s">
        <v>278</v>
      </c>
      <c r="H33" t="s">
        <v>104</v>
      </c>
      <c r="I33">
        <f>_xlfn.XLOOKUP(B33,Use_Code_Ranking!$A$4:$A$23,Use_Code_Ranking!$B$4:$B$23,9999)</f>
        <v>1</v>
      </c>
      <c r="J33">
        <f t="shared" ca="1" si="11"/>
        <v>1</v>
      </c>
      <c r="K33">
        <f t="shared" ca="1" si="12"/>
        <v>1</v>
      </c>
      <c r="L33">
        <f t="shared" ca="1" si="13"/>
        <v>0</v>
      </c>
      <c r="M33">
        <f t="shared" ca="1" si="14"/>
        <v>0</v>
      </c>
      <c r="N33" t="str">
        <f t="shared" ca="1" si="15"/>
        <v/>
      </c>
      <c r="O33" t="str">
        <f t="shared" ca="1" si="16"/>
        <v/>
      </c>
      <c r="P33" t="str">
        <f t="shared" si="17"/>
        <v/>
      </c>
      <c r="Q33" t="str">
        <f t="shared" si="18"/>
        <v/>
      </c>
      <c r="R33" t="str">
        <f t="shared" si="19"/>
        <v/>
      </c>
      <c r="S33" t="str">
        <f t="shared" si="20"/>
        <v/>
      </c>
      <c r="U33" s="2" t="str">
        <f ca="1">IF(ISBLANK($T33),IF(S33="Irrigation","Irrigation",IF(R33="Irrigation","Irrigation",IF(Q33="Domestic","Domestic",IF(P33="Stockwatering","Stockwatering",IF(N33="IRRIGATION_AND_MUNICIPAL","Irrigation and Municipal",IF(O33="IRRIGATION_AND_DOMESTIC","Irrigation and Domestic Municipality",_xlfn.XLOOKUP(J33,Use_Code_Ranking!$B$4:$B$23,Use_Code_Ranking!$A$4:$A$23))))))),$T33)</f>
        <v>Irrigation</v>
      </c>
      <c r="W33" s="23" t="str">
        <f ca="1"/>
        <v>A019140</v>
      </c>
      <c r="X33" s="4" t="str">
        <f t="shared" ca="1" si="21"/>
        <v>Stockwatering</v>
      </c>
      <c r="Y33" t="str">
        <f t="shared" ca="1" si="8"/>
        <v>N</v>
      </c>
      <c r="Z33" s="2" t="str">
        <f t="shared" ca="1" si="9"/>
        <v>N</v>
      </c>
      <c r="AA33">
        <f t="shared" ca="1" si="22"/>
        <v>0</v>
      </c>
      <c r="AB33">
        <f t="shared" ca="1" si="22"/>
        <v>0</v>
      </c>
      <c r="AC33">
        <f t="shared" ca="1" si="22"/>
        <v>0</v>
      </c>
      <c r="AD33">
        <f t="shared" ca="1" si="22"/>
        <v>0</v>
      </c>
      <c r="AE33">
        <f t="shared" ca="1" si="22"/>
        <v>0</v>
      </c>
      <c r="AF33">
        <f t="shared" ca="1" si="23"/>
        <v>0</v>
      </c>
      <c r="AG33">
        <f t="shared" ca="1" si="24"/>
        <v>0</v>
      </c>
      <c r="AH33">
        <f t="shared" ca="1" si="23"/>
        <v>0</v>
      </c>
      <c r="AI33">
        <f t="shared" ca="1" si="25"/>
        <v>0</v>
      </c>
      <c r="AJ33">
        <f t="shared" ca="1" si="25"/>
        <v>0</v>
      </c>
      <c r="AK33">
        <f t="shared" ca="1" si="25"/>
        <v>0</v>
      </c>
      <c r="AL33">
        <f t="shared" ca="1" si="25"/>
        <v>0</v>
      </c>
      <c r="AM33" s="4" t="s">
        <v>103</v>
      </c>
      <c r="AZ33">
        <f ca="1">_xlfn.XLOOKUP($X33,Return_flow_table!$A$4:$A$25,Return_flow_table!B$4:B$25)</f>
        <v>0</v>
      </c>
      <c r="BA33">
        <f ca="1">_xlfn.XLOOKUP($X33,Return_flow_table!$A$4:$A$25,Return_flow_table!C$4:C$25)</f>
        <v>0</v>
      </c>
      <c r="BB33">
        <f ca="1">_xlfn.XLOOKUP($X33,Return_flow_table!$A$4:$A$25,Return_flow_table!D$4:D$25)</f>
        <v>0</v>
      </c>
      <c r="BC33">
        <f ca="1">_xlfn.XLOOKUP($X33,Return_flow_table!$A$4:$A$25,Return_flow_table!E$4:E$25)</f>
        <v>0</v>
      </c>
      <c r="BD33">
        <f ca="1">_xlfn.XLOOKUP($X33,Return_flow_table!$A$4:$A$25,Return_flow_table!F$4:F$25)</f>
        <v>0</v>
      </c>
      <c r="BE33">
        <f ca="1">_xlfn.XLOOKUP($X33,Return_flow_table!$A$4:$A$25,Return_flow_table!G$4:G$25)</f>
        <v>0</v>
      </c>
      <c r="BF33">
        <f ca="1">_xlfn.XLOOKUP($X33,Return_flow_table!$A$4:$A$25,Return_flow_table!H$4:H$25)</f>
        <v>0</v>
      </c>
      <c r="BG33">
        <f ca="1">_xlfn.XLOOKUP($X33,Return_flow_table!$A$4:$A$25,Return_flow_table!I$4:I$25)</f>
        <v>0</v>
      </c>
      <c r="BH33">
        <f ca="1">_xlfn.XLOOKUP($X33,Return_flow_table!$A$4:$A$25,Return_flow_table!J$4:J$25)</f>
        <v>0</v>
      </c>
      <c r="BI33">
        <f ca="1">_xlfn.XLOOKUP($X33,Return_flow_table!$A$4:$A$25,Return_flow_table!K$4:K$25)</f>
        <v>0</v>
      </c>
      <c r="BJ33">
        <f ca="1">_xlfn.XLOOKUP($X33,Return_flow_table!$A$4:$A$25,Return_flow_table!L$4:L$25)</f>
        <v>0</v>
      </c>
      <c r="BK33" s="2">
        <f ca="1">_xlfn.XLOOKUP($X33,Return_flow_table!$A$4:$A$25,Return_flow_table!M$4:M$25)</f>
        <v>0</v>
      </c>
    </row>
    <row r="34" spans="1:63" x14ac:dyDescent="0.3">
      <c r="A34" t="s">
        <v>277</v>
      </c>
      <c r="B34" t="s">
        <v>115</v>
      </c>
      <c r="C34" t="s">
        <v>99</v>
      </c>
      <c r="D34">
        <v>20</v>
      </c>
      <c r="E34" t="s">
        <v>100</v>
      </c>
      <c r="F34" t="s">
        <v>100</v>
      </c>
      <c r="G34" t="s">
        <v>278</v>
      </c>
      <c r="H34" t="s">
        <v>104</v>
      </c>
      <c r="I34">
        <f>_xlfn.XLOOKUP(B34,Use_Code_Ranking!$A$4:$A$23,Use_Code_Ranking!$B$4:$B$23,9999)</f>
        <v>5</v>
      </c>
      <c r="J34">
        <f t="shared" ca="1" si="11"/>
        <v>1</v>
      </c>
      <c r="K34">
        <f t="shared" ca="1" si="12"/>
        <v>1</v>
      </c>
      <c r="L34">
        <f t="shared" ca="1" si="13"/>
        <v>0</v>
      </c>
      <c r="M34">
        <f t="shared" ca="1" si="14"/>
        <v>0</v>
      </c>
      <c r="N34" t="str">
        <f t="shared" ca="1" si="15"/>
        <v/>
      </c>
      <c r="O34" t="str">
        <f t="shared" ca="1" si="16"/>
        <v/>
      </c>
      <c r="P34" t="str">
        <f t="shared" si="17"/>
        <v/>
      </c>
      <c r="Q34" t="str">
        <f t="shared" si="18"/>
        <v/>
      </c>
      <c r="R34" t="str">
        <f t="shared" si="19"/>
        <v/>
      </c>
      <c r="S34" t="str">
        <f t="shared" si="20"/>
        <v/>
      </c>
      <c r="U34" s="2" t="str">
        <f ca="1">IF(ISBLANK($T34),IF(S34="Irrigation","Irrigation",IF(R34="Irrigation","Irrigation",IF(Q34="Domestic","Domestic",IF(P34="Stockwatering","Stockwatering",IF(N34="IRRIGATION_AND_MUNICIPAL","Irrigation and Municipal",IF(O34="IRRIGATION_AND_DOMESTIC","Irrigation and Domestic Municipality",_xlfn.XLOOKUP(J34,Use_Code_Ranking!$B$4:$B$23,Use_Code_Ranking!$A$4:$A$23))))))),$T34)</f>
        <v>Irrigation</v>
      </c>
      <c r="W34" s="23" t="str">
        <f ca="1"/>
        <v>A019806</v>
      </c>
      <c r="X34" s="4" t="str">
        <f t="shared" ca="1" si="21"/>
        <v>Irrigation</v>
      </c>
      <c r="Y34" t="str">
        <f t="shared" ca="1" si="8"/>
        <v>N</v>
      </c>
      <c r="Z34" s="2" t="str">
        <f t="shared" ca="1" si="9"/>
        <v>N</v>
      </c>
      <c r="AA34">
        <f t="shared" ca="1" si="22"/>
        <v>0</v>
      </c>
      <c r="AB34">
        <f t="shared" ca="1" si="22"/>
        <v>0</v>
      </c>
      <c r="AC34">
        <f t="shared" ca="1" si="22"/>
        <v>20</v>
      </c>
      <c r="AD34">
        <f t="shared" ca="1" si="22"/>
        <v>20</v>
      </c>
      <c r="AE34">
        <f t="shared" ca="1" si="22"/>
        <v>10</v>
      </c>
      <c r="AF34">
        <f t="shared" ca="1" si="23"/>
        <v>10</v>
      </c>
      <c r="AG34">
        <f t="shared" ca="1" si="24"/>
        <v>0</v>
      </c>
      <c r="AH34">
        <f t="shared" ca="1" si="23"/>
        <v>0</v>
      </c>
      <c r="AI34">
        <f t="shared" ca="1" si="25"/>
        <v>0</v>
      </c>
      <c r="AJ34">
        <f t="shared" ca="1" si="25"/>
        <v>20</v>
      </c>
      <c r="AK34">
        <f t="shared" ca="1" si="25"/>
        <v>20</v>
      </c>
      <c r="AL34">
        <f t="shared" ca="1" si="25"/>
        <v>0</v>
      </c>
      <c r="AM34" s="4" t="s">
        <v>103</v>
      </c>
      <c r="AZ34">
        <f ca="1">_xlfn.XLOOKUP($X34,Return_flow_table!$A$4:$A$25,Return_flow_table!B$4:B$25)</f>
        <v>0</v>
      </c>
      <c r="BA34">
        <f ca="1">_xlfn.XLOOKUP($X34,Return_flow_table!$A$4:$A$25,Return_flow_table!C$4:C$25)</f>
        <v>0</v>
      </c>
      <c r="BB34">
        <f ca="1">_xlfn.XLOOKUP($X34,Return_flow_table!$A$4:$A$25,Return_flow_table!D$4:D$25)</f>
        <v>20</v>
      </c>
      <c r="BC34">
        <f ca="1">_xlfn.XLOOKUP($X34,Return_flow_table!$A$4:$A$25,Return_flow_table!E$4:E$25)</f>
        <v>20</v>
      </c>
      <c r="BD34">
        <f ca="1">_xlfn.XLOOKUP($X34,Return_flow_table!$A$4:$A$25,Return_flow_table!F$4:F$25)</f>
        <v>10</v>
      </c>
      <c r="BE34">
        <f ca="1">_xlfn.XLOOKUP($X34,Return_flow_table!$A$4:$A$25,Return_flow_table!G$4:G$25)</f>
        <v>10</v>
      </c>
      <c r="BF34">
        <f ca="1">_xlfn.XLOOKUP($X34,Return_flow_table!$A$4:$A$25,Return_flow_table!H$4:H$25)</f>
        <v>0</v>
      </c>
      <c r="BG34">
        <f ca="1">_xlfn.XLOOKUP($X34,Return_flow_table!$A$4:$A$25,Return_flow_table!I$4:I$25)</f>
        <v>0</v>
      </c>
      <c r="BH34">
        <f ca="1">_xlfn.XLOOKUP($X34,Return_flow_table!$A$4:$A$25,Return_flow_table!J$4:J$25)</f>
        <v>0</v>
      </c>
      <c r="BI34">
        <f ca="1">_xlfn.XLOOKUP($X34,Return_flow_table!$A$4:$A$25,Return_flow_table!K$4:K$25)</f>
        <v>20</v>
      </c>
      <c r="BJ34">
        <f ca="1">_xlfn.XLOOKUP($X34,Return_flow_table!$A$4:$A$25,Return_flow_table!L$4:L$25)</f>
        <v>20</v>
      </c>
      <c r="BK34" s="2">
        <f ca="1">_xlfn.XLOOKUP($X34,Return_flow_table!$A$4:$A$25,Return_flow_table!M$4:M$25)</f>
        <v>0</v>
      </c>
    </row>
    <row r="35" spans="1:63" x14ac:dyDescent="0.3">
      <c r="A35" t="s">
        <v>141</v>
      </c>
      <c r="B35" t="s">
        <v>98</v>
      </c>
      <c r="C35" t="s">
        <v>99</v>
      </c>
      <c r="D35">
        <v>306.2</v>
      </c>
      <c r="E35" t="s">
        <v>100</v>
      </c>
      <c r="F35" t="s">
        <v>100</v>
      </c>
      <c r="G35" t="s">
        <v>279</v>
      </c>
      <c r="H35" t="s">
        <v>104</v>
      </c>
      <c r="I35">
        <f>_xlfn.XLOOKUP(B35,Use_Code_Ranking!$A$4:$A$23,Use_Code_Ranking!$B$4:$B$23,9999)</f>
        <v>1</v>
      </c>
      <c r="J35">
        <f t="shared" ca="1" si="11"/>
        <v>1</v>
      </c>
      <c r="K35">
        <f t="shared" ca="1" si="12"/>
        <v>1</v>
      </c>
      <c r="L35">
        <f t="shared" ca="1" si="13"/>
        <v>0</v>
      </c>
      <c r="M35">
        <f t="shared" ca="1" si="14"/>
        <v>0</v>
      </c>
      <c r="N35" t="str">
        <f t="shared" ca="1" si="15"/>
        <v/>
      </c>
      <c r="O35" t="str">
        <f t="shared" ca="1" si="16"/>
        <v/>
      </c>
      <c r="P35" t="str">
        <f t="shared" si="17"/>
        <v/>
      </c>
      <c r="Q35" t="str">
        <f t="shared" si="18"/>
        <v/>
      </c>
      <c r="R35" t="str">
        <f t="shared" si="19"/>
        <v/>
      </c>
      <c r="S35" t="str">
        <f t="shared" si="20"/>
        <v/>
      </c>
      <c r="U35" s="2" t="str">
        <f ca="1">IF(ISBLANK($T35),IF(S35="Irrigation","Irrigation",IF(R35="Irrigation","Irrigation",IF(Q35="Domestic","Domestic",IF(P35="Stockwatering","Stockwatering",IF(N35="IRRIGATION_AND_MUNICIPAL","Irrigation and Municipal",IF(O35="IRRIGATION_AND_DOMESTIC","Irrigation and Domestic Municipality",_xlfn.XLOOKUP(J35,Use_Code_Ranking!$B$4:$B$23,Use_Code_Ranking!$A$4:$A$23))))))),$T35)</f>
        <v>Irrigation</v>
      </c>
      <c r="W35" s="23" t="str">
        <f ca="1"/>
        <v>A020127</v>
      </c>
      <c r="X35" s="4" t="str">
        <f t="shared" ca="1" si="21"/>
        <v>Stockwatering</v>
      </c>
      <c r="Y35" t="str">
        <f t="shared" ca="1" si="8"/>
        <v>N</v>
      </c>
      <c r="Z35" s="2" t="str">
        <f t="shared" ca="1" si="9"/>
        <v>N</v>
      </c>
      <c r="AA35">
        <f t="shared" ca="1" si="22"/>
        <v>0</v>
      </c>
      <c r="AB35">
        <f t="shared" ca="1" si="22"/>
        <v>0</v>
      </c>
      <c r="AC35">
        <f t="shared" ca="1" si="22"/>
        <v>0</v>
      </c>
      <c r="AD35">
        <f t="shared" ca="1" si="22"/>
        <v>0</v>
      </c>
      <c r="AE35">
        <f t="shared" ca="1" si="22"/>
        <v>0</v>
      </c>
      <c r="AF35">
        <f t="shared" ca="1" si="23"/>
        <v>0</v>
      </c>
      <c r="AG35">
        <f t="shared" ca="1" si="24"/>
        <v>0</v>
      </c>
      <c r="AH35">
        <f t="shared" ca="1" si="23"/>
        <v>0</v>
      </c>
      <c r="AI35">
        <f t="shared" ca="1" si="25"/>
        <v>0</v>
      </c>
      <c r="AJ35">
        <f t="shared" ca="1" si="25"/>
        <v>0</v>
      </c>
      <c r="AK35">
        <f t="shared" ca="1" si="25"/>
        <v>0</v>
      </c>
      <c r="AL35">
        <f t="shared" ca="1" si="25"/>
        <v>0</v>
      </c>
      <c r="AM35" s="4" t="s">
        <v>103</v>
      </c>
      <c r="AZ35">
        <f ca="1">_xlfn.XLOOKUP($X35,Return_flow_table!$A$4:$A$25,Return_flow_table!B$4:B$25)</f>
        <v>0</v>
      </c>
      <c r="BA35">
        <f ca="1">_xlfn.XLOOKUP($X35,Return_flow_table!$A$4:$A$25,Return_flow_table!C$4:C$25)</f>
        <v>0</v>
      </c>
      <c r="BB35">
        <f ca="1">_xlfn.XLOOKUP($X35,Return_flow_table!$A$4:$A$25,Return_flow_table!D$4:D$25)</f>
        <v>0</v>
      </c>
      <c r="BC35">
        <f ca="1">_xlfn.XLOOKUP($X35,Return_flow_table!$A$4:$A$25,Return_flow_table!E$4:E$25)</f>
        <v>0</v>
      </c>
      <c r="BD35">
        <f ca="1">_xlfn.XLOOKUP($X35,Return_flow_table!$A$4:$A$25,Return_flow_table!F$4:F$25)</f>
        <v>0</v>
      </c>
      <c r="BE35">
        <f ca="1">_xlfn.XLOOKUP($X35,Return_flow_table!$A$4:$A$25,Return_flow_table!G$4:G$25)</f>
        <v>0</v>
      </c>
      <c r="BF35">
        <f ca="1">_xlfn.XLOOKUP($X35,Return_flow_table!$A$4:$A$25,Return_flow_table!H$4:H$25)</f>
        <v>0</v>
      </c>
      <c r="BG35">
        <f ca="1">_xlfn.XLOOKUP($X35,Return_flow_table!$A$4:$A$25,Return_flow_table!I$4:I$25)</f>
        <v>0</v>
      </c>
      <c r="BH35">
        <f ca="1">_xlfn.XLOOKUP($X35,Return_flow_table!$A$4:$A$25,Return_flow_table!J$4:J$25)</f>
        <v>0</v>
      </c>
      <c r="BI35">
        <f ca="1">_xlfn.XLOOKUP($X35,Return_flow_table!$A$4:$A$25,Return_flow_table!K$4:K$25)</f>
        <v>0</v>
      </c>
      <c r="BJ35">
        <f ca="1">_xlfn.XLOOKUP($X35,Return_flow_table!$A$4:$A$25,Return_flow_table!L$4:L$25)</f>
        <v>0</v>
      </c>
      <c r="BK35" s="2">
        <f ca="1">_xlfn.XLOOKUP($X35,Return_flow_table!$A$4:$A$25,Return_flow_table!M$4:M$25)</f>
        <v>0</v>
      </c>
    </row>
    <row r="36" spans="1:63" x14ac:dyDescent="0.3">
      <c r="A36" t="s">
        <v>280</v>
      </c>
      <c r="B36" t="s">
        <v>98</v>
      </c>
      <c r="C36" t="s">
        <v>99</v>
      </c>
      <c r="D36">
        <v>313</v>
      </c>
      <c r="E36" t="s">
        <v>100</v>
      </c>
      <c r="F36" t="s">
        <v>100</v>
      </c>
      <c r="G36" t="s">
        <v>271</v>
      </c>
      <c r="H36" t="s">
        <v>108</v>
      </c>
      <c r="I36">
        <f>_xlfn.XLOOKUP(B36,Use_Code_Ranking!$A$4:$A$23,Use_Code_Ranking!$B$4:$B$23,9999)</f>
        <v>1</v>
      </c>
      <c r="J36">
        <f t="shared" ca="1" si="11"/>
        <v>1</v>
      </c>
      <c r="K36">
        <f t="shared" ca="1" si="12"/>
        <v>1</v>
      </c>
      <c r="L36">
        <f t="shared" ca="1" si="13"/>
        <v>0</v>
      </c>
      <c r="M36">
        <f t="shared" ca="1" si="14"/>
        <v>0</v>
      </c>
      <c r="N36" t="str">
        <f t="shared" ca="1" si="15"/>
        <v/>
      </c>
      <c r="O36" t="str">
        <f t="shared" ca="1" si="16"/>
        <v/>
      </c>
      <c r="P36" t="str">
        <f t="shared" si="17"/>
        <v/>
      </c>
      <c r="Q36" t="str">
        <f t="shared" si="18"/>
        <v/>
      </c>
      <c r="R36" t="str">
        <f t="shared" si="19"/>
        <v/>
      </c>
      <c r="S36" t="str">
        <f t="shared" si="20"/>
        <v/>
      </c>
      <c r="U36" s="2" t="str">
        <f ca="1">IF(ISBLANK($T36),IF(S36="Irrigation","Irrigation",IF(R36="Irrigation","Irrigation",IF(Q36="Domestic","Domestic",IF(P36="Stockwatering","Stockwatering",IF(N36="IRRIGATION_AND_MUNICIPAL","Irrigation and Municipal",IF(O36="IRRIGATION_AND_DOMESTIC","Irrigation and Domestic Municipality",_xlfn.XLOOKUP(J36,Use_Code_Ranking!$B$4:$B$23,Use_Code_Ranking!$A$4:$A$23))))))),$T36)</f>
        <v>Irrigation</v>
      </c>
      <c r="W36" s="23" t="str">
        <f ca="1"/>
        <v>A020333</v>
      </c>
      <c r="X36" s="4" t="str">
        <f t="shared" ca="1" si="21"/>
        <v>Irrigation</v>
      </c>
      <c r="Y36" t="str">
        <f t="shared" ca="1" si="8"/>
        <v>N</v>
      </c>
      <c r="Z36" s="2" t="str">
        <f t="shared" ca="1" si="9"/>
        <v>N</v>
      </c>
      <c r="AA36">
        <f t="shared" ca="1" si="22"/>
        <v>0</v>
      </c>
      <c r="AB36">
        <f t="shared" ca="1" si="22"/>
        <v>0</v>
      </c>
      <c r="AC36">
        <f t="shared" ca="1" si="22"/>
        <v>20</v>
      </c>
      <c r="AD36">
        <f t="shared" ca="1" si="22"/>
        <v>20</v>
      </c>
      <c r="AE36">
        <f t="shared" ca="1" si="22"/>
        <v>10</v>
      </c>
      <c r="AF36">
        <f t="shared" ca="1" si="23"/>
        <v>10</v>
      </c>
      <c r="AG36">
        <f t="shared" ca="1" si="24"/>
        <v>0</v>
      </c>
      <c r="AH36">
        <f t="shared" ca="1" si="23"/>
        <v>0</v>
      </c>
      <c r="AI36">
        <f t="shared" ca="1" si="25"/>
        <v>0</v>
      </c>
      <c r="AJ36">
        <f t="shared" ca="1" si="25"/>
        <v>20</v>
      </c>
      <c r="AK36">
        <f t="shared" ca="1" si="25"/>
        <v>20</v>
      </c>
      <c r="AL36">
        <f t="shared" ca="1" si="25"/>
        <v>0</v>
      </c>
      <c r="AM36" s="4" t="s">
        <v>103</v>
      </c>
      <c r="AZ36">
        <f ca="1">_xlfn.XLOOKUP($X36,Return_flow_table!$A$4:$A$25,Return_flow_table!B$4:B$25)</f>
        <v>0</v>
      </c>
      <c r="BA36">
        <f ca="1">_xlfn.XLOOKUP($X36,Return_flow_table!$A$4:$A$25,Return_flow_table!C$4:C$25)</f>
        <v>0</v>
      </c>
      <c r="BB36">
        <f ca="1">_xlfn.XLOOKUP($X36,Return_flow_table!$A$4:$A$25,Return_flow_table!D$4:D$25)</f>
        <v>20</v>
      </c>
      <c r="BC36">
        <f ca="1">_xlfn.XLOOKUP($X36,Return_flow_table!$A$4:$A$25,Return_flow_table!E$4:E$25)</f>
        <v>20</v>
      </c>
      <c r="BD36">
        <f ca="1">_xlfn.XLOOKUP($X36,Return_flow_table!$A$4:$A$25,Return_flow_table!F$4:F$25)</f>
        <v>10</v>
      </c>
      <c r="BE36">
        <f ca="1">_xlfn.XLOOKUP($X36,Return_flow_table!$A$4:$A$25,Return_flow_table!G$4:G$25)</f>
        <v>10</v>
      </c>
      <c r="BF36">
        <f ca="1">_xlfn.XLOOKUP($X36,Return_flow_table!$A$4:$A$25,Return_flow_table!H$4:H$25)</f>
        <v>0</v>
      </c>
      <c r="BG36">
        <f ca="1">_xlfn.XLOOKUP($X36,Return_flow_table!$A$4:$A$25,Return_flow_table!I$4:I$25)</f>
        <v>0</v>
      </c>
      <c r="BH36">
        <f ca="1">_xlfn.XLOOKUP($X36,Return_flow_table!$A$4:$A$25,Return_flow_table!J$4:J$25)</f>
        <v>0</v>
      </c>
      <c r="BI36">
        <f ca="1">_xlfn.XLOOKUP($X36,Return_flow_table!$A$4:$A$25,Return_flow_table!K$4:K$25)</f>
        <v>20</v>
      </c>
      <c r="BJ36">
        <f ca="1">_xlfn.XLOOKUP($X36,Return_flow_table!$A$4:$A$25,Return_flow_table!L$4:L$25)</f>
        <v>20</v>
      </c>
      <c r="BK36" s="2">
        <f ca="1">_xlfn.XLOOKUP($X36,Return_flow_table!$A$4:$A$25,Return_flow_table!M$4:M$25)</f>
        <v>0</v>
      </c>
    </row>
    <row r="37" spans="1:63" x14ac:dyDescent="0.3">
      <c r="A37" t="s">
        <v>281</v>
      </c>
      <c r="B37" t="s">
        <v>98</v>
      </c>
      <c r="C37" t="s">
        <v>99</v>
      </c>
      <c r="D37">
        <v>147</v>
      </c>
      <c r="E37" t="s">
        <v>100</v>
      </c>
      <c r="F37" t="s">
        <v>100</v>
      </c>
      <c r="G37" t="s">
        <v>282</v>
      </c>
      <c r="H37" t="s">
        <v>102</v>
      </c>
      <c r="I37">
        <f>_xlfn.XLOOKUP(B37,Use_Code_Ranking!$A$4:$A$23,Use_Code_Ranking!$B$4:$B$23,9999)</f>
        <v>1</v>
      </c>
      <c r="J37">
        <f t="shared" ca="1" si="11"/>
        <v>1</v>
      </c>
      <c r="K37">
        <f t="shared" ca="1" si="12"/>
        <v>1</v>
      </c>
      <c r="L37">
        <f t="shared" ca="1" si="13"/>
        <v>0</v>
      </c>
      <c r="M37">
        <f t="shared" ca="1" si="14"/>
        <v>0</v>
      </c>
      <c r="N37" t="str">
        <f t="shared" ca="1" si="15"/>
        <v/>
      </c>
      <c r="O37" t="str">
        <f t="shared" ca="1" si="16"/>
        <v/>
      </c>
      <c r="P37" t="str">
        <f t="shared" si="17"/>
        <v/>
      </c>
      <c r="Q37" t="str">
        <f t="shared" si="18"/>
        <v/>
      </c>
      <c r="R37" t="str">
        <f t="shared" si="19"/>
        <v/>
      </c>
      <c r="S37" t="str">
        <f t="shared" si="20"/>
        <v/>
      </c>
      <c r="U37" s="2" t="str">
        <f ca="1">IF(ISBLANK($T37),IF(S37="Irrigation","Irrigation",IF(R37="Irrigation","Irrigation",IF(Q37="Domestic","Domestic",IF(P37="Stockwatering","Stockwatering",IF(N37="IRRIGATION_AND_MUNICIPAL","Irrigation and Municipal",IF(O37="IRRIGATION_AND_DOMESTIC","Irrigation and Domestic Municipality",_xlfn.XLOOKUP(J37,Use_Code_Ranking!$B$4:$B$23,Use_Code_Ranking!$A$4:$A$23))))))),$T37)</f>
        <v>Irrigation</v>
      </c>
      <c r="W37" s="23" t="str">
        <f ca="1"/>
        <v>A020979</v>
      </c>
      <c r="X37" s="4" t="str">
        <f t="shared" ca="1" si="21"/>
        <v>Irrigation</v>
      </c>
      <c r="Y37" t="str">
        <f t="shared" ca="1" si="8"/>
        <v>N</v>
      </c>
      <c r="Z37" s="2" t="str">
        <f t="shared" ca="1" si="9"/>
        <v>N</v>
      </c>
      <c r="AA37">
        <f t="shared" ca="1" si="22"/>
        <v>0</v>
      </c>
      <c r="AB37">
        <f t="shared" ca="1" si="22"/>
        <v>0</v>
      </c>
      <c r="AC37">
        <f t="shared" ca="1" si="22"/>
        <v>20</v>
      </c>
      <c r="AD37">
        <f t="shared" ca="1" si="22"/>
        <v>20</v>
      </c>
      <c r="AE37">
        <f t="shared" ca="1" si="22"/>
        <v>10</v>
      </c>
      <c r="AF37">
        <f t="shared" ca="1" si="23"/>
        <v>10</v>
      </c>
      <c r="AG37">
        <f t="shared" ca="1" si="24"/>
        <v>0</v>
      </c>
      <c r="AH37">
        <f t="shared" ca="1" si="23"/>
        <v>0</v>
      </c>
      <c r="AI37">
        <f t="shared" ca="1" si="25"/>
        <v>0</v>
      </c>
      <c r="AJ37">
        <f t="shared" ca="1" si="25"/>
        <v>20</v>
      </c>
      <c r="AK37">
        <f t="shared" ca="1" si="25"/>
        <v>20</v>
      </c>
      <c r="AL37">
        <f t="shared" ca="1" si="25"/>
        <v>0</v>
      </c>
      <c r="AM37" s="4" t="s">
        <v>103</v>
      </c>
      <c r="AZ37">
        <f ca="1">_xlfn.XLOOKUP($X37,Return_flow_table!$A$4:$A$25,Return_flow_table!B$4:B$25)</f>
        <v>0</v>
      </c>
      <c r="BA37">
        <f ca="1">_xlfn.XLOOKUP($X37,Return_flow_table!$A$4:$A$25,Return_flow_table!C$4:C$25)</f>
        <v>0</v>
      </c>
      <c r="BB37">
        <f ca="1">_xlfn.XLOOKUP($X37,Return_flow_table!$A$4:$A$25,Return_flow_table!D$4:D$25)</f>
        <v>20</v>
      </c>
      <c r="BC37">
        <f ca="1">_xlfn.XLOOKUP($X37,Return_flow_table!$A$4:$A$25,Return_flow_table!E$4:E$25)</f>
        <v>20</v>
      </c>
      <c r="BD37">
        <f ca="1">_xlfn.XLOOKUP($X37,Return_flow_table!$A$4:$A$25,Return_flow_table!F$4:F$25)</f>
        <v>10</v>
      </c>
      <c r="BE37">
        <f ca="1">_xlfn.XLOOKUP($X37,Return_flow_table!$A$4:$A$25,Return_flow_table!G$4:G$25)</f>
        <v>10</v>
      </c>
      <c r="BF37">
        <f ca="1">_xlfn.XLOOKUP($X37,Return_flow_table!$A$4:$A$25,Return_flow_table!H$4:H$25)</f>
        <v>0</v>
      </c>
      <c r="BG37">
        <f ca="1">_xlfn.XLOOKUP($X37,Return_flow_table!$A$4:$A$25,Return_flow_table!I$4:I$25)</f>
        <v>0</v>
      </c>
      <c r="BH37">
        <f ca="1">_xlfn.XLOOKUP($X37,Return_flow_table!$A$4:$A$25,Return_flow_table!J$4:J$25)</f>
        <v>0</v>
      </c>
      <c r="BI37">
        <f ca="1">_xlfn.XLOOKUP($X37,Return_flow_table!$A$4:$A$25,Return_flow_table!K$4:K$25)</f>
        <v>20</v>
      </c>
      <c r="BJ37">
        <f ca="1">_xlfn.XLOOKUP($X37,Return_flow_table!$A$4:$A$25,Return_flow_table!L$4:L$25)</f>
        <v>20</v>
      </c>
      <c r="BK37" s="2">
        <f ca="1">_xlfn.XLOOKUP($X37,Return_flow_table!$A$4:$A$25,Return_flow_table!M$4:M$25)</f>
        <v>0</v>
      </c>
    </row>
    <row r="38" spans="1:63" x14ac:dyDescent="0.3">
      <c r="A38" t="s">
        <v>283</v>
      </c>
      <c r="B38" t="s">
        <v>98</v>
      </c>
      <c r="C38" t="s">
        <v>99</v>
      </c>
      <c r="D38">
        <v>50</v>
      </c>
      <c r="E38" t="s">
        <v>100</v>
      </c>
      <c r="F38" t="s">
        <v>100</v>
      </c>
      <c r="G38" t="s">
        <v>284</v>
      </c>
      <c r="H38" t="s">
        <v>104</v>
      </c>
      <c r="I38">
        <f>_xlfn.XLOOKUP(B38,Use_Code_Ranking!$A$4:$A$23,Use_Code_Ranking!$B$4:$B$23,9999)</f>
        <v>1</v>
      </c>
      <c r="J38">
        <f t="shared" ca="1" si="11"/>
        <v>1</v>
      </c>
      <c r="K38">
        <f t="shared" ca="1" si="12"/>
        <v>1</v>
      </c>
      <c r="L38">
        <f t="shared" ca="1" si="13"/>
        <v>0</v>
      </c>
      <c r="M38">
        <f t="shared" ca="1" si="14"/>
        <v>0</v>
      </c>
      <c r="N38" t="str">
        <f t="shared" ca="1" si="15"/>
        <v/>
      </c>
      <c r="O38" t="str">
        <f t="shared" ca="1" si="16"/>
        <v/>
      </c>
      <c r="P38" t="str">
        <f t="shared" si="17"/>
        <v/>
      </c>
      <c r="Q38" t="str">
        <f t="shared" si="18"/>
        <v/>
      </c>
      <c r="R38" t="str">
        <f t="shared" si="19"/>
        <v/>
      </c>
      <c r="S38" t="str">
        <f t="shared" si="20"/>
        <v/>
      </c>
      <c r="U38" s="2" t="str">
        <f ca="1">IF(ISBLANK($T38),IF(S38="Irrigation","Irrigation",IF(R38="Irrigation","Irrigation",IF(Q38="Domestic","Domestic",IF(P38="Stockwatering","Stockwatering",IF(N38="IRRIGATION_AND_MUNICIPAL","Irrigation and Municipal",IF(O38="IRRIGATION_AND_DOMESTIC","Irrigation and Domestic Municipality",_xlfn.XLOOKUP(J38,Use_Code_Ranking!$B$4:$B$23,Use_Code_Ranking!$A$4:$A$23))))))),$T38)</f>
        <v>Irrigation</v>
      </c>
      <c r="W38" s="23" t="str">
        <f ca="1"/>
        <v>A021156</v>
      </c>
      <c r="X38" s="4" t="str">
        <f t="shared" ca="1" si="21"/>
        <v>Irrigation</v>
      </c>
      <c r="Y38" t="str">
        <f t="shared" ca="1" si="8"/>
        <v>N</v>
      </c>
      <c r="Z38" s="2" t="str">
        <f t="shared" ca="1" si="9"/>
        <v>N</v>
      </c>
      <c r="AA38">
        <f t="shared" ca="1" si="22"/>
        <v>0</v>
      </c>
      <c r="AB38">
        <f t="shared" ca="1" si="22"/>
        <v>0</v>
      </c>
      <c r="AC38">
        <f t="shared" ca="1" si="22"/>
        <v>20</v>
      </c>
      <c r="AD38">
        <f t="shared" ca="1" si="22"/>
        <v>20</v>
      </c>
      <c r="AE38">
        <f t="shared" ca="1" si="22"/>
        <v>10</v>
      </c>
      <c r="AF38">
        <f t="shared" ca="1" si="23"/>
        <v>10</v>
      </c>
      <c r="AG38">
        <f t="shared" ca="1" si="24"/>
        <v>0</v>
      </c>
      <c r="AH38">
        <f t="shared" ca="1" si="23"/>
        <v>0</v>
      </c>
      <c r="AI38">
        <f t="shared" ca="1" si="25"/>
        <v>0</v>
      </c>
      <c r="AJ38">
        <f t="shared" ca="1" si="25"/>
        <v>20</v>
      </c>
      <c r="AK38">
        <f t="shared" ca="1" si="25"/>
        <v>20</v>
      </c>
      <c r="AL38">
        <f t="shared" ca="1" si="25"/>
        <v>0</v>
      </c>
      <c r="AM38" s="4" t="s">
        <v>103</v>
      </c>
      <c r="AZ38">
        <f ca="1">_xlfn.XLOOKUP($X38,Return_flow_table!$A$4:$A$25,Return_flow_table!B$4:B$25)</f>
        <v>0</v>
      </c>
      <c r="BA38">
        <f ca="1">_xlfn.XLOOKUP($X38,Return_flow_table!$A$4:$A$25,Return_flow_table!C$4:C$25)</f>
        <v>0</v>
      </c>
      <c r="BB38">
        <f ca="1">_xlfn.XLOOKUP($X38,Return_flow_table!$A$4:$A$25,Return_flow_table!D$4:D$25)</f>
        <v>20</v>
      </c>
      <c r="BC38">
        <f ca="1">_xlfn.XLOOKUP($X38,Return_flow_table!$A$4:$A$25,Return_flow_table!E$4:E$25)</f>
        <v>20</v>
      </c>
      <c r="BD38">
        <f ca="1">_xlfn.XLOOKUP($X38,Return_flow_table!$A$4:$A$25,Return_flow_table!F$4:F$25)</f>
        <v>10</v>
      </c>
      <c r="BE38">
        <f ca="1">_xlfn.XLOOKUP($X38,Return_flow_table!$A$4:$A$25,Return_flow_table!G$4:G$25)</f>
        <v>10</v>
      </c>
      <c r="BF38">
        <f ca="1">_xlfn.XLOOKUP($X38,Return_flow_table!$A$4:$A$25,Return_flow_table!H$4:H$25)</f>
        <v>0</v>
      </c>
      <c r="BG38">
        <f ca="1">_xlfn.XLOOKUP($X38,Return_flow_table!$A$4:$A$25,Return_flow_table!I$4:I$25)</f>
        <v>0</v>
      </c>
      <c r="BH38">
        <f ca="1">_xlfn.XLOOKUP($X38,Return_flow_table!$A$4:$A$25,Return_flow_table!J$4:J$25)</f>
        <v>0</v>
      </c>
      <c r="BI38">
        <f ca="1">_xlfn.XLOOKUP($X38,Return_flow_table!$A$4:$A$25,Return_flow_table!K$4:K$25)</f>
        <v>20</v>
      </c>
      <c r="BJ38">
        <f ca="1">_xlfn.XLOOKUP($X38,Return_flow_table!$A$4:$A$25,Return_flow_table!L$4:L$25)</f>
        <v>20</v>
      </c>
      <c r="BK38" s="2">
        <f ca="1">_xlfn.XLOOKUP($X38,Return_flow_table!$A$4:$A$25,Return_flow_table!M$4:M$25)</f>
        <v>0</v>
      </c>
    </row>
    <row r="39" spans="1:63" x14ac:dyDescent="0.3">
      <c r="A39" t="s">
        <v>285</v>
      </c>
      <c r="B39" t="s">
        <v>98</v>
      </c>
      <c r="C39" t="s">
        <v>99</v>
      </c>
      <c r="D39">
        <v>117</v>
      </c>
      <c r="E39" t="s">
        <v>100</v>
      </c>
      <c r="F39" t="s">
        <v>100</v>
      </c>
      <c r="G39" t="s">
        <v>286</v>
      </c>
      <c r="H39" t="s">
        <v>111</v>
      </c>
      <c r="I39">
        <f>_xlfn.XLOOKUP(B39,Use_Code_Ranking!$A$4:$A$23,Use_Code_Ranking!$B$4:$B$23,9999)</f>
        <v>1</v>
      </c>
      <c r="J39">
        <f t="shared" ca="1" si="11"/>
        <v>1</v>
      </c>
      <c r="K39">
        <f t="shared" ca="1" si="12"/>
        <v>1</v>
      </c>
      <c r="L39">
        <f t="shared" ca="1" si="13"/>
        <v>0</v>
      </c>
      <c r="M39">
        <f t="shared" ca="1" si="14"/>
        <v>0</v>
      </c>
      <c r="N39" t="str">
        <f t="shared" ca="1" si="15"/>
        <v/>
      </c>
      <c r="O39" t="str">
        <f t="shared" ca="1" si="16"/>
        <v/>
      </c>
      <c r="P39" t="str">
        <f t="shared" si="17"/>
        <v/>
      </c>
      <c r="Q39" t="str">
        <f t="shared" si="18"/>
        <v/>
      </c>
      <c r="R39" t="str">
        <f t="shared" si="19"/>
        <v/>
      </c>
      <c r="S39" t="str">
        <f t="shared" si="20"/>
        <v/>
      </c>
      <c r="U39" s="2" t="str">
        <f ca="1">IF(ISBLANK($T39),IF(S39="Irrigation","Irrigation",IF(R39="Irrigation","Irrigation",IF(Q39="Domestic","Domestic",IF(P39="Stockwatering","Stockwatering",IF(N39="IRRIGATION_AND_MUNICIPAL","Irrigation and Municipal",IF(O39="IRRIGATION_AND_DOMESTIC","Irrigation and Domestic Municipality",_xlfn.XLOOKUP(J39,Use_Code_Ranking!$B$4:$B$23,Use_Code_Ranking!$A$4:$A$23))))))),$T39)</f>
        <v>Irrigation</v>
      </c>
      <c r="W39" s="23" t="str">
        <f ca="1"/>
        <v>A021429C</v>
      </c>
      <c r="X39" s="4" t="str">
        <f t="shared" ca="1" si="21"/>
        <v>Irrigation</v>
      </c>
      <c r="Y39" t="str">
        <f t="shared" ca="1" si="8"/>
        <v>N</v>
      </c>
      <c r="Z39" s="2" t="str">
        <f t="shared" ca="1" si="9"/>
        <v>N</v>
      </c>
      <c r="AA39">
        <f t="shared" ca="1" si="22"/>
        <v>0</v>
      </c>
      <c r="AB39">
        <f t="shared" ca="1" si="22"/>
        <v>0</v>
      </c>
      <c r="AC39">
        <f t="shared" ca="1" si="22"/>
        <v>20</v>
      </c>
      <c r="AD39">
        <f t="shared" ca="1" si="22"/>
        <v>20</v>
      </c>
      <c r="AE39">
        <f t="shared" ca="1" si="22"/>
        <v>10</v>
      </c>
      <c r="AF39">
        <f t="shared" ca="1" si="23"/>
        <v>10</v>
      </c>
      <c r="AG39">
        <f t="shared" ca="1" si="24"/>
        <v>0</v>
      </c>
      <c r="AH39">
        <f t="shared" ca="1" si="23"/>
        <v>0</v>
      </c>
      <c r="AI39">
        <f t="shared" ca="1" si="25"/>
        <v>0</v>
      </c>
      <c r="AJ39">
        <f t="shared" ca="1" si="25"/>
        <v>20</v>
      </c>
      <c r="AK39">
        <f t="shared" ca="1" si="25"/>
        <v>20</v>
      </c>
      <c r="AL39">
        <f t="shared" ca="1" si="25"/>
        <v>0</v>
      </c>
      <c r="AM39" s="4" t="s">
        <v>103</v>
      </c>
      <c r="AZ39">
        <f ca="1">_xlfn.XLOOKUP($X39,Return_flow_table!$A$4:$A$25,Return_flow_table!B$4:B$25)</f>
        <v>0</v>
      </c>
      <c r="BA39">
        <f ca="1">_xlfn.XLOOKUP($X39,Return_flow_table!$A$4:$A$25,Return_flow_table!C$4:C$25)</f>
        <v>0</v>
      </c>
      <c r="BB39">
        <f ca="1">_xlfn.XLOOKUP($X39,Return_flow_table!$A$4:$A$25,Return_flow_table!D$4:D$25)</f>
        <v>20</v>
      </c>
      <c r="BC39">
        <f ca="1">_xlfn.XLOOKUP($X39,Return_flow_table!$A$4:$A$25,Return_flow_table!E$4:E$25)</f>
        <v>20</v>
      </c>
      <c r="BD39">
        <f ca="1">_xlfn.XLOOKUP($X39,Return_flow_table!$A$4:$A$25,Return_flow_table!F$4:F$25)</f>
        <v>10</v>
      </c>
      <c r="BE39">
        <f ca="1">_xlfn.XLOOKUP($X39,Return_flow_table!$A$4:$A$25,Return_flow_table!G$4:G$25)</f>
        <v>10</v>
      </c>
      <c r="BF39">
        <f ca="1">_xlfn.XLOOKUP($X39,Return_flow_table!$A$4:$A$25,Return_flow_table!H$4:H$25)</f>
        <v>0</v>
      </c>
      <c r="BG39">
        <f ca="1">_xlfn.XLOOKUP($X39,Return_flow_table!$A$4:$A$25,Return_flow_table!I$4:I$25)</f>
        <v>0</v>
      </c>
      <c r="BH39">
        <f ca="1">_xlfn.XLOOKUP($X39,Return_flow_table!$A$4:$A$25,Return_flow_table!J$4:J$25)</f>
        <v>0</v>
      </c>
      <c r="BI39">
        <f ca="1">_xlfn.XLOOKUP($X39,Return_flow_table!$A$4:$A$25,Return_flow_table!K$4:K$25)</f>
        <v>20</v>
      </c>
      <c r="BJ39">
        <f ca="1">_xlfn.XLOOKUP($X39,Return_flow_table!$A$4:$A$25,Return_flow_table!L$4:L$25)</f>
        <v>20</v>
      </c>
      <c r="BK39" s="2">
        <f ca="1">_xlfn.XLOOKUP($X39,Return_flow_table!$A$4:$A$25,Return_flow_table!M$4:M$25)</f>
        <v>0</v>
      </c>
    </row>
    <row r="40" spans="1:63" x14ac:dyDescent="0.3">
      <c r="A40" t="s">
        <v>285</v>
      </c>
      <c r="B40" t="s">
        <v>120</v>
      </c>
      <c r="C40" t="s">
        <v>99</v>
      </c>
      <c r="D40">
        <v>117</v>
      </c>
      <c r="E40" t="s">
        <v>100</v>
      </c>
      <c r="F40" t="s">
        <v>100</v>
      </c>
      <c r="G40" t="s">
        <v>286</v>
      </c>
      <c r="H40" t="s">
        <v>111</v>
      </c>
      <c r="I40">
        <f>_xlfn.XLOOKUP(B40,Use_Code_Ranking!$A$4:$A$23,Use_Code_Ranking!$B$4:$B$23,9999)</f>
        <v>9</v>
      </c>
      <c r="J40">
        <f t="shared" ca="1" si="11"/>
        <v>1</v>
      </c>
      <c r="K40">
        <f t="shared" ca="1" si="12"/>
        <v>1</v>
      </c>
      <c r="L40">
        <f t="shared" ca="1" si="13"/>
        <v>0</v>
      </c>
      <c r="M40">
        <f t="shared" ca="1" si="14"/>
        <v>0</v>
      </c>
      <c r="N40" t="str">
        <f t="shared" ca="1" si="15"/>
        <v/>
      </c>
      <c r="O40" t="str">
        <f t="shared" ca="1" si="16"/>
        <v/>
      </c>
      <c r="P40" t="str">
        <f t="shared" si="17"/>
        <v/>
      </c>
      <c r="Q40" t="str">
        <f t="shared" si="18"/>
        <v/>
      </c>
      <c r="R40" t="str">
        <f t="shared" si="19"/>
        <v/>
      </c>
      <c r="S40" t="str">
        <f t="shared" si="20"/>
        <v/>
      </c>
      <c r="U40" s="2" t="str">
        <f ca="1">IF(ISBLANK($T40),IF(S40="Irrigation","Irrigation",IF(R40="Irrigation","Irrigation",IF(Q40="Domestic","Domestic",IF(P40="Stockwatering","Stockwatering",IF(N40="IRRIGATION_AND_MUNICIPAL","Irrigation and Municipal",IF(O40="IRRIGATION_AND_DOMESTIC","Irrigation and Domestic Municipality",_xlfn.XLOOKUP(J40,Use_Code_Ranking!$B$4:$B$23,Use_Code_Ranking!$A$4:$A$23))))))),$T40)</f>
        <v>Irrigation</v>
      </c>
      <c r="W40" s="23" t="str">
        <f ca="1"/>
        <v>A021927</v>
      </c>
      <c r="X40" s="4" t="str">
        <f t="shared" ca="1" si="21"/>
        <v>Irrigation</v>
      </c>
      <c r="Y40" t="str">
        <f t="shared" ca="1" si="8"/>
        <v>N</v>
      </c>
      <c r="Z40" s="2" t="str">
        <f t="shared" ca="1" si="9"/>
        <v>N</v>
      </c>
      <c r="AA40">
        <f t="shared" ca="1" si="22"/>
        <v>0</v>
      </c>
      <c r="AB40">
        <f t="shared" ca="1" si="22"/>
        <v>0</v>
      </c>
      <c r="AC40">
        <f t="shared" ca="1" si="22"/>
        <v>20</v>
      </c>
      <c r="AD40">
        <f t="shared" ca="1" si="22"/>
        <v>20</v>
      </c>
      <c r="AE40">
        <f t="shared" ca="1" si="22"/>
        <v>10</v>
      </c>
      <c r="AF40">
        <f t="shared" ca="1" si="23"/>
        <v>10</v>
      </c>
      <c r="AG40">
        <f t="shared" ca="1" si="24"/>
        <v>0</v>
      </c>
      <c r="AH40">
        <f t="shared" ca="1" si="23"/>
        <v>0</v>
      </c>
      <c r="AI40">
        <f t="shared" ca="1" si="25"/>
        <v>0</v>
      </c>
      <c r="AJ40">
        <f t="shared" ca="1" si="25"/>
        <v>20</v>
      </c>
      <c r="AK40">
        <f t="shared" ca="1" si="25"/>
        <v>20</v>
      </c>
      <c r="AL40">
        <f t="shared" ca="1" si="25"/>
        <v>0</v>
      </c>
      <c r="AM40" s="4" t="s">
        <v>103</v>
      </c>
      <c r="AZ40">
        <f ca="1">_xlfn.XLOOKUP($X40,Return_flow_table!$A$4:$A$25,Return_flow_table!B$4:B$25)</f>
        <v>0</v>
      </c>
      <c r="BA40">
        <f ca="1">_xlfn.XLOOKUP($X40,Return_flow_table!$A$4:$A$25,Return_flow_table!C$4:C$25)</f>
        <v>0</v>
      </c>
      <c r="BB40">
        <f ca="1">_xlfn.XLOOKUP($X40,Return_flow_table!$A$4:$A$25,Return_flow_table!D$4:D$25)</f>
        <v>20</v>
      </c>
      <c r="BC40">
        <f ca="1">_xlfn.XLOOKUP($X40,Return_flow_table!$A$4:$A$25,Return_flow_table!E$4:E$25)</f>
        <v>20</v>
      </c>
      <c r="BD40">
        <f ca="1">_xlfn.XLOOKUP($X40,Return_flow_table!$A$4:$A$25,Return_flow_table!F$4:F$25)</f>
        <v>10</v>
      </c>
      <c r="BE40">
        <f ca="1">_xlfn.XLOOKUP($X40,Return_flow_table!$A$4:$A$25,Return_flow_table!G$4:G$25)</f>
        <v>10</v>
      </c>
      <c r="BF40">
        <f ca="1">_xlfn.XLOOKUP($X40,Return_flow_table!$A$4:$A$25,Return_flow_table!H$4:H$25)</f>
        <v>0</v>
      </c>
      <c r="BG40">
        <f ca="1">_xlfn.XLOOKUP($X40,Return_flow_table!$A$4:$A$25,Return_flow_table!I$4:I$25)</f>
        <v>0</v>
      </c>
      <c r="BH40">
        <f ca="1">_xlfn.XLOOKUP($X40,Return_flow_table!$A$4:$A$25,Return_flow_table!J$4:J$25)</f>
        <v>0</v>
      </c>
      <c r="BI40">
        <f ca="1">_xlfn.XLOOKUP($X40,Return_flow_table!$A$4:$A$25,Return_flow_table!K$4:K$25)</f>
        <v>20</v>
      </c>
      <c r="BJ40">
        <f ca="1">_xlfn.XLOOKUP($X40,Return_flow_table!$A$4:$A$25,Return_flow_table!L$4:L$25)</f>
        <v>20</v>
      </c>
      <c r="BK40" s="2">
        <f ca="1">_xlfn.XLOOKUP($X40,Return_flow_table!$A$4:$A$25,Return_flow_table!M$4:M$25)</f>
        <v>0</v>
      </c>
    </row>
    <row r="41" spans="1:63" x14ac:dyDescent="0.3">
      <c r="A41" t="s">
        <v>285</v>
      </c>
      <c r="B41" t="s">
        <v>115</v>
      </c>
      <c r="C41" t="s">
        <v>99</v>
      </c>
      <c r="D41">
        <v>117</v>
      </c>
      <c r="E41" t="s">
        <v>100</v>
      </c>
      <c r="F41" t="s">
        <v>100</v>
      </c>
      <c r="G41" t="s">
        <v>286</v>
      </c>
      <c r="H41" t="s">
        <v>111</v>
      </c>
      <c r="I41">
        <f>_xlfn.XLOOKUP(B41,Use_Code_Ranking!$A$4:$A$23,Use_Code_Ranking!$B$4:$B$23,9999)</f>
        <v>5</v>
      </c>
      <c r="J41">
        <f t="shared" ca="1" si="11"/>
        <v>1</v>
      </c>
      <c r="K41">
        <f t="shared" ca="1" si="12"/>
        <v>1</v>
      </c>
      <c r="L41">
        <f t="shared" ca="1" si="13"/>
        <v>0</v>
      </c>
      <c r="M41">
        <f t="shared" ca="1" si="14"/>
        <v>0</v>
      </c>
      <c r="N41" t="str">
        <f t="shared" ca="1" si="15"/>
        <v/>
      </c>
      <c r="O41" t="str">
        <f t="shared" ca="1" si="16"/>
        <v/>
      </c>
      <c r="P41" t="str">
        <f t="shared" si="17"/>
        <v/>
      </c>
      <c r="Q41" t="str">
        <f t="shared" si="18"/>
        <v/>
      </c>
      <c r="R41" t="str">
        <f t="shared" si="19"/>
        <v/>
      </c>
      <c r="S41" t="str">
        <f t="shared" si="20"/>
        <v/>
      </c>
      <c r="U41" s="2" t="str">
        <f ca="1">IF(ISBLANK($T41),IF(S41="Irrigation","Irrigation",IF(R41="Irrigation","Irrigation",IF(Q41="Domestic","Domestic",IF(P41="Stockwatering","Stockwatering",IF(N41="IRRIGATION_AND_MUNICIPAL","Irrigation and Municipal",IF(O41="IRRIGATION_AND_DOMESTIC","Irrigation and Domestic Municipality",_xlfn.XLOOKUP(J41,Use_Code_Ranking!$B$4:$B$23,Use_Code_Ranking!$A$4:$A$23))))))),$T41)</f>
        <v>Irrigation</v>
      </c>
      <c r="W41" s="23" t="str">
        <f ca="1"/>
        <v>A021966</v>
      </c>
      <c r="X41" s="4" t="str">
        <f t="shared" ca="1" si="21"/>
        <v>Irrigation</v>
      </c>
      <c r="Y41" t="str">
        <f t="shared" ca="1" si="8"/>
        <v>N</v>
      </c>
      <c r="Z41" s="2" t="str">
        <f t="shared" ca="1" si="9"/>
        <v>N</v>
      </c>
      <c r="AA41">
        <f t="shared" ca="1" si="22"/>
        <v>0</v>
      </c>
      <c r="AB41">
        <f t="shared" ca="1" si="22"/>
        <v>0</v>
      </c>
      <c r="AC41">
        <f t="shared" ca="1" si="22"/>
        <v>20</v>
      </c>
      <c r="AD41">
        <f t="shared" ca="1" si="22"/>
        <v>20</v>
      </c>
      <c r="AE41">
        <f t="shared" ca="1" si="22"/>
        <v>10</v>
      </c>
      <c r="AF41">
        <f t="shared" ca="1" si="23"/>
        <v>10</v>
      </c>
      <c r="AG41">
        <f t="shared" ca="1" si="24"/>
        <v>0</v>
      </c>
      <c r="AH41">
        <f t="shared" ca="1" si="23"/>
        <v>0</v>
      </c>
      <c r="AI41">
        <f t="shared" ca="1" si="25"/>
        <v>0</v>
      </c>
      <c r="AJ41">
        <f t="shared" ca="1" si="25"/>
        <v>20</v>
      </c>
      <c r="AK41">
        <f t="shared" ca="1" si="25"/>
        <v>20</v>
      </c>
      <c r="AL41">
        <f t="shared" ca="1" si="25"/>
        <v>0</v>
      </c>
      <c r="AM41" s="4" t="s">
        <v>103</v>
      </c>
      <c r="AZ41">
        <f ca="1">_xlfn.XLOOKUP($X41,Return_flow_table!$A$4:$A$25,Return_flow_table!B$4:B$25)</f>
        <v>0</v>
      </c>
      <c r="BA41">
        <f ca="1">_xlfn.XLOOKUP($X41,Return_flow_table!$A$4:$A$25,Return_flow_table!C$4:C$25)</f>
        <v>0</v>
      </c>
      <c r="BB41">
        <f ca="1">_xlfn.XLOOKUP($X41,Return_flow_table!$A$4:$A$25,Return_flow_table!D$4:D$25)</f>
        <v>20</v>
      </c>
      <c r="BC41">
        <f ca="1">_xlfn.XLOOKUP($X41,Return_flow_table!$A$4:$A$25,Return_flow_table!E$4:E$25)</f>
        <v>20</v>
      </c>
      <c r="BD41">
        <f ca="1">_xlfn.XLOOKUP($X41,Return_flow_table!$A$4:$A$25,Return_flow_table!F$4:F$25)</f>
        <v>10</v>
      </c>
      <c r="BE41">
        <f ca="1">_xlfn.XLOOKUP($X41,Return_flow_table!$A$4:$A$25,Return_flow_table!G$4:G$25)</f>
        <v>10</v>
      </c>
      <c r="BF41">
        <f ca="1">_xlfn.XLOOKUP($X41,Return_flow_table!$A$4:$A$25,Return_flow_table!H$4:H$25)</f>
        <v>0</v>
      </c>
      <c r="BG41">
        <f ca="1">_xlfn.XLOOKUP($X41,Return_flow_table!$A$4:$A$25,Return_flow_table!I$4:I$25)</f>
        <v>0</v>
      </c>
      <c r="BH41">
        <f ca="1">_xlfn.XLOOKUP($X41,Return_flow_table!$A$4:$A$25,Return_flow_table!J$4:J$25)</f>
        <v>0</v>
      </c>
      <c r="BI41">
        <f ca="1">_xlfn.XLOOKUP($X41,Return_flow_table!$A$4:$A$25,Return_flow_table!K$4:K$25)</f>
        <v>20</v>
      </c>
      <c r="BJ41">
        <f ca="1">_xlfn.XLOOKUP($X41,Return_flow_table!$A$4:$A$25,Return_flow_table!L$4:L$25)</f>
        <v>20</v>
      </c>
      <c r="BK41" s="2">
        <f ca="1">_xlfn.XLOOKUP($X41,Return_flow_table!$A$4:$A$25,Return_flow_table!M$4:M$25)</f>
        <v>0</v>
      </c>
    </row>
    <row r="42" spans="1:63" x14ac:dyDescent="0.3">
      <c r="A42" t="s">
        <v>285</v>
      </c>
      <c r="B42" t="s">
        <v>122</v>
      </c>
      <c r="C42" t="s">
        <v>99</v>
      </c>
      <c r="D42">
        <v>117</v>
      </c>
      <c r="E42" t="s">
        <v>100</v>
      </c>
      <c r="F42" t="s">
        <v>100</v>
      </c>
      <c r="G42" t="s">
        <v>286</v>
      </c>
      <c r="H42" t="s">
        <v>111</v>
      </c>
      <c r="I42">
        <f>_xlfn.XLOOKUP(B42,Use_Code_Ranking!$A$4:$A$23,Use_Code_Ranking!$B$4:$B$23,9999)</f>
        <v>12</v>
      </c>
      <c r="J42">
        <f t="shared" ca="1" si="11"/>
        <v>1</v>
      </c>
      <c r="K42">
        <f t="shared" ca="1" si="12"/>
        <v>1</v>
      </c>
      <c r="L42">
        <f t="shared" ca="1" si="13"/>
        <v>0</v>
      </c>
      <c r="M42">
        <f t="shared" ca="1" si="14"/>
        <v>0</v>
      </c>
      <c r="N42" t="str">
        <f t="shared" ca="1" si="15"/>
        <v/>
      </c>
      <c r="O42" t="str">
        <f t="shared" ca="1" si="16"/>
        <v/>
      </c>
      <c r="P42" t="str">
        <f t="shared" si="17"/>
        <v/>
      </c>
      <c r="Q42" t="str">
        <f t="shared" si="18"/>
        <v/>
      </c>
      <c r="R42" t="str">
        <f t="shared" si="19"/>
        <v/>
      </c>
      <c r="S42" t="str">
        <f t="shared" si="20"/>
        <v/>
      </c>
      <c r="U42" s="2" t="str">
        <f ca="1">IF(ISBLANK($T42),IF(S42="Irrigation","Irrigation",IF(R42="Irrigation","Irrigation",IF(Q42="Domestic","Domestic",IF(P42="Stockwatering","Stockwatering",IF(N42="IRRIGATION_AND_MUNICIPAL","Irrigation and Municipal",IF(O42="IRRIGATION_AND_DOMESTIC","Irrigation and Domestic Municipality",_xlfn.XLOOKUP(J42,Use_Code_Ranking!$B$4:$B$23,Use_Code_Ranking!$A$4:$A$23))))))),$T42)</f>
        <v>Irrigation</v>
      </c>
      <c r="W42" s="23" t="str">
        <f ca="1"/>
        <v>A022652</v>
      </c>
      <c r="X42" s="4" t="str">
        <f t="shared" ca="1" si="21"/>
        <v>Irrigation</v>
      </c>
      <c r="Y42" t="str">
        <f t="shared" ca="1" si="8"/>
        <v>N</v>
      </c>
      <c r="Z42" s="2" t="str">
        <f t="shared" ca="1" si="9"/>
        <v>N</v>
      </c>
      <c r="AA42">
        <f t="shared" ca="1" si="22"/>
        <v>0</v>
      </c>
      <c r="AB42">
        <f t="shared" ca="1" si="22"/>
        <v>0</v>
      </c>
      <c r="AC42">
        <f t="shared" ca="1" si="22"/>
        <v>20</v>
      </c>
      <c r="AD42">
        <f t="shared" ca="1" si="22"/>
        <v>20</v>
      </c>
      <c r="AE42">
        <f t="shared" ca="1" si="22"/>
        <v>10</v>
      </c>
      <c r="AF42">
        <f t="shared" ca="1" si="23"/>
        <v>10</v>
      </c>
      <c r="AG42">
        <f t="shared" ca="1" si="24"/>
        <v>0</v>
      </c>
      <c r="AH42">
        <f t="shared" ca="1" si="23"/>
        <v>0</v>
      </c>
      <c r="AI42">
        <f t="shared" ca="1" si="25"/>
        <v>0</v>
      </c>
      <c r="AJ42">
        <f t="shared" ca="1" si="25"/>
        <v>20</v>
      </c>
      <c r="AK42">
        <f t="shared" ca="1" si="25"/>
        <v>20</v>
      </c>
      <c r="AL42">
        <f t="shared" ca="1" si="25"/>
        <v>0</v>
      </c>
      <c r="AM42" s="4" t="s">
        <v>103</v>
      </c>
      <c r="AZ42">
        <f ca="1">_xlfn.XLOOKUP($X42,Return_flow_table!$A$4:$A$25,Return_flow_table!B$4:B$25)</f>
        <v>0</v>
      </c>
      <c r="BA42">
        <f ca="1">_xlfn.XLOOKUP($X42,Return_flow_table!$A$4:$A$25,Return_flow_table!C$4:C$25)</f>
        <v>0</v>
      </c>
      <c r="BB42">
        <f ca="1">_xlfn.XLOOKUP($X42,Return_flow_table!$A$4:$A$25,Return_flow_table!D$4:D$25)</f>
        <v>20</v>
      </c>
      <c r="BC42">
        <f ca="1">_xlfn.XLOOKUP($X42,Return_flow_table!$A$4:$A$25,Return_flow_table!E$4:E$25)</f>
        <v>20</v>
      </c>
      <c r="BD42">
        <f ca="1">_xlfn.XLOOKUP($X42,Return_flow_table!$A$4:$A$25,Return_flow_table!F$4:F$25)</f>
        <v>10</v>
      </c>
      <c r="BE42">
        <f ca="1">_xlfn.XLOOKUP($X42,Return_flow_table!$A$4:$A$25,Return_flow_table!G$4:G$25)</f>
        <v>10</v>
      </c>
      <c r="BF42">
        <f ca="1">_xlfn.XLOOKUP($X42,Return_flow_table!$A$4:$A$25,Return_flow_table!H$4:H$25)</f>
        <v>0</v>
      </c>
      <c r="BG42">
        <f ca="1">_xlfn.XLOOKUP($X42,Return_flow_table!$A$4:$A$25,Return_flow_table!I$4:I$25)</f>
        <v>0</v>
      </c>
      <c r="BH42">
        <f ca="1">_xlfn.XLOOKUP($X42,Return_flow_table!$A$4:$A$25,Return_flow_table!J$4:J$25)</f>
        <v>0</v>
      </c>
      <c r="BI42">
        <f ca="1">_xlfn.XLOOKUP($X42,Return_flow_table!$A$4:$A$25,Return_flow_table!K$4:K$25)</f>
        <v>20</v>
      </c>
      <c r="BJ42">
        <f ca="1">_xlfn.XLOOKUP($X42,Return_flow_table!$A$4:$A$25,Return_flow_table!L$4:L$25)</f>
        <v>20</v>
      </c>
      <c r="BK42" s="2">
        <f ca="1">_xlfn.XLOOKUP($X42,Return_flow_table!$A$4:$A$25,Return_flow_table!M$4:M$25)</f>
        <v>0</v>
      </c>
    </row>
    <row r="43" spans="1:63" x14ac:dyDescent="0.3">
      <c r="A43" t="s">
        <v>287</v>
      </c>
      <c r="B43" t="s">
        <v>120</v>
      </c>
      <c r="C43" t="s">
        <v>99</v>
      </c>
      <c r="D43">
        <v>17</v>
      </c>
      <c r="E43" t="s">
        <v>100</v>
      </c>
      <c r="F43" t="s">
        <v>100</v>
      </c>
      <c r="G43" t="s">
        <v>288</v>
      </c>
      <c r="H43" t="s">
        <v>102</v>
      </c>
      <c r="I43">
        <f>_xlfn.XLOOKUP(B43,Use_Code_Ranking!$A$4:$A$23,Use_Code_Ranking!$B$4:$B$23,9999)</f>
        <v>9</v>
      </c>
      <c r="J43">
        <f t="shared" ca="1" si="11"/>
        <v>3</v>
      </c>
      <c r="K43">
        <f t="shared" ca="1" si="12"/>
        <v>0</v>
      </c>
      <c r="L43">
        <f t="shared" ca="1" si="13"/>
        <v>0</v>
      </c>
      <c r="M43">
        <f t="shared" ca="1" si="14"/>
        <v>0</v>
      </c>
      <c r="N43" t="str">
        <f t="shared" ca="1" si="15"/>
        <v/>
      </c>
      <c r="O43" t="str">
        <f t="shared" ca="1" si="16"/>
        <v/>
      </c>
      <c r="P43" t="str">
        <f t="shared" si="17"/>
        <v/>
      </c>
      <c r="Q43" t="str">
        <f t="shared" si="18"/>
        <v/>
      </c>
      <c r="R43" t="str">
        <f t="shared" si="19"/>
        <v/>
      </c>
      <c r="S43" t="str">
        <f t="shared" si="20"/>
        <v/>
      </c>
      <c r="U43" s="2" t="str">
        <f ca="1">IF(ISBLANK($T43),IF(S43="Irrigation","Irrigation",IF(R43="Irrigation","Irrigation",IF(Q43="Domestic","Domestic",IF(P43="Stockwatering","Stockwatering",IF(N43="IRRIGATION_AND_MUNICIPAL","Irrigation and Municipal",IF(O43="IRRIGATION_AND_DOMESTIC","Irrigation and Domestic Municipality",_xlfn.XLOOKUP(J43,Use_Code_Ranking!$B$4:$B$23,Use_Code_Ranking!$A$4:$A$23))))))),$T43)</f>
        <v>Domestic</v>
      </c>
      <c r="W43" s="23" t="str">
        <f ca="1"/>
        <v>A022807</v>
      </c>
      <c r="X43" s="4" t="str">
        <f t="shared" ca="1" si="21"/>
        <v>Irrigation</v>
      </c>
      <c r="Y43" t="str">
        <f t="shared" ca="1" si="8"/>
        <v>N</v>
      </c>
      <c r="Z43" s="2" t="str">
        <f t="shared" ca="1" si="9"/>
        <v>N</v>
      </c>
      <c r="AA43">
        <f t="shared" ca="1" si="22"/>
        <v>0</v>
      </c>
      <c r="AB43">
        <f t="shared" ca="1" si="22"/>
        <v>0</v>
      </c>
      <c r="AC43">
        <f t="shared" ca="1" si="22"/>
        <v>20</v>
      </c>
      <c r="AD43">
        <f t="shared" ca="1" si="22"/>
        <v>20</v>
      </c>
      <c r="AE43">
        <f t="shared" ca="1" si="22"/>
        <v>10</v>
      </c>
      <c r="AF43">
        <f t="shared" ca="1" si="23"/>
        <v>10</v>
      </c>
      <c r="AG43">
        <f t="shared" ca="1" si="24"/>
        <v>0</v>
      </c>
      <c r="AH43">
        <f t="shared" ca="1" si="23"/>
        <v>0</v>
      </c>
      <c r="AI43">
        <f t="shared" ca="1" si="25"/>
        <v>0</v>
      </c>
      <c r="AJ43">
        <f t="shared" ca="1" si="25"/>
        <v>20</v>
      </c>
      <c r="AK43">
        <f t="shared" ca="1" si="25"/>
        <v>20</v>
      </c>
      <c r="AL43">
        <f t="shared" ca="1" si="25"/>
        <v>0</v>
      </c>
      <c r="AM43" s="4" t="s">
        <v>103</v>
      </c>
      <c r="AZ43">
        <f ca="1">_xlfn.XLOOKUP($X43,Return_flow_table!$A$4:$A$25,Return_flow_table!B$4:B$25)</f>
        <v>0</v>
      </c>
      <c r="BA43">
        <f ca="1">_xlfn.XLOOKUP($X43,Return_flow_table!$A$4:$A$25,Return_flow_table!C$4:C$25)</f>
        <v>0</v>
      </c>
      <c r="BB43">
        <f ca="1">_xlfn.XLOOKUP($X43,Return_flow_table!$A$4:$A$25,Return_flow_table!D$4:D$25)</f>
        <v>20</v>
      </c>
      <c r="BC43">
        <f ca="1">_xlfn.XLOOKUP($X43,Return_flow_table!$A$4:$A$25,Return_flow_table!E$4:E$25)</f>
        <v>20</v>
      </c>
      <c r="BD43">
        <f ca="1">_xlfn.XLOOKUP($X43,Return_flow_table!$A$4:$A$25,Return_flow_table!F$4:F$25)</f>
        <v>10</v>
      </c>
      <c r="BE43">
        <f ca="1">_xlfn.XLOOKUP($X43,Return_flow_table!$A$4:$A$25,Return_flow_table!G$4:G$25)</f>
        <v>10</v>
      </c>
      <c r="BF43">
        <f ca="1">_xlfn.XLOOKUP($X43,Return_flow_table!$A$4:$A$25,Return_flow_table!H$4:H$25)</f>
        <v>0</v>
      </c>
      <c r="BG43">
        <f ca="1">_xlfn.XLOOKUP($X43,Return_flow_table!$A$4:$A$25,Return_flow_table!I$4:I$25)</f>
        <v>0</v>
      </c>
      <c r="BH43">
        <f ca="1">_xlfn.XLOOKUP($X43,Return_flow_table!$A$4:$A$25,Return_flow_table!J$4:J$25)</f>
        <v>0</v>
      </c>
      <c r="BI43">
        <f ca="1">_xlfn.XLOOKUP($X43,Return_flow_table!$A$4:$A$25,Return_flow_table!K$4:K$25)</f>
        <v>20</v>
      </c>
      <c r="BJ43">
        <f ca="1">_xlfn.XLOOKUP($X43,Return_flow_table!$A$4:$A$25,Return_flow_table!L$4:L$25)</f>
        <v>20</v>
      </c>
      <c r="BK43" s="2">
        <f ca="1">_xlfn.XLOOKUP($X43,Return_flow_table!$A$4:$A$25,Return_flow_table!M$4:M$25)</f>
        <v>0</v>
      </c>
    </row>
    <row r="44" spans="1:63" x14ac:dyDescent="0.3">
      <c r="A44" t="s">
        <v>287</v>
      </c>
      <c r="B44" t="s">
        <v>106</v>
      </c>
      <c r="C44" t="s">
        <v>99</v>
      </c>
      <c r="D44">
        <v>17</v>
      </c>
      <c r="E44" t="s">
        <v>100</v>
      </c>
      <c r="F44" t="s">
        <v>100</v>
      </c>
      <c r="G44" t="s">
        <v>288</v>
      </c>
      <c r="H44" t="s">
        <v>102</v>
      </c>
      <c r="I44">
        <f>_xlfn.XLOOKUP(B44,Use_Code_Ranking!$A$4:$A$23,Use_Code_Ranking!$B$4:$B$23,9999)</f>
        <v>3</v>
      </c>
      <c r="J44">
        <f t="shared" ca="1" si="11"/>
        <v>3</v>
      </c>
      <c r="K44">
        <f t="shared" ca="1" si="12"/>
        <v>0</v>
      </c>
      <c r="L44">
        <f t="shared" ca="1" si="13"/>
        <v>0</v>
      </c>
      <c r="M44">
        <f t="shared" ca="1" si="14"/>
        <v>0</v>
      </c>
      <c r="N44" t="str">
        <f t="shared" ca="1" si="15"/>
        <v/>
      </c>
      <c r="O44" t="str">
        <f t="shared" ca="1" si="16"/>
        <v/>
      </c>
      <c r="P44" t="str">
        <f t="shared" si="17"/>
        <v/>
      </c>
      <c r="Q44" t="str">
        <f t="shared" si="18"/>
        <v/>
      </c>
      <c r="R44" t="str">
        <f t="shared" si="19"/>
        <v/>
      </c>
      <c r="S44" t="str">
        <f t="shared" si="20"/>
        <v/>
      </c>
      <c r="U44" s="2" t="str">
        <f ca="1">IF(ISBLANK($T44),IF(S44="Irrigation","Irrigation",IF(R44="Irrigation","Irrigation",IF(Q44="Domestic","Domestic",IF(P44="Stockwatering","Stockwatering",IF(N44="IRRIGATION_AND_MUNICIPAL","Irrigation and Municipal",IF(O44="IRRIGATION_AND_DOMESTIC","Irrigation and Domestic Municipality",_xlfn.XLOOKUP(J44,Use_Code_Ranking!$B$4:$B$23,Use_Code_Ranking!$A$4:$A$23))))))),$T44)</f>
        <v>Domestic</v>
      </c>
      <c r="W44" s="23" t="str">
        <f ca="1"/>
        <v>A022929</v>
      </c>
      <c r="X44" s="4" t="str">
        <f t="shared" ca="1" si="21"/>
        <v>Irrigation</v>
      </c>
      <c r="Y44" t="str">
        <f t="shared" ca="1" si="8"/>
        <v>N</v>
      </c>
      <c r="Z44" s="2" t="str">
        <f t="shared" ca="1" si="9"/>
        <v>N</v>
      </c>
      <c r="AA44">
        <f t="shared" ca="1" si="22"/>
        <v>0</v>
      </c>
      <c r="AB44">
        <f t="shared" ca="1" si="22"/>
        <v>0</v>
      </c>
      <c r="AC44">
        <f t="shared" ca="1" si="22"/>
        <v>20</v>
      </c>
      <c r="AD44">
        <f t="shared" ca="1" si="22"/>
        <v>20</v>
      </c>
      <c r="AE44">
        <f t="shared" ca="1" si="22"/>
        <v>10</v>
      </c>
      <c r="AF44">
        <f t="shared" ca="1" si="23"/>
        <v>10</v>
      </c>
      <c r="AG44">
        <f t="shared" ca="1" si="24"/>
        <v>0</v>
      </c>
      <c r="AH44">
        <f t="shared" ca="1" si="23"/>
        <v>0</v>
      </c>
      <c r="AI44">
        <f t="shared" ca="1" si="25"/>
        <v>0</v>
      </c>
      <c r="AJ44">
        <f t="shared" ca="1" si="25"/>
        <v>20</v>
      </c>
      <c r="AK44">
        <f t="shared" ca="1" si="25"/>
        <v>20</v>
      </c>
      <c r="AL44">
        <f t="shared" ca="1" si="25"/>
        <v>0</v>
      </c>
      <c r="AM44" s="4" t="s">
        <v>103</v>
      </c>
      <c r="AZ44">
        <f ca="1">_xlfn.XLOOKUP($X44,Return_flow_table!$A$4:$A$25,Return_flow_table!B$4:B$25)</f>
        <v>0</v>
      </c>
      <c r="BA44">
        <f ca="1">_xlfn.XLOOKUP($X44,Return_flow_table!$A$4:$A$25,Return_flow_table!C$4:C$25)</f>
        <v>0</v>
      </c>
      <c r="BB44">
        <f ca="1">_xlfn.XLOOKUP($X44,Return_flow_table!$A$4:$A$25,Return_flow_table!D$4:D$25)</f>
        <v>20</v>
      </c>
      <c r="BC44">
        <f ca="1">_xlfn.XLOOKUP($X44,Return_flow_table!$A$4:$A$25,Return_flow_table!E$4:E$25)</f>
        <v>20</v>
      </c>
      <c r="BD44">
        <f ca="1">_xlfn.XLOOKUP($X44,Return_flow_table!$A$4:$A$25,Return_flow_table!F$4:F$25)</f>
        <v>10</v>
      </c>
      <c r="BE44">
        <f ca="1">_xlfn.XLOOKUP($X44,Return_flow_table!$A$4:$A$25,Return_flow_table!G$4:G$25)</f>
        <v>10</v>
      </c>
      <c r="BF44">
        <f ca="1">_xlfn.XLOOKUP($X44,Return_flow_table!$A$4:$A$25,Return_flow_table!H$4:H$25)</f>
        <v>0</v>
      </c>
      <c r="BG44">
        <f ca="1">_xlfn.XLOOKUP($X44,Return_flow_table!$A$4:$A$25,Return_flow_table!I$4:I$25)</f>
        <v>0</v>
      </c>
      <c r="BH44">
        <f ca="1">_xlfn.XLOOKUP($X44,Return_flow_table!$A$4:$A$25,Return_flow_table!J$4:J$25)</f>
        <v>0</v>
      </c>
      <c r="BI44">
        <f ca="1">_xlfn.XLOOKUP($X44,Return_flow_table!$A$4:$A$25,Return_flow_table!K$4:K$25)</f>
        <v>20</v>
      </c>
      <c r="BJ44">
        <f ca="1">_xlfn.XLOOKUP($X44,Return_flow_table!$A$4:$A$25,Return_flow_table!L$4:L$25)</f>
        <v>20</v>
      </c>
      <c r="BK44" s="2">
        <f ca="1">_xlfn.XLOOKUP($X44,Return_flow_table!$A$4:$A$25,Return_flow_table!M$4:M$25)</f>
        <v>0</v>
      </c>
    </row>
    <row r="45" spans="1:63" x14ac:dyDescent="0.3">
      <c r="A45" t="s">
        <v>287</v>
      </c>
      <c r="B45" t="s">
        <v>115</v>
      </c>
      <c r="C45" t="s">
        <v>99</v>
      </c>
      <c r="D45">
        <v>17</v>
      </c>
      <c r="E45" t="s">
        <v>100</v>
      </c>
      <c r="F45" t="s">
        <v>100</v>
      </c>
      <c r="G45" t="s">
        <v>288</v>
      </c>
      <c r="H45" t="s">
        <v>102</v>
      </c>
      <c r="I45">
        <f>_xlfn.XLOOKUP(B45,Use_Code_Ranking!$A$4:$A$23,Use_Code_Ranking!$B$4:$B$23,9999)</f>
        <v>5</v>
      </c>
      <c r="J45">
        <f t="shared" ca="1" si="11"/>
        <v>3</v>
      </c>
      <c r="K45">
        <f t="shared" ca="1" si="12"/>
        <v>0</v>
      </c>
      <c r="L45">
        <f t="shared" ca="1" si="13"/>
        <v>0</v>
      </c>
      <c r="M45">
        <f t="shared" ca="1" si="14"/>
        <v>0</v>
      </c>
      <c r="N45" t="str">
        <f t="shared" ca="1" si="15"/>
        <v/>
      </c>
      <c r="O45" t="str">
        <f t="shared" ca="1" si="16"/>
        <v/>
      </c>
      <c r="P45" t="str">
        <f t="shared" si="17"/>
        <v/>
      </c>
      <c r="Q45" t="str">
        <f t="shared" si="18"/>
        <v/>
      </c>
      <c r="R45" t="str">
        <f t="shared" si="19"/>
        <v/>
      </c>
      <c r="S45" t="str">
        <f t="shared" si="20"/>
        <v/>
      </c>
      <c r="U45" s="2" t="str">
        <f ca="1">IF(ISBLANK($T45),IF(S45="Irrigation","Irrigation",IF(R45="Irrigation","Irrigation",IF(Q45="Domestic","Domestic",IF(P45="Stockwatering","Stockwatering",IF(N45="IRRIGATION_AND_MUNICIPAL","Irrigation and Municipal",IF(O45="IRRIGATION_AND_DOMESTIC","Irrigation and Domestic Municipality",_xlfn.XLOOKUP(J45,Use_Code_Ranking!$B$4:$B$23,Use_Code_Ranking!$A$4:$A$23))))))),$T45)</f>
        <v>Domestic</v>
      </c>
      <c r="W45" s="23" t="str">
        <f ca="1"/>
        <v>A023282</v>
      </c>
      <c r="X45" s="4" t="str">
        <f t="shared" ca="1" si="21"/>
        <v>Irrigation</v>
      </c>
      <c r="Y45" t="str">
        <f t="shared" ca="1" si="8"/>
        <v>N</v>
      </c>
      <c r="Z45" s="2" t="str">
        <f t="shared" ca="1" si="9"/>
        <v>N</v>
      </c>
      <c r="AA45">
        <f t="shared" ca="1" si="22"/>
        <v>0</v>
      </c>
      <c r="AB45">
        <f t="shared" ca="1" si="22"/>
        <v>0</v>
      </c>
      <c r="AC45">
        <f t="shared" ca="1" si="22"/>
        <v>20</v>
      </c>
      <c r="AD45">
        <f t="shared" ca="1" si="22"/>
        <v>20</v>
      </c>
      <c r="AE45">
        <f t="shared" ca="1" si="22"/>
        <v>10</v>
      </c>
      <c r="AF45">
        <f t="shared" ca="1" si="23"/>
        <v>10</v>
      </c>
      <c r="AG45">
        <f t="shared" ca="1" si="24"/>
        <v>0</v>
      </c>
      <c r="AH45">
        <f t="shared" ca="1" si="23"/>
        <v>0</v>
      </c>
      <c r="AI45">
        <f t="shared" ca="1" si="25"/>
        <v>0</v>
      </c>
      <c r="AJ45">
        <f t="shared" ca="1" si="25"/>
        <v>20</v>
      </c>
      <c r="AK45">
        <f t="shared" ca="1" si="25"/>
        <v>20</v>
      </c>
      <c r="AL45">
        <f t="shared" ca="1" si="25"/>
        <v>0</v>
      </c>
      <c r="AM45" s="4" t="s">
        <v>103</v>
      </c>
      <c r="AZ45">
        <f ca="1">_xlfn.XLOOKUP($X45,Return_flow_table!$A$4:$A$25,Return_flow_table!B$4:B$25)</f>
        <v>0</v>
      </c>
      <c r="BA45">
        <f ca="1">_xlfn.XLOOKUP($X45,Return_flow_table!$A$4:$A$25,Return_flow_table!C$4:C$25)</f>
        <v>0</v>
      </c>
      <c r="BB45">
        <f ca="1">_xlfn.XLOOKUP($X45,Return_flow_table!$A$4:$A$25,Return_flow_table!D$4:D$25)</f>
        <v>20</v>
      </c>
      <c r="BC45">
        <f ca="1">_xlfn.XLOOKUP($X45,Return_flow_table!$A$4:$A$25,Return_flow_table!E$4:E$25)</f>
        <v>20</v>
      </c>
      <c r="BD45">
        <f ca="1">_xlfn.XLOOKUP($X45,Return_flow_table!$A$4:$A$25,Return_flow_table!F$4:F$25)</f>
        <v>10</v>
      </c>
      <c r="BE45">
        <f ca="1">_xlfn.XLOOKUP($X45,Return_flow_table!$A$4:$A$25,Return_flow_table!G$4:G$25)</f>
        <v>10</v>
      </c>
      <c r="BF45">
        <f ca="1">_xlfn.XLOOKUP($X45,Return_flow_table!$A$4:$A$25,Return_flow_table!H$4:H$25)</f>
        <v>0</v>
      </c>
      <c r="BG45">
        <f ca="1">_xlfn.XLOOKUP($X45,Return_flow_table!$A$4:$A$25,Return_flow_table!I$4:I$25)</f>
        <v>0</v>
      </c>
      <c r="BH45">
        <f ca="1">_xlfn.XLOOKUP($X45,Return_flow_table!$A$4:$A$25,Return_flow_table!J$4:J$25)</f>
        <v>0</v>
      </c>
      <c r="BI45">
        <f ca="1">_xlfn.XLOOKUP($X45,Return_flow_table!$A$4:$A$25,Return_flow_table!K$4:K$25)</f>
        <v>20</v>
      </c>
      <c r="BJ45">
        <f ca="1">_xlfn.XLOOKUP($X45,Return_flow_table!$A$4:$A$25,Return_flow_table!L$4:L$25)</f>
        <v>20</v>
      </c>
      <c r="BK45" s="2">
        <f ca="1">_xlfn.XLOOKUP($X45,Return_flow_table!$A$4:$A$25,Return_flow_table!M$4:M$25)</f>
        <v>0</v>
      </c>
    </row>
    <row r="46" spans="1:63" x14ac:dyDescent="0.3">
      <c r="A46" t="s">
        <v>289</v>
      </c>
      <c r="B46" t="s">
        <v>106</v>
      </c>
      <c r="C46" t="s">
        <v>99</v>
      </c>
      <c r="D46">
        <v>1</v>
      </c>
      <c r="E46" t="s">
        <v>100</v>
      </c>
      <c r="F46" t="s">
        <v>100</v>
      </c>
      <c r="G46" t="s">
        <v>290</v>
      </c>
      <c r="H46" t="s">
        <v>102</v>
      </c>
      <c r="I46">
        <f>_xlfn.XLOOKUP(B46,Use_Code_Ranking!$A$4:$A$23,Use_Code_Ranking!$B$4:$B$23,9999)</f>
        <v>3</v>
      </c>
      <c r="J46">
        <f t="shared" ca="1" si="11"/>
        <v>3</v>
      </c>
      <c r="K46">
        <f t="shared" ca="1" si="12"/>
        <v>0</v>
      </c>
      <c r="L46">
        <f t="shared" ca="1" si="13"/>
        <v>0</v>
      </c>
      <c r="M46">
        <f t="shared" ca="1" si="14"/>
        <v>0</v>
      </c>
      <c r="N46" t="str">
        <f t="shared" ca="1" si="15"/>
        <v/>
      </c>
      <c r="O46" t="str">
        <f t="shared" ca="1" si="16"/>
        <v/>
      </c>
      <c r="P46" t="str">
        <f t="shared" si="17"/>
        <v/>
      </c>
      <c r="Q46" t="str">
        <f t="shared" si="18"/>
        <v/>
      </c>
      <c r="R46" t="str">
        <f t="shared" si="19"/>
        <v/>
      </c>
      <c r="S46" t="str">
        <f t="shared" si="20"/>
        <v/>
      </c>
      <c r="U46" s="2" t="str">
        <f ca="1">IF(ISBLANK($T46),IF(S46="Irrigation","Irrigation",IF(R46="Irrigation","Irrigation",IF(Q46="Domestic","Domestic",IF(P46="Stockwatering","Stockwatering",IF(N46="IRRIGATION_AND_MUNICIPAL","Irrigation and Municipal",IF(O46="IRRIGATION_AND_DOMESTIC","Irrigation and Domestic Municipality",_xlfn.XLOOKUP(J46,Use_Code_Ranking!$B$4:$B$23,Use_Code_Ranking!$A$4:$A$23))))))),$T46)</f>
        <v>Domestic</v>
      </c>
      <c r="W46" s="23" t="str">
        <f ca="1"/>
        <v>A023534A</v>
      </c>
      <c r="X46" s="4" t="str">
        <f t="shared" ca="1" si="21"/>
        <v>Irrigation</v>
      </c>
      <c r="Y46" t="str">
        <f t="shared" ca="1" si="8"/>
        <v>N</v>
      </c>
      <c r="Z46" s="2" t="str">
        <f t="shared" ca="1" si="9"/>
        <v>N</v>
      </c>
      <c r="AA46">
        <f t="shared" ca="1" si="22"/>
        <v>0</v>
      </c>
      <c r="AB46">
        <f t="shared" ca="1" si="22"/>
        <v>0</v>
      </c>
      <c r="AC46">
        <f t="shared" ca="1" si="22"/>
        <v>20</v>
      </c>
      <c r="AD46">
        <f t="shared" ca="1" si="22"/>
        <v>20</v>
      </c>
      <c r="AE46">
        <f t="shared" ca="1" si="22"/>
        <v>10</v>
      </c>
      <c r="AF46">
        <f t="shared" ca="1" si="23"/>
        <v>10</v>
      </c>
      <c r="AG46">
        <f t="shared" ca="1" si="24"/>
        <v>0</v>
      </c>
      <c r="AH46">
        <f t="shared" ca="1" si="23"/>
        <v>0</v>
      </c>
      <c r="AI46">
        <f t="shared" ca="1" si="25"/>
        <v>0</v>
      </c>
      <c r="AJ46">
        <f t="shared" ca="1" si="25"/>
        <v>20</v>
      </c>
      <c r="AK46">
        <f t="shared" ca="1" si="25"/>
        <v>20</v>
      </c>
      <c r="AL46">
        <f t="shared" ca="1" si="25"/>
        <v>0</v>
      </c>
      <c r="AM46" s="4" t="s">
        <v>103</v>
      </c>
      <c r="AZ46">
        <f ca="1">_xlfn.XLOOKUP($X46,Return_flow_table!$A$4:$A$25,Return_flow_table!B$4:B$25)</f>
        <v>0</v>
      </c>
      <c r="BA46">
        <f ca="1">_xlfn.XLOOKUP($X46,Return_flow_table!$A$4:$A$25,Return_flow_table!C$4:C$25)</f>
        <v>0</v>
      </c>
      <c r="BB46">
        <f ca="1">_xlfn.XLOOKUP($X46,Return_flow_table!$A$4:$A$25,Return_flow_table!D$4:D$25)</f>
        <v>20</v>
      </c>
      <c r="BC46">
        <f ca="1">_xlfn.XLOOKUP($X46,Return_flow_table!$A$4:$A$25,Return_flow_table!E$4:E$25)</f>
        <v>20</v>
      </c>
      <c r="BD46">
        <f ca="1">_xlfn.XLOOKUP($X46,Return_flow_table!$A$4:$A$25,Return_flow_table!F$4:F$25)</f>
        <v>10</v>
      </c>
      <c r="BE46">
        <f ca="1">_xlfn.XLOOKUP($X46,Return_flow_table!$A$4:$A$25,Return_flow_table!G$4:G$25)</f>
        <v>10</v>
      </c>
      <c r="BF46">
        <f ca="1">_xlfn.XLOOKUP($X46,Return_flow_table!$A$4:$A$25,Return_flow_table!H$4:H$25)</f>
        <v>0</v>
      </c>
      <c r="BG46">
        <f ca="1">_xlfn.XLOOKUP($X46,Return_flow_table!$A$4:$A$25,Return_flow_table!I$4:I$25)</f>
        <v>0</v>
      </c>
      <c r="BH46">
        <f ca="1">_xlfn.XLOOKUP($X46,Return_flow_table!$A$4:$A$25,Return_flow_table!J$4:J$25)</f>
        <v>0</v>
      </c>
      <c r="BI46">
        <f ca="1">_xlfn.XLOOKUP($X46,Return_flow_table!$A$4:$A$25,Return_flow_table!K$4:K$25)</f>
        <v>20</v>
      </c>
      <c r="BJ46">
        <f ca="1">_xlfn.XLOOKUP($X46,Return_flow_table!$A$4:$A$25,Return_flow_table!L$4:L$25)</f>
        <v>20</v>
      </c>
      <c r="BK46" s="2">
        <f ca="1">_xlfn.XLOOKUP($X46,Return_flow_table!$A$4:$A$25,Return_flow_table!M$4:M$25)</f>
        <v>0</v>
      </c>
    </row>
    <row r="47" spans="1:63" x14ac:dyDescent="0.3">
      <c r="A47" t="s">
        <v>291</v>
      </c>
      <c r="B47" t="s">
        <v>115</v>
      </c>
      <c r="C47" t="s">
        <v>99</v>
      </c>
      <c r="D47">
        <v>0.1</v>
      </c>
      <c r="E47" t="s">
        <v>100</v>
      </c>
      <c r="F47" t="s">
        <v>100</v>
      </c>
      <c r="G47" t="s">
        <v>142</v>
      </c>
      <c r="H47" t="s">
        <v>124</v>
      </c>
      <c r="I47">
        <f>_xlfn.XLOOKUP(B47,Use_Code_Ranking!$A$4:$A$23,Use_Code_Ranking!$B$4:$B$23,9999)</f>
        <v>5</v>
      </c>
      <c r="J47">
        <f t="shared" ca="1" si="11"/>
        <v>5</v>
      </c>
      <c r="K47">
        <f t="shared" ca="1" si="12"/>
        <v>0</v>
      </c>
      <c r="L47">
        <f t="shared" ca="1" si="13"/>
        <v>0</v>
      </c>
      <c r="M47">
        <f t="shared" ca="1" si="14"/>
        <v>0</v>
      </c>
      <c r="N47" t="str">
        <f t="shared" ca="1" si="15"/>
        <v/>
      </c>
      <c r="O47" t="str">
        <f t="shared" ca="1" si="16"/>
        <v/>
      </c>
      <c r="P47" t="str">
        <f t="shared" si="17"/>
        <v/>
      </c>
      <c r="Q47" t="str">
        <f t="shared" si="18"/>
        <v/>
      </c>
      <c r="R47" t="str">
        <f t="shared" si="19"/>
        <v/>
      </c>
      <c r="S47" t="str">
        <f t="shared" si="20"/>
        <v/>
      </c>
      <c r="U47" s="2" t="str">
        <f ca="1">IF(ISBLANK($T47),IF(S47="Irrigation","Irrigation",IF(R47="Irrigation","Irrigation",IF(Q47="Domestic","Domestic",IF(P47="Stockwatering","Stockwatering",IF(N47="IRRIGATION_AND_MUNICIPAL","Irrigation and Municipal",IF(O47="IRRIGATION_AND_DOMESTIC","Irrigation and Domestic Municipality",_xlfn.XLOOKUP(J47,Use_Code_Ranking!$B$4:$B$23,Use_Code_Ranking!$A$4:$A$23))))))),$T47)</f>
        <v>Stockwatering</v>
      </c>
      <c r="W47" s="23" t="str">
        <f ca="1"/>
        <v>A023534B</v>
      </c>
      <c r="X47" s="4" t="str">
        <f t="shared" ca="1" si="21"/>
        <v>Irrigation</v>
      </c>
      <c r="Y47" t="str">
        <f t="shared" ca="1" si="8"/>
        <v>N</v>
      </c>
      <c r="Z47" s="2" t="str">
        <f t="shared" ca="1" si="9"/>
        <v>N</v>
      </c>
      <c r="AA47">
        <f t="shared" ca="1" si="22"/>
        <v>0</v>
      </c>
      <c r="AB47">
        <f t="shared" ca="1" si="22"/>
        <v>0</v>
      </c>
      <c r="AC47">
        <f t="shared" ca="1" si="22"/>
        <v>20</v>
      </c>
      <c r="AD47">
        <f t="shared" ca="1" si="22"/>
        <v>20</v>
      </c>
      <c r="AE47">
        <f t="shared" ca="1" si="22"/>
        <v>10</v>
      </c>
      <c r="AF47">
        <f t="shared" ca="1" si="23"/>
        <v>10</v>
      </c>
      <c r="AG47">
        <f t="shared" ca="1" si="24"/>
        <v>0</v>
      </c>
      <c r="AH47">
        <f t="shared" ca="1" si="23"/>
        <v>0</v>
      </c>
      <c r="AI47">
        <f t="shared" ca="1" si="25"/>
        <v>0</v>
      </c>
      <c r="AJ47">
        <f t="shared" ca="1" si="25"/>
        <v>20</v>
      </c>
      <c r="AK47">
        <f t="shared" ca="1" si="25"/>
        <v>20</v>
      </c>
      <c r="AL47">
        <f t="shared" ca="1" si="25"/>
        <v>0</v>
      </c>
      <c r="AM47" s="4" t="s">
        <v>103</v>
      </c>
      <c r="AZ47">
        <f ca="1">_xlfn.XLOOKUP($X47,Return_flow_table!$A$4:$A$25,Return_flow_table!B$4:B$25)</f>
        <v>0</v>
      </c>
      <c r="BA47">
        <f ca="1">_xlfn.XLOOKUP($X47,Return_flow_table!$A$4:$A$25,Return_flow_table!C$4:C$25)</f>
        <v>0</v>
      </c>
      <c r="BB47">
        <f ca="1">_xlfn.XLOOKUP($X47,Return_flow_table!$A$4:$A$25,Return_flow_table!D$4:D$25)</f>
        <v>20</v>
      </c>
      <c r="BC47">
        <f ca="1">_xlfn.XLOOKUP($X47,Return_flow_table!$A$4:$A$25,Return_flow_table!E$4:E$25)</f>
        <v>20</v>
      </c>
      <c r="BD47">
        <f ca="1">_xlfn.XLOOKUP($X47,Return_flow_table!$A$4:$A$25,Return_flow_table!F$4:F$25)</f>
        <v>10</v>
      </c>
      <c r="BE47">
        <f ca="1">_xlfn.XLOOKUP($X47,Return_flow_table!$A$4:$A$25,Return_flow_table!G$4:G$25)</f>
        <v>10</v>
      </c>
      <c r="BF47">
        <f ca="1">_xlfn.XLOOKUP($X47,Return_flow_table!$A$4:$A$25,Return_flow_table!H$4:H$25)</f>
        <v>0</v>
      </c>
      <c r="BG47">
        <f ca="1">_xlfn.XLOOKUP($X47,Return_flow_table!$A$4:$A$25,Return_flow_table!I$4:I$25)</f>
        <v>0</v>
      </c>
      <c r="BH47">
        <f ca="1">_xlfn.XLOOKUP($X47,Return_flow_table!$A$4:$A$25,Return_flow_table!J$4:J$25)</f>
        <v>0</v>
      </c>
      <c r="BI47">
        <f ca="1">_xlfn.XLOOKUP($X47,Return_flow_table!$A$4:$A$25,Return_flow_table!K$4:K$25)</f>
        <v>20</v>
      </c>
      <c r="BJ47">
        <f ca="1">_xlfn.XLOOKUP($X47,Return_flow_table!$A$4:$A$25,Return_flow_table!L$4:L$25)</f>
        <v>20</v>
      </c>
      <c r="BK47" s="2">
        <f ca="1">_xlfn.XLOOKUP($X47,Return_flow_table!$A$4:$A$25,Return_flow_table!M$4:M$25)</f>
        <v>0</v>
      </c>
    </row>
    <row r="48" spans="1:63" x14ac:dyDescent="0.3">
      <c r="A48" t="s">
        <v>143</v>
      </c>
      <c r="B48" t="s">
        <v>98</v>
      </c>
      <c r="C48" t="s">
        <v>99</v>
      </c>
      <c r="D48">
        <v>21</v>
      </c>
      <c r="E48" t="s">
        <v>100</v>
      </c>
      <c r="F48" t="s">
        <v>100</v>
      </c>
      <c r="G48" t="s">
        <v>123</v>
      </c>
      <c r="H48" t="s">
        <v>119</v>
      </c>
      <c r="I48">
        <f>_xlfn.XLOOKUP(B48,Use_Code_Ranking!$A$4:$A$23,Use_Code_Ranking!$B$4:$B$23,9999)</f>
        <v>1</v>
      </c>
      <c r="J48">
        <f t="shared" ca="1" si="11"/>
        <v>1</v>
      </c>
      <c r="K48">
        <f t="shared" ca="1" si="12"/>
        <v>1</v>
      </c>
      <c r="L48">
        <f t="shared" ca="1" si="13"/>
        <v>0</v>
      </c>
      <c r="M48">
        <f t="shared" ca="1" si="14"/>
        <v>0</v>
      </c>
      <c r="N48" t="str">
        <f t="shared" ca="1" si="15"/>
        <v/>
      </c>
      <c r="O48" t="str">
        <f t="shared" ca="1" si="16"/>
        <v/>
      </c>
      <c r="P48" t="str">
        <f t="shared" si="17"/>
        <v/>
      </c>
      <c r="Q48" t="str">
        <f t="shared" si="18"/>
        <v/>
      </c>
      <c r="R48" t="str">
        <f t="shared" si="19"/>
        <v/>
      </c>
      <c r="S48" t="str">
        <f t="shared" si="20"/>
        <v/>
      </c>
      <c r="U48" s="2" t="str">
        <f ca="1">IF(ISBLANK($T48),IF(S48="Irrigation","Irrigation",IF(R48="Irrigation","Irrigation",IF(Q48="Domestic","Domestic",IF(P48="Stockwatering","Stockwatering",IF(N48="IRRIGATION_AND_MUNICIPAL","Irrigation and Municipal",IF(O48="IRRIGATION_AND_DOMESTIC","Irrigation and Domestic Municipality",_xlfn.XLOOKUP(J48,Use_Code_Ranking!$B$4:$B$23,Use_Code_Ranking!$A$4:$A$23))))))),$T48)</f>
        <v>Irrigation</v>
      </c>
      <c r="W48" s="23" t="str">
        <f ca="1"/>
        <v>A023536</v>
      </c>
      <c r="X48" s="4" t="str">
        <f t="shared" ca="1" si="21"/>
        <v>Irrigation</v>
      </c>
      <c r="Y48" t="str">
        <f t="shared" ca="1" si="8"/>
        <v>N</v>
      </c>
      <c r="Z48" s="2" t="str">
        <f t="shared" ca="1" si="9"/>
        <v>N</v>
      </c>
      <c r="AA48">
        <f t="shared" ca="1" si="22"/>
        <v>0</v>
      </c>
      <c r="AB48">
        <f t="shared" ca="1" si="22"/>
        <v>0</v>
      </c>
      <c r="AC48">
        <f t="shared" ca="1" si="22"/>
        <v>20</v>
      </c>
      <c r="AD48">
        <f t="shared" ca="1" si="22"/>
        <v>20</v>
      </c>
      <c r="AE48">
        <f t="shared" ca="1" si="22"/>
        <v>10</v>
      </c>
      <c r="AF48">
        <f t="shared" ca="1" si="23"/>
        <v>10</v>
      </c>
      <c r="AG48">
        <f t="shared" ca="1" si="24"/>
        <v>0</v>
      </c>
      <c r="AH48">
        <f t="shared" ca="1" si="23"/>
        <v>0</v>
      </c>
      <c r="AI48">
        <f t="shared" ca="1" si="25"/>
        <v>0</v>
      </c>
      <c r="AJ48">
        <f t="shared" ca="1" si="25"/>
        <v>20</v>
      </c>
      <c r="AK48">
        <f t="shared" ca="1" si="25"/>
        <v>20</v>
      </c>
      <c r="AL48">
        <f t="shared" ca="1" si="25"/>
        <v>0</v>
      </c>
      <c r="AM48" s="4" t="s">
        <v>103</v>
      </c>
      <c r="AZ48">
        <f ca="1">_xlfn.XLOOKUP($X48,Return_flow_table!$A$4:$A$25,Return_flow_table!B$4:B$25)</f>
        <v>0</v>
      </c>
      <c r="BA48">
        <f ca="1">_xlfn.XLOOKUP($X48,Return_flow_table!$A$4:$A$25,Return_flow_table!C$4:C$25)</f>
        <v>0</v>
      </c>
      <c r="BB48">
        <f ca="1">_xlfn.XLOOKUP($X48,Return_flow_table!$A$4:$A$25,Return_flow_table!D$4:D$25)</f>
        <v>20</v>
      </c>
      <c r="BC48">
        <f ca="1">_xlfn.XLOOKUP($X48,Return_flow_table!$A$4:$A$25,Return_flow_table!E$4:E$25)</f>
        <v>20</v>
      </c>
      <c r="BD48">
        <f ca="1">_xlfn.XLOOKUP($X48,Return_flow_table!$A$4:$A$25,Return_flow_table!F$4:F$25)</f>
        <v>10</v>
      </c>
      <c r="BE48">
        <f ca="1">_xlfn.XLOOKUP($X48,Return_flow_table!$A$4:$A$25,Return_flow_table!G$4:G$25)</f>
        <v>10</v>
      </c>
      <c r="BF48">
        <f ca="1">_xlfn.XLOOKUP($X48,Return_flow_table!$A$4:$A$25,Return_flow_table!H$4:H$25)</f>
        <v>0</v>
      </c>
      <c r="BG48">
        <f ca="1">_xlfn.XLOOKUP($X48,Return_flow_table!$A$4:$A$25,Return_flow_table!I$4:I$25)</f>
        <v>0</v>
      </c>
      <c r="BH48">
        <f ca="1">_xlfn.XLOOKUP($X48,Return_flow_table!$A$4:$A$25,Return_flow_table!J$4:J$25)</f>
        <v>0</v>
      </c>
      <c r="BI48">
        <f ca="1">_xlfn.XLOOKUP($X48,Return_flow_table!$A$4:$A$25,Return_flow_table!K$4:K$25)</f>
        <v>20</v>
      </c>
      <c r="BJ48">
        <f ca="1">_xlfn.XLOOKUP($X48,Return_flow_table!$A$4:$A$25,Return_flow_table!L$4:L$25)</f>
        <v>20</v>
      </c>
      <c r="BK48" s="2">
        <f ca="1">_xlfn.XLOOKUP($X48,Return_flow_table!$A$4:$A$25,Return_flow_table!M$4:M$25)</f>
        <v>0</v>
      </c>
    </row>
    <row r="49" spans="1:63" x14ac:dyDescent="0.3">
      <c r="A49" t="s">
        <v>143</v>
      </c>
      <c r="B49" t="s">
        <v>120</v>
      </c>
      <c r="C49" t="s">
        <v>99</v>
      </c>
      <c r="D49">
        <v>21</v>
      </c>
      <c r="E49" t="s">
        <v>100</v>
      </c>
      <c r="F49" t="s">
        <v>100</v>
      </c>
      <c r="G49" t="s">
        <v>123</v>
      </c>
      <c r="H49" t="s">
        <v>119</v>
      </c>
      <c r="I49">
        <f>_xlfn.XLOOKUP(B49,Use_Code_Ranking!$A$4:$A$23,Use_Code_Ranking!$B$4:$B$23,9999)</f>
        <v>9</v>
      </c>
      <c r="J49">
        <f t="shared" ca="1" si="11"/>
        <v>1</v>
      </c>
      <c r="K49">
        <f t="shared" ca="1" si="12"/>
        <v>1</v>
      </c>
      <c r="L49">
        <f t="shared" ca="1" si="13"/>
        <v>0</v>
      </c>
      <c r="M49">
        <f t="shared" ca="1" si="14"/>
        <v>0</v>
      </c>
      <c r="N49" t="str">
        <f t="shared" ca="1" si="15"/>
        <v/>
      </c>
      <c r="O49" t="str">
        <f t="shared" ca="1" si="16"/>
        <v/>
      </c>
      <c r="P49" t="str">
        <f t="shared" si="17"/>
        <v/>
      </c>
      <c r="Q49" t="str">
        <f t="shared" si="18"/>
        <v/>
      </c>
      <c r="R49" t="str">
        <f t="shared" si="19"/>
        <v/>
      </c>
      <c r="S49" t="str">
        <f t="shared" si="20"/>
        <v/>
      </c>
      <c r="U49" s="2" t="str">
        <f ca="1">IF(ISBLANK($T49),IF(S49="Irrigation","Irrigation",IF(R49="Irrigation","Irrigation",IF(Q49="Domestic","Domestic",IF(P49="Stockwatering","Stockwatering",IF(N49="IRRIGATION_AND_MUNICIPAL","Irrigation and Municipal",IF(O49="IRRIGATION_AND_DOMESTIC","Irrigation and Domestic Municipality",_xlfn.XLOOKUP(J49,Use_Code_Ranking!$B$4:$B$23,Use_Code_Ranking!$A$4:$A$23))))))),$T49)</f>
        <v>Irrigation</v>
      </c>
      <c r="W49" s="23" t="str">
        <f ca="1"/>
        <v>A023792</v>
      </c>
      <c r="X49" s="4" t="str">
        <f t="shared" ca="1" si="21"/>
        <v>Irrigation</v>
      </c>
      <c r="Y49" t="str">
        <f t="shared" ca="1" si="8"/>
        <v>N</v>
      </c>
      <c r="Z49" s="2" t="str">
        <f t="shared" ca="1" si="9"/>
        <v>N</v>
      </c>
      <c r="AA49">
        <f t="shared" ca="1" si="22"/>
        <v>0</v>
      </c>
      <c r="AB49">
        <f t="shared" ca="1" si="22"/>
        <v>0</v>
      </c>
      <c r="AC49">
        <f t="shared" ca="1" si="22"/>
        <v>20</v>
      </c>
      <c r="AD49">
        <f t="shared" ca="1" si="22"/>
        <v>20</v>
      </c>
      <c r="AE49">
        <f t="shared" ca="1" si="22"/>
        <v>10</v>
      </c>
      <c r="AF49">
        <f t="shared" ca="1" si="23"/>
        <v>10</v>
      </c>
      <c r="AG49">
        <f t="shared" ca="1" si="24"/>
        <v>0</v>
      </c>
      <c r="AH49">
        <f t="shared" ca="1" si="23"/>
        <v>0</v>
      </c>
      <c r="AI49">
        <f t="shared" ca="1" si="25"/>
        <v>0</v>
      </c>
      <c r="AJ49">
        <f t="shared" ca="1" si="25"/>
        <v>20</v>
      </c>
      <c r="AK49">
        <f t="shared" ca="1" si="25"/>
        <v>20</v>
      </c>
      <c r="AL49">
        <f t="shared" ca="1" si="25"/>
        <v>0</v>
      </c>
      <c r="AM49" s="4" t="s">
        <v>103</v>
      </c>
      <c r="AZ49">
        <f ca="1">_xlfn.XLOOKUP($X49,Return_flow_table!$A$4:$A$25,Return_flow_table!B$4:B$25)</f>
        <v>0</v>
      </c>
      <c r="BA49">
        <f ca="1">_xlfn.XLOOKUP($X49,Return_flow_table!$A$4:$A$25,Return_flow_table!C$4:C$25)</f>
        <v>0</v>
      </c>
      <c r="BB49">
        <f ca="1">_xlfn.XLOOKUP($X49,Return_flow_table!$A$4:$A$25,Return_flow_table!D$4:D$25)</f>
        <v>20</v>
      </c>
      <c r="BC49">
        <f ca="1">_xlfn.XLOOKUP($X49,Return_flow_table!$A$4:$A$25,Return_flow_table!E$4:E$25)</f>
        <v>20</v>
      </c>
      <c r="BD49">
        <f ca="1">_xlfn.XLOOKUP($X49,Return_flow_table!$A$4:$A$25,Return_flow_table!F$4:F$25)</f>
        <v>10</v>
      </c>
      <c r="BE49">
        <f ca="1">_xlfn.XLOOKUP($X49,Return_flow_table!$A$4:$A$25,Return_flow_table!G$4:G$25)</f>
        <v>10</v>
      </c>
      <c r="BF49">
        <f ca="1">_xlfn.XLOOKUP($X49,Return_flow_table!$A$4:$A$25,Return_flow_table!H$4:H$25)</f>
        <v>0</v>
      </c>
      <c r="BG49">
        <f ca="1">_xlfn.XLOOKUP($X49,Return_flow_table!$A$4:$A$25,Return_flow_table!I$4:I$25)</f>
        <v>0</v>
      </c>
      <c r="BH49">
        <f ca="1">_xlfn.XLOOKUP($X49,Return_flow_table!$A$4:$A$25,Return_flow_table!J$4:J$25)</f>
        <v>0</v>
      </c>
      <c r="BI49">
        <f ca="1">_xlfn.XLOOKUP($X49,Return_flow_table!$A$4:$A$25,Return_flow_table!K$4:K$25)</f>
        <v>20</v>
      </c>
      <c r="BJ49">
        <f ca="1">_xlfn.XLOOKUP($X49,Return_flow_table!$A$4:$A$25,Return_flow_table!L$4:L$25)</f>
        <v>20</v>
      </c>
      <c r="BK49" s="2">
        <f ca="1">_xlfn.XLOOKUP($X49,Return_flow_table!$A$4:$A$25,Return_flow_table!M$4:M$25)</f>
        <v>0</v>
      </c>
    </row>
    <row r="50" spans="1:63" x14ac:dyDescent="0.3">
      <c r="A50" t="s">
        <v>292</v>
      </c>
      <c r="B50" t="s">
        <v>120</v>
      </c>
      <c r="C50" t="s">
        <v>99</v>
      </c>
      <c r="D50">
        <v>11</v>
      </c>
      <c r="E50" t="s">
        <v>100</v>
      </c>
      <c r="F50" t="s">
        <v>100</v>
      </c>
      <c r="G50" t="s">
        <v>293</v>
      </c>
      <c r="H50" t="s">
        <v>102</v>
      </c>
      <c r="I50">
        <f>_xlfn.XLOOKUP(B50,Use_Code_Ranking!$A$4:$A$23,Use_Code_Ranking!$B$4:$B$23,9999)</f>
        <v>9</v>
      </c>
      <c r="J50">
        <f t="shared" ca="1" si="11"/>
        <v>5</v>
      </c>
      <c r="K50">
        <f t="shared" ca="1" si="12"/>
        <v>0</v>
      </c>
      <c r="L50">
        <f t="shared" ca="1" si="13"/>
        <v>0</v>
      </c>
      <c r="M50">
        <f t="shared" ca="1" si="14"/>
        <v>0</v>
      </c>
      <c r="N50" t="str">
        <f t="shared" ca="1" si="15"/>
        <v/>
      </c>
      <c r="O50" t="str">
        <f t="shared" ca="1" si="16"/>
        <v/>
      </c>
      <c r="P50" t="str">
        <f t="shared" si="17"/>
        <v/>
      </c>
      <c r="Q50" t="str">
        <f t="shared" si="18"/>
        <v/>
      </c>
      <c r="R50" t="str">
        <f t="shared" si="19"/>
        <v/>
      </c>
      <c r="S50" t="str">
        <f t="shared" si="20"/>
        <v/>
      </c>
      <c r="U50" s="2" t="str">
        <f ca="1">IF(ISBLANK($T50),IF(S50="Irrigation","Irrigation",IF(R50="Irrigation","Irrigation",IF(Q50="Domestic","Domestic",IF(P50="Stockwatering","Stockwatering",IF(N50="IRRIGATION_AND_MUNICIPAL","Irrigation and Municipal",IF(O50="IRRIGATION_AND_DOMESTIC","Irrigation and Domestic Municipality",_xlfn.XLOOKUP(J50,Use_Code_Ranking!$B$4:$B$23,Use_Code_Ranking!$A$4:$A$23))))))),$T50)</f>
        <v>Stockwatering</v>
      </c>
      <c r="W50" s="23" t="str">
        <f ca="1"/>
        <v>A023802</v>
      </c>
      <c r="X50" s="4" t="str">
        <f t="shared" ca="1" si="21"/>
        <v>Irrigation</v>
      </c>
      <c r="Y50" t="str">
        <f t="shared" ca="1" si="8"/>
        <v>N</v>
      </c>
      <c r="Z50" s="2" t="str">
        <f t="shared" ca="1" si="9"/>
        <v>N</v>
      </c>
      <c r="AA50">
        <f t="shared" ca="1" si="22"/>
        <v>0</v>
      </c>
      <c r="AB50">
        <f t="shared" ca="1" si="22"/>
        <v>0</v>
      </c>
      <c r="AC50">
        <f t="shared" ca="1" si="22"/>
        <v>20</v>
      </c>
      <c r="AD50">
        <f t="shared" ca="1" si="22"/>
        <v>20</v>
      </c>
      <c r="AE50">
        <f t="shared" ca="1" si="22"/>
        <v>10</v>
      </c>
      <c r="AF50">
        <f t="shared" ca="1" si="23"/>
        <v>10</v>
      </c>
      <c r="AG50">
        <f t="shared" ca="1" si="24"/>
        <v>0</v>
      </c>
      <c r="AH50">
        <f t="shared" ca="1" si="23"/>
        <v>0</v>
      </c>
      <c r="AI50">
        <f t="shared" ca="1" si="25"/>
        <v>0</v>
      </c>
      <c r="AJ50">
        <f t="shared" ca="1" si="25"/>
        <v>20</v>
      </c>
      <c r="AK50">
        <f t="shared" ca="1" si="25"/>
        <v>20</v>
      </c>
      <c r="AL50">
        <f t="shared" ca="1" si="25"/>
        <v>0</v>
      </c>
      <c r="AM50" s="4" t="s">
        <v>103</v>
      </c>
      <c r="AZ50">
        <f ca="1">_xlfn.XLOOKUP($X50,Return_flow_table!$A$4:$A$25,Return_flow_table!B$4:B$25)</f>
        <v>0</v>
      </c>
      <c r="BA50">
        <f ca="1">_xlfn.XLOOKUP($X50,Return_flow_table!$A$4:$A$25,Return_flow_table!C$4:C$25)</f>
        <v>0</v>
      </c>
      <c r="BB50">
        <f ca="1">_xlfn.XLOOKUP($X50,Return_flow_table!$A$4:$A$25,Return_flow_table!D$4:D$25)</f>
        <v>20</v>
      </c>
      <c r="BC50">
        <f ca="1">_xlfn.XLOOKUP($X50,Return_flow_table!$A$4:$A$25,Return_flow_table!E$4:E$25)</f>
        <v>20</v>
      </c>
      <c r="BD50">
        <f ca="1">_xlfn.XLOOKUP($X50,Return_flow_table!$A$4:$A$25,Return_flow_table!F$4:F$25)</f>
        <v>10</v>
      </c>
      <c r="BE50">
        <f ca="1">_xlfn.XLOOKUP($X50,Return_flow_table!$A$4:$A$25,Return_flow_table!G$4:G$25)</f>
        <v>10</v>
      </c>
      <c r="BF50">
        <f ca="1">_xlfn.XLOOKUP($X50,Return_flow_table!$A$4:$A$25,Return_flow_table!H$4:H$25)</f>
        <v>0</v>
      </c>
      <c r="BG50">
        <f ca="1">_xlfn.XLOOKUP($X50,Return_flow_table!$A$4:$A$25,Return_flow_table!I$4:I$25)</f>
        <v>0</v>
      </c>
      <c r="BH50">
        <f ca="1">_xlfn.XLOOKUP($X50,Return_flow_table!$A$4:$A$25,Return_flow_table!J$4:J$25)</f>
        <v>0</v>
      </c>
      <c r="BI50">
        <f ca="1">_xlfn.XLOOKUP($X50,Return_flow_table!$A$4:$A$25,Return_flow_table!K$4:K$25)</f>
        <v>20</v>
      </c>
      <c r="BJ50">
        <f ca="1">_xlfn.XLOOKUP($X50,Return_flow_table!$A$4:$A$25,Return_flow_table!L$4:L$25)</f>
        <v>20</v>
      </c>
      <c r="BK50" s="2">
        <f ca="1">_xlfn.XLOOKUP($X50,Return_flow_table!$A$4:$A$25,Return_flow_table!M$4:M$25)</f>
        <v>0</v>
      </c>
    </row>
    <row r="51" spans="1:63" x14ac:dyDescent="0.3">
      <c r="A51" t="s">
        <v>292</v>
      </c>
      <c r="B51" t="s">
        <v>115</v>
      </c>
      <c r="C51" t="s">
        <v>99</v>
      </c>
      <c r="D51">
        <v>11</v>
      </c>
      <c r="E51" t="s">
        <v>100</v>
      </c>
      <c r="F51" t="s">
        <v>100</v>
      </c>
      <c r="G51" t="s">
        <v>293</v>
      </c>
      <c r="H51" t="s">
        <v>102</v>
      </c>
      <c r="I51">
        <f>_xlfn.XLOOKUP(B51,Use_Code_Ranking!$A$4:$A$23,Use_Code_Ranking!$B$4:$B$23,9999)</f>
        <v>5</v>
      </c>
      <c r="J51">
        <f t="shared" ca="1" si="11"/>
        <v>5</v>
      </c>
      <c r="K51">
        <f t="shared" ca="1" si="12"/>
        <v>0</v>
      </c>
      <c r="L51">
        <f t="shared" ca="1" si="13"/>
        <v>0</v>
      </c>
      <c r="M51">
        <f t="shared" ca="1" si="14"/>
        <v>0</v>
      </c>
      <c r="N51" t="str">
        <f t="shared" ca="1" si="15"/>
        <v/>
      </c>
      <c r="O51" t="str">
        <f t="shared" ca="1" si="16"/>
        <v/>
      </c>
      <c r="P51" t="str">
        <f t="shared" si="17"/>
        <v/>
      </c>
      <c r="Q51" t="str">
        <f t="shared" si="18"/>
        <v/>
      </c>
      <c r="R51" t="str">
        <f t="shared" si="19"/>
        <v/>
      </c>
      <c r="S51" t="str">
        <f t="shared" si="20"/>
        <v/>
      </c>
      <c r="U51" s="2" t="str">
        <f ca="1">IF(ISBLANK($T51),IF(S51="Irrigation","Irrigation",IF(R51="Irrigation","Irrigation",IF(Q51="Domestic","Domestic",IF(P51="Stockwatering","Stockwatering",IF(N51="IRRIGATION_AND_MUNICIPAL","Irrigation and Municipal",IF(O51="IRRIGATION_AND_DOMESTIC","Irrigation and Domestic Municipality",_xlfn.XLOOKUP(J51,Use_Code_Ranking!$B$4:$B$23,Use_Code_Ranking!$A$4:$A$23))))))),$T51)</f>
        <v>Stockwatering</v>
      </c>
      <c r="W51" s="23" t="str">
        <f ca="1"/>
        <v>A024051</v>
      </c>
      <c r="X51" s="4" t="str">
        <f t="shared" ca="1" si="21"/>
        <v>Irrigation</v>
      </c>
      <c r="Y51" t="str">
        <f t="shared" ca="1" si="8"/>
        <v>N</v>
      </c>
      <c r="Z51" s="2" t="str">
        <f t="shared" ca="1" si="9"/>
        <v>N</v>
      </c>
      <c r="AA51">
        <f t="shared" ca="1" si="22"/>
        <v>0</v>
      </c>
      <c r="AB51">
        <f t="shared" ca="1" si="22"/>
        <v>0</v>
      </c>
      <c r="AC51">
        <f t="shared" ca="1" si="22"/>
        <v>20</v>
      </c>
      <c r="AD51">
        <f t="shared" ca="1" si="22"/>
        <v>20</v>
      </c>
      <c r="AE51">
        <f t="shared" ca="1" si="22"/>
        <v>10</v>
      </c>
      <c r="AF51">
        <f t="shared" ca="1" si="23"/>
        <v>10</v>
      </c>
      <c r="AG51">
        <f t="shared" ca="1" si="24"/>
        <v>0</v>
      </c>
      <c r="AH51">
        <f t="shared" ca="1" si="23"/>
        <v>0</v>
      </c>
      <c r="AI51">
        <f t="shared" ca="1" si="25"/>
        <v>0</v>
      </c>
      <c r="AJ51">
        <f t="shared" ca="1" si="25"/>
        <v>20</v>
      </c>
      <c r="AK51">
        <f t="shared" ca="1" si="25"/>
        <v>20</v>
      </c>
      <c r="AL51">
        <f t="shared" ca="1" si="25"/>
        <v>0</v>
      </c>
      <c r="AM51" s="4" t="s">
        <v>103</v>
      </c>
      <c r="AZ51">
        <f ca="1">_xlfn.XLOOKUP($X51,Return_flow_table!$A$4:$A$25,Return_flow_table!B$4:B$25)</f>
        <v>0</v>
      </c>
      <c r="BA51">
        <f ca="1">_xlfn.XLOOKUP($X51,Return_flow_table!$A$4:$A$25,Return_flow_table!C$4:C$25)</f>
        <v>0</v>
      </c>
      <c r="BB51">
        <f ca="1">_xlfn.XLOOKUP($X51,Return_flow_table!$A$4:$A$25,Return_flow_table!D$4:D$25)</f>
        <v>20</v>
      </c>
      <c r="BC51">
        <f ca="1">_xlfn.XLOOKUP($X51,Return_flow_table!$A$4:$A$25,Return_flow_table!E$4:E$25)</f>
        <v>20</v>
      </c>
      <c r="BD51">
        <f ca="1">_xlfn.XLOOKUP($X51,Return_flow_table!$A$4:$A$25,Return_flow_table!F$4:F$25)</f>
        <v>10</v>
      </c>
      <c r="BE51">
        <f ca="1">_xlfn.XLOOKUP($X51,Return_flow_table!$A$4:$A$25,Return_flow_table!G$4:G$25)</f>
        <v>10</v>
      </c>
      <c r="BF51">
        <f ca="1">_xlfn.XLOOKUP($X51,Return_flow_table!$A$4:$A$25,Return_flow_table!H$4:H$25)</f>
        <v>0</v>
      </c>
      <c r="BG51">
        <f ca="1">_xlfn.XLOOKUP($X51,Return_flow_table!$A$4:$A$25,Return_flow_table!I$4:I$25)</f>
        <v>0</v>
      </c>
      <c r="BH51">
        <f ca="1">_xlfn.XLOOKUP($X51,Return_flow_table!$A$4:$A$25,Return_flow_table!J$4:J$25)</f>
        <v>0</v>
      </c>
      <c r="BI51">
        <f ca="1">_xlfn.XLOOKUP($X51,Return_flow_table!$A$4:$A$25,Return_flow_table!K$4:K$25)</f>
        <v>20</v>
      </c>
      <c r="BJ51">
        <f ca="1">_xlfn.XLOOKUP($X51,Return_flow_table!$A$4:$A$25,Return_flow_table!L$4:L$25)</f>
        <v>20</v>
      </c>
      <c r="BK51" s="2">
        <f ca="1">_xlfn.XLOOKUP($X51,Return_flow_table!$A$4:$A$25,Return_flow_table!M$4:M$25)</f>
        <v>0</v>
      </c>
    </row>
    <row r="52" spans="1:63" x14ac:dyDescent="0.3">
      <c r="A52" t="s">
        <v>294</v>
      </c>
      <c r="B52" t="s">
        <v>115</v>
      </c>
      <c r="C52" t="s">
        <v>99</v>
      </c>
      <c r="D52">
        <v>16</v>
      </c>
      <c r="E52" t="s">
        <v>100</v>
      </c>
      <c r="F52" t="s">
        <v>100</v>
      </c>
      <c r="G52" t="s">
        <v>295</v>
      </c>
      <c r="H52" t="s">
        <v>102</v>
      </c>
      <c r="I52">
        <f>_xlfn.XLOOKUP(B52,Use_Code_Ranking!$A$4:$A$23,Use_Code_Ranking!$B$4:$B$23,9999)</f>
        <v>5</v>
      </c>
      <c r="J52">
        <f t="shared" ca="1" si="11"/>
        <v>1</v>
      </c>
      <c r="K52">
        <f t="shared" ca="1" si="12"/>
        <v>1</v>
      </c>
      <c r="L52">
        <f t="shared" ca="1" si="13"/>
        <v>0</v>
      </c>
      <c r="M52">
        <f t="shared" ca="1" si="14"/>
        <v>0</v>
      </c>
      <c r="N52" t="str">
        <f t="shared" ca="1" si="15"/>
        <v/>
      </c>
      <c r="O52" t="str">
        <f t="shared" ca="1" si="16"/>
        <v/>
      </c>
      <c r="P52" t="str">
        <f t="shared" si="17"/>
        <v/>
      </c>
      <c r="Q52" t="str">
        <f t="shared" si="18"/>
        <v/>
      </c>
      <c r="R52" t="str">
        <f t="shared" si="19"/>
        <v/>
      </c>
      <c r="S52" t="str">
        <f t="shared" si="20"/>
        <v/>
      </c>
      <c r="U52" s="2" t="str">
        <f ca="1">IF(ISBLANK($T52),IF(S52="Irrigation","Irrigation",IF(R52="Irrigation","Irrigation",IF(Q52="Domestic","Domestic",IF(P52="Stockwatering","Stockwatering",IF(N52="IRRIGATION_AND_MUNICIPAL","Irrigation and Municipal",IF(O52="IRRIGATION_AND_DOMESTIC","Irrigation and Domestic Municipality",_xlfn.XLOOKUP(J52,Use_Code_Ranking!$B$4:$B$23,Use_Code_Ranking!$A$4:$A$23))))))),$T52)</f>
        <v>Irrigation</v>
      </c>
      <c r="W52" s="23" t="str">
        <f ca="1"/>
        <v>A024126</v>
      </c>
      <c r="X52" s="4" t="str">
        <f t="shared" ca="1" si="21"/>
        <v>Irrigation</v>
      </c>
      <c r="Y52" t="str">
        <f t="shared" ca="1" si="8"/>
        <v>N</v>
      </c>
      <c r="Z52" s="2" t="str">
        <f t="shared" ca="1" si="9"/>
        <v>N</v>
      </c>
      <c r="AA52">
        <f t="shared" ca="1" si="22"/>
        <v>0</v>
      </c>
      <c r="AB52">
        <f t="shared" ca="1" si="22"/>
        <v>0</v>
      </c>
      <c r="AC52">
        <f t="shared" ca="1" si="22"/>
        <v>20</v>
      </c>
      <c r="AD52">
        <f t="shared" ca="1" si="22"/>
        <v>20</v>
      </c>
      <c r="AE52">
        <f t="shared" ca="1" si="22"/>
        <v>10</v>
      </c>
      <c r="AF52">
        <f t="shared" ca="1" si="23"/>
        <v>10</v>
      </c>
      <c r="AG52">
        <f t="shared" ca="1" si="24"/>
        <v>0</v>
      </c>
      <c r="AH52">
        <f t="shared" ca="1" si="23"/>
        <v>0</v>
      </c>
      <c r="AI52">
        <f t="shared" ca="1" si="25"/>
        <v>0</v>
      </c>
      <c r="AJ52">
        <f t="shared" ca="1" si="25"/>
        <v>20</v>
      </c>
      <c r="AK52">
        <f t="shared" ca="1" si="25"/>
        <v>20</v>
      </c>
      <c r="AL52">
        <f t="shared" ca="1" si="25"/>
        <v>0</v>
      </c>
      <c r="AM52" s="4" t="s">
        <v>103</v>
      </c>
      <c r="AZ52">
        <f ca="1">_xlfn.XLOOKUP($X52,Return_flow_table!$A$4:$A$25,Return_flow_table!B$4:B$25)</f>
        <v>0</v>
      </c>
      <c r="BA52">
        <f ca="1">_xlfn.XLOOKUP($X52,Return_flow_table!$A$4:$A$25,Return_flow_table!C$4:C$25)</f>
        <v>0</v>
      </c>
      <c r="BB52">
        <f ca="1">_xlfn.XLOOKUP($X52,Return_flow_table!$A$4:$A$25,Return_flow_table!D$4:D$25)</f>
        <v>20</v>
      </c>
      <c r="BC52">
        <f ca="1">_xlfn.XLOOKUP($X52,Return_flow_table!$A$4:$A$25,Return_flow_table!E$4:E$25)</f>
        <v>20</v>
      </c>
      <c r="BD52">
        <f ca="1">_xlfn.XLOOKUP($X52,Return_flow_table!$A$4:$A$25,Return_flow_table!F$4:F$25)</f>
        <v>10</v>
      </c>
      <c r="BE52">
        <f ca="1">_xlfn.XLOOKUP($X52,Return_flow_table!$A$4:$A$25,Return_flow_table!G$4:G$25)</f>
        <v>10</v>
      </c>
      <c r="BF52">
        <f ca="1">_xlfn.XLOOKUP($X52,Return_flow_table!$A$4:$A$25,Return_flow_table!H$4:H$25)</f>
        <v>0</v>
      </c>
      <c r="BG52">
        <f ca="1">_xlfn.XLOOKUP($X52,Return_flow_table!$A$4:$A$25,Return_flow_table!I$4:I$25)</f>
        <v>0</v>
      </c>
      <c r="BH52">
        <f ca="1">_xlfn.XLOOKUP($X52,Return_flow_table!$A$4:$A$25,Return_flow_table!J$4:J$25)</f>
        <v>0</v>
      </c>
      <c r="BI52">
        <f ca="1">_xlfn.XLOOKUP($X52,Return_flow_table!$A$4:$A$25,Return_flow_table!K$4:K$25)</f>
        <v>20</v>
      </c>
      <c r="BJ52">
        <f ca="1">_xlfn.XLOOKUP($X52,Return_flow_table!$A$4:$A$25,Return_flow_table!L$4:L$25)</f>
        <v>20</v>
      </c>
      <c r="BK52" s="2">
        <f ca="1">_xlfn.XLOOKUP($X52,Return_flow_table!$A$4:$A$25,Return_flow_table!M$4:M$25)</f>
        <v>0</v>
      </c>
    </row>
    <row r="53" spans="1:63" x14ac:dyDescent="0.3">
      <c r="A53" t="s">
        <v>294</v>
      </c>
      <c r="B53" t="s">
        <v>120</v>
      </c>
      <c r="C53" t="s">
        <v>99</v>
      </c>
      <c r="D53">
        <v>16</v>
      </c>
      <c r="E53" t="s">
        <v>100</v>
      </c>
      <c r="F53" t="s">
        <v>100</v>
      </c>
      <c r="G53" t="s">
        <v>295</v>
      </c>
      <c r="H53" t="s">
        <v>102</v>
      </c>
      <c r="I53">
        <f>_xlfn.XLOOKUP(B53,Use_Code_Ranking!$A$4:$A$23,Use_Code_Ranking!$B$4:$B$23,9999)</f>
        <v>9</v>
      </c>
      <c r="J53">
        <f t="shared" ca="1" si="11"/>
        <v>1</v>
      </c>
      <c r="K53">
        <f t="shared" ca="1" si="12"/>
        <v>1</v>
      </c>
      <c r="L53">
        <f t="shared" ca="1" si="13"/>
        <v>0</v>
      </c>
      <c r="M53">
        <f t="shared" ca="1" si="14"/>
        <v>0</v>
      </c>
      <c r="N53" t="str">
        <f t="shared" ca="1" si="15"/>
        <v/>
      </c>
      <c r="O53" t="str">
        <f t="shared" ca="1" si="16"/>
        <v/>
      </c>
      <c r="P53" t="str">
        <f t="shared" si="17"/>
        <v/>
      </c>
      <c r="Q53" t="str">
        <f t="shared" si="18"/>
        <v/>
      </c>
      <c r="R53" t="str">
        <f t="shared" si="19"/>
        <v/>
      </c>
      <c r="S53" t="str">
        <f t="shared" si="20"/>
        <v/>
      </c>
      <c r="U53" s="2" t="str">
        <f ca="1">IF(ISBLANK($T53),IF(S53="Irrigation","Irrigation",IF(R53="Irrigation","Irrigation",IF(Q53="Domestic","Domestic",IF(P53="Stockwatering","Stockwatering",IF(N53="IRRIGATION_AND_MUNICIPAL","Irrigation and Municipal",IF(O53="IRRIGATION_AND_DOMESTIC","Irrigation and Domestic Municipality",_xlfn.XLOOKUP(J53,Use_Code_Ranking!$B$4:$B$23,Use_Code_Ranking!$A$4:$A$23))))))),$T53)</f>
        <v>Irrigation</v>
      </c>
      <c r="W53" s="23" t="str">
        <f ca="1"/>
        <v>A024209B</v>
      </c>
      <c r="X53" s="4" t="str">
        <f t="shared" ca="1" si="21"/>
        <v>Frost Protection</v>
      </c>
      <c r="Y53" t="str">
        <f t="shared" ca="1" si="8"/>
        <v>N</v>
      </c>
      <c r="Z53" s="2" t="str">
        <f t="shared" ca="1" si="9"/>
        <v>N</v>
      </c>
      <c r="AA53">
        <f t="shared" ca="1" si="22"/>
        <v>20</v>
      </c>
      <c r="AB53">
        <f t="shared" ca="1" si="22"/>
        <v>20</v>
      </c>
      <c r="AC53">
        <f t="shared" ca="1" si="22"/>
        <v>20</v>
      </c>
      <c r="AD53">
        <f t="shared" ca="1" si="22"/>
        <v>20</v>
      </c>
      <c r="AE53">
        <f t="shared" ca="1" si="22"/>
        <v>0</v>
      </c>
      <c r="AF53">
        <f t="shared" ca="1" si="23"/>
        <v>0</v>
      </c>
      <c r="AG53">
        <f t="shared" ca="1" si="24"/>
        <v>0</v>
      </c>
      <c r="AH53">
        <f t="shared" ca="1" si="23"/>
        <v>0</v>
      </c>
      <c r="AI53">
        <f t="shared" ca="1" si="25"/>
        <v>0</v>
      </c>
      <c r="AJ53">
        <f t="shared" ca="1" si="25"/>
        <v>0</v>
      </c>
      <c r="AK53">
        <f t="shared" ca="1" si="25"/>
        <v>0</v>
      </c>
      <c r="AL53">
        <f t="shared" ca="1" si="25"/>
        <v>0</v>
      </c>
      <c r="AM53" s="4" t="s">
        <v>103</v>
      </c>
      <c r="AZ53">
        <f ca="1">_xlfn.XLOOKUP($X53,Return_flow_table!$A$4:$A$25,Return_flow_table!B$4:B$25)</f>
        <v>20</v>
      </c>
      <c r="BA53">
        <f ca="1">_xlfn.XLOOKUP($X53,Return_flow_table!$A$4:$A$25,Return_flow_table!C$4:C$25)</f>
        <v>20</v>
      </c>
      <c r="BB53">
        <f ca="1">_xlfn.XLOOKUP($X53,Return_flow_table!$A$4:$A$25,Return_flow_table!D$4:D$25)</f>
        <v>20</v>
      </c>
      <c r="BC53">
        <f ca="1">_xlfn.XLOOKUP($X53,Return_flow_table!$A$4:$A$25,Return_flow_table!E$4:E$25)</f>
        <v>20</v>
      </c>
      <c r="BD53">
        <f ca="1">_xlfn.XLOOKUP($X53,Return_flow_table!$A$4:$A$25,Return_flow_table!F$4:F$25)</f>
        <v>0</v>
      </c>
      <c r="BE53">
        <f ca="1">_xlfn.XLOOKUP($X53,Return_flow_table!$A$4:$A$25,Return_flow_table!G$4:G$25)</f>
        <v>0</v>
      </c>
      <c r="BF53">
        <f ca="1">_xlfn.XLOOKUP($X53,Return_flow_table!$A$4:$A$25,Return_flow_table!H$4:H$25)</f>
        <v>0</v>
      </c>
      <c r="BG53">
        <f ca="1">_xlfn.XLOOKUP($X53,Return_flow_table!$A$4:$A$25,Return_flow_table!I$4:I$25)</f>
        <v>0</v>
      </c>
      <c r="BH53">
        <f ca="1">_xlfn.XLOOKUP($X53,Return_flow_table!$A$4:$A$25,Return_flow_table!J$4:J$25)</f>
        <v>0</v>
      </c>
      <c r="BI53">
        <f ca="1">_xlfn.XLOOKUP($X53,Return_flow_table!$A$4:$A$25,Return_flow_table!K$4:K$25)</f>
        <v>0</v>
      </c>
      <c r="BJ53">
        <f ca="1">_xlfn.XLOOKUP($X53,Return_flow_table!$A$4:$A$25,Return_flow_table!L$4:L$25)</f>
        <v>0</v>
      </c>
      <c r="BK53" s="2">
        <f ca="1">_xlfn.XLOOKUP($X53,Return_flow_table!$A$4:$A$25,Return_flow_table!M$4:M$25)</f>
        <v>0</v>
      </c>
    </row>
    <row r="54" spans="1:63" x14ac:dyDescent="0.3">
      <c r="A54" t="s">
        <v>294</v>
      </c>
      <c r="B54" t="s">
        <v>98</v>
      </c>
      <c r="C54" t="s">
        <v>99</v>
      </c>
      <c r="D54">
        <v>16</v>
      </c>
      <c r="E54" t="s">
        <v>100</v>
      </c>
      <c r="F54" t="s">
        <v>100</v>
      </c>
      <c r="G54" t="s">
        <v>295</v>
      </c>
      <c r="H54" t="s">
        <v>102</v>
      </c>
      <c r="I54">
        <f>_xlfn.XLOOKUP(B54,Use_Code_Ranking!$A$4:$A$23,Use_Code_Ranking!$B$4:$B$23,9999)</f>
        <v>1</v>
      </c>
      <c r="J54">
        <f t="shared" ca="1" si="11"/>
        <v>1</v>
      </c>
      <c r="K54">
        <f t="shared" ca="1" si="12"/>
        <v>1</v>
      </c>
      <c r="L54">
        <f t="shared" ca="1" si="13"/>
        <v>0</v>
      </c>
      <c r="M54">
        <f t="shared" ca="1" si="14"/>
        <v>0</v>
      </c>
      <c r="N54" t="str">
        <f t="shared" ca="1" si="15"/>
        <v/>
      </c>
      <c r="O54" t="str">
        <f t="shared" ca="1" si="16"/>
        <v/>
      </c>
      <c r="P54" t="str">
        <f t="shared" si="17"/>
        <v/>
      </c>
      <c r="Q54" t="str">
        <f t="shared" si="18"/>
        <v/>
      </c>
      <c r="R54" t="str">
        <f t="shared" si="19"/>
        <v/>
      </c>
      <c r="S54" t="str">
        <f t="shared" si="20"/>
        <v/>
      </c>
      <c r="U54" s="2" t="str">
        <f ca="1">IF(ISBLANK($T54),IF(S54="Irrigation","Irrigation",IF(R54="Irrigation","Irrigation",IF(Q54="Domestic","Domestic",IF(P54="Stockwatering","Stockwatering",IF(N54="IRRIGATION_AND_MUNICIPAL","Irrigation and Municipal",IF(O54="IRRIGATION_AND_DOMESTIC","Irrigation and Domestic Municipality",_xlfn.XLOOKUP(J54,Use_Code_Ranking!$B$4:$B$23,Use_Code_Ranking!$A$4:$A$23))))))),$T54)</f>
        <v>Irrigation</v>
      </c>
      <c r="W54" s="23" t="str">
        <f ca="1"/>
        <v>A024266B</v>
      </c>
      <c r="X54" s="4" t="str">
        <f t="shared" ca="1" si="21"/>
        <v>Frost Protection</v>
      </c>
      <c r="Y54" t="str">
        <f t="shared" ca="1" si="8"/>
        <v>N</v>
      </c>
      <c r="Z54" s="2" t="str">
        <f t="shared" ca="1" si="9"/>
        <v>N</v>
      </c>
      <c r="AA54">
        <f t="shared" ca="1" si="22"/>
        <v>20</v>
      </c>
      <c r="AB54">
        <f t="shared" ca="1" si="22"/>
        <v>20</v>
      </c>
      <c r="AC54">
        <f t="shared" ca="1" si="22"/>
        <v>20</v>
      </c>
      <c r="AD54">
        <f t="shared" ca="1" si="22"/>
        <v>20</v>
      </c>
      <c r="AE54">
        <f t="shared" ca="1" si="22"/>
        <v>0</v>
      </c>
      <c r="AF54">
        <f t="shared" ca="1" si="23"/>
        <v>0</v>
      </c>
      <c r="AG54">
        <f t="shared" ca="1" si="24"/>
        <v>0</v>
      </c>
      <c r="AH54">
        <f t="shared" ca="1" si="23"/>
        <v>0</v>
      </c>
      <c r="AI54">
        <f t="shared" ca="1" si="25"/>
        <v>0</v>
      </c>
      <c r="AJ54">
        <f t="shared" ca="1" si="25"/>
        <v>0</v>
      </c>
      <c r="AK54">
        <f t="shared" ca="1" si="25"/>
        <v>0</v>
      </c>
      <c r="AL54">
        <f t="shared" ca="1" si="25"/>
        <v>0</v>
      </c>
      <c r="AM54" s="4" t="s">
        <v>103</v>
      </c>
      <c r="AZ54">
        <f ca="1">_xlfn.XLOOKUP($X54,Return_flow_table!$A$4:$A$25,Return_flow_table!B$4:B$25)</f>
        <v>20</v>
      </c>
      <c r="BA54">
        <f ca="1">_xlfn.XLOOKUP($X54,Return_flow_table!$A$4:$A$25,Return_flow_table!C$4:C$25)</f>
        <v>20</v>
      </c>
      <c r="BB54">
        <f ca="1">_xlfn.XLOOKUP($X54,Return_flow_table!$A$4:$A$25,Return_flow_table!D$4:D$25)</f>
        <v>20</v>
      </c>
      <c r="BC54">
        <f ca="1">_xlfn.XLOOKUP($X54,Return_flow_table!$A$4:$A$25,Return_flow_table!E$4:E$25)</f>
        <v>20</v>
      </c>
      <c r="BD54">
        <f ca="1">_xlfn.XLOOKUP($X54,Return_flow_table!$A$4:$A$25,Return_flow_table!F$4:F$25)</f>
        <v>0</v>
      </c>
      <c r="BE54">
        <f ca="1">_xlfn.XLOOKUP($X54,Return_flow_table!$A$4:$A$25,Return_flow_table!G$4:G$25)</f>
        <v>0</v>
      </c>
      <c r="BF54">
        <f ca="1">_xlfn.XLOOKUP($X54,Return_flow_table!$A$4:$A$25,Return_flow_table!H$4:H$25)</f>
        <v>0</v>
      </c>
      <c r="BG54">
        <f ca="1">_xlfn.XLOOKUP($X54,Return_flow_table!$A$4:$A$25,Return_flow_table!I$4:I$25)</f>
        <v>0</v>
      </c>
      <c r="BH54">
        <f ca="1">_xlfn.XLOOKUP($X54,Return_flow_table!$A$4:$A$25,Return_flow_table!J$4:J$25)</f>
        <v>0</v>
      </c>
      <c r="BI54">
        <f ca="1">_xlfn.XLOOKUP($X54,Return_flow_table!$A$4:$A$25,Return_flow_table!K$4:K$25)</f>
        <v>0</v>
      </c>
      <c r="BJ54">
        <f ca="1">_xlfn.XLOOKUP($X54,Return_flow_table!$A$4:$A$25,Return_flow_table!L$4:L$25)</f>
        <v>0</v>
      </c>
      <c r="BK54" s="2">
        <f ca="1">_xlfn.XLOOKUP($X54,Return_flow_table!$A$4:$A$25,Return_flow_table!M$4:M$25)</f>
        <v>0</v>
      </c>
    </row>
    <row r="55" spans="1:63" x14ac:dyDescent="0.3">
      <c r="A55" t="s">
        <v>146</v>
      </c>
      <c r="B55" t="s">
        <v>98</v>
      </c>
      <c r="C55" t="s">
        <v>99</v>
      </c>
      <c r="D55">
        <v>3</v>
      </c>
      <c r="E55" t="s">
        <v>100</v>
      </c>
      <c r="F55" t="s">
        <v>100</v>
      </c>
      <c r="G55" t="s">
        <v>145</v>
      </c>
      <c r="H55" t="s">
        <v>102</v>
      </c>
      <c r="I55">
        <f>_xlfn.XLOOKUP(B55,Use_Code_Ranking!$A$4:$A$23,Use_Code_Ranking!$B$4:$B$23,9999)</f>
        <v>1</v>
      </c>
      <c r="J55">
        <f t="shared" ca="1" si="11"/>
        <v>1</v>
      </c>
      <c r="K55">
        <f t="shared" ca="1" si="12"/>
        <v>1</v>
      </c>
      <c r="L55">
        <f t="shared" ca="1" si="13"/>
        <v>0</v>
      </c>
      <c r="M55">
        <f t="shared" ca="1" si="14"/>
        <v>0</v>
      </c>
      <c r="N55" t="str">
        <f t="shared" ca="1" si="15"/>
        <v/>
      </c>
      <c r="O55" t="str">
        <f t="shared" ca="1" si="16"/>
        <v/>
      </c>
      <c r="P55" t="str">
        <f t="shared" si="17"/>
        <v/>
      </c>
      <c r="Q55" t="str">
        <f t="shared" si="18"/>
        <v/>
      </c>
      <c r="R55" t="str">
        <f t="shared" si="19"/>
        <v/>
      </c>
      <c r="S55" t="str">
        <f t="shared" si="20"/>
        <v/>
      </c>
      <c r="U55" s="2" t="str">
        <f ca="1">IF(ISBLANK($T55),IF(S55="Irrigation","Irrigation",IF(R55="Irrigation","Irrigation",IF(Q55="Domestic","Domestic",IF(P55="Stockwatering","Stockwatering",IF(N55="IRRIGATION_AND_MUNICIPAL","Irrigation and Municipal",IF(O55="IRRIGATION_AND_DOMESTIC","Irrigation and Domestic Municipality",_xlfn.XLOOKUP(J55,Use_Code_Ranking!$B$4:$B$23,Use_Code_Ranking!$A$4:$A$23))))))),$T55)</f>
        <v>Irrigation</v>
      </c>
      <c r="W55" s="23" t="str">
        <f ca="1"/>
        <v>A024271B</v>
      </c>
      <c r="X55" s="4" t="str">
        <f t="shared" ca="1" si="21"/>
        <v>Frost Protection</v>
      </c>
      <c r="Y55" t="str">
        <f t="shared" ca="1" si="8"/>
        <v>N</v>
      </c>
      <c r="Z55" s="2" t="str">
        <f t="shared" ca="1" si="9"/>
        <v>N</v>
      </c>
      <c r="AA55">
        <f t="shared" ca="1" si="22"/>
        <v>20</v>
      </c>
      <c r="AB55">
        <f t="shared" ca="1" si="22"/>
        <v>20</v>
      </c>
      <c r="AC55">
        <f t="shared" ca="1" si="22"/>
        <v>20</v>
      </c>
      <c r="AD55">
        <f t="shared" ca="1" si="22"/>
        <v>20</v>
      </c>
      <c r="AE55">
        <f t="shared" ca="1" si="22"/>
        <v>0</v>
      </c>
      <c r="AF55">
        <f t="shared" ca="1" si="23"/>
        <v>0</v>
      </c>
      <c r="AG55">
        <f t="shared" ca="1" si="24"/>
        <v>0</v>
      </c>
      <c r="AH55">
        <f t="shared" ca="1" si="23"/>
        <v>0</v>
      </c>
      <c r="AI55">
        <f t="shared" ca="1" si="25"/>
        <v>0</v>
      </c>
      <c r="AJ55">
        <f t="shared" ca="1" si="25"/>
        <v>0</v>
      </c>
      <c r="AK55">
        <f t="shared" ca="1" si="25"/>
        <v>0</v>
      </c>
      <c r="AL55">
        <f t="shared" ca="1" si="25"/>
        <v>0</v>
      </c>
      <c r="AM55" s="4" t="s">
        <v>103</v>
      </c>
      <c r="AZ55">
        <f ca="1">_xlfn.XLOOKUP($X55,Return_flow_table!$A$4:$A$25,Return_flow_table!B$4:B$25)</f>
        <v>20</v>
      </c>
      <c r="BA55">
        <f ca="1">_xlfn.XLOOKUP($X55,Return_flow_table!$A$4:$A$25,Return_flow_table!C$4:C$25)</f>
        <v>20</v>
      </c>
      <c r="BB55">
        <f ca="1">_xlfn.XLOOKUP($X55,Return_flow_table!$A$4:$A$25,Return_flow_table!D$4:D$25)</f>
        <v>20</v>
      </c>
      <c r="BC55">
        <f ca="1">_xlfn.XLOOKUP($X55,Return_flow_table!$A$4:$A$25,Return_flow_table!E$4:E$25)</f>
        <v>20</v>
      </c>
      <c r="BD55">
        <f ca="1">_xlfn.XLOOKUP($X55,Return_flow_table!$A$4:$A$25,Return_flow_table!F$4:F$25)</f>
        <v>0</v>
      </c>
      <c r="BE55">
        <f ca="1">_xlfn.XLOOKUP($X55,Return_flow_table!$A$4:$A$25,Return_flow_table!G$4:G$25)</f>
        <v>0</v>
      </c>
      <c r="BF55">
        <f ca="1">_xlfn.XLOOKUP($X55,Return_flow_table!$A$4:$A$25,Return_flow_table!H$4:H$25)</f>
        <v>0</v>
      </c>
      <c r="BG55">
        <f ca="1">_xlfn.XLOOKUP($X55,Return_flow_table!$A$4:$A$25,Return_flow_table!I$4:I$25)</f>
        <v>0</v>
      </c>
      <c r="BH55">
        <f ca="1">_xlfn.XLOOKUP($X55,Return_flow_table!$A$4:$A$25,Return_flow_table!J$4:J$25)</f>
        <v>0</v>
      </c>
      <c r="BI55">
        <f ca="1">_xlfn.XLOOKUP($X55,Return_flow_table!$A$4:$A$25,Return_flow_table!K$4:K$25)</f>
        <v>0</v>
      </c>
      <c r="BJ55">
        <f ca="1">_xlfn.XLOOKUP($X55,Return_flow_table!$A$4:$A$25,Return_flow_table!L$4:L$25)</f>
        <v>0</v>
      </c>
      <c r="BK55" s="2">
        <f ca="1">_xlfn.XLOOKUP($X55,Return_flow_table!$A$4:$A$25,Return_flow_table!M$4:M$25)</f>
        <v>0</v>
      </c>
    </row>
    <row r="56" spans="1:63" x14ac:dyDescent="0.3">
      <c r="A56" t="s">
        <v>296</v>
      </c>
      <c r="B56" t="s">
        <v>98</v>
      </c>
      <c r="C56" t="s">
        <v>99</v>
      </c>
      <c r="D56">
        <v>139</v>
      </c>
      <c r="E56" t="s">
        <v>100</v>
      </c>
      <c r="F56" t="s">
        <v>100</v>
      </c>
      <c r="G56" t="s">
        <v>297</v>
      </c>
      <c r="H56" t="s">
        <v>102</v>
      </c>
      <c r="I56">
        <f>_xlfn.XLOOKUP(B56,Use_Code_Ranking!$A$4:$A$23,Use_Code_Ranking!$B$4:$B$23,9999)</f>
        <v>1</v>
      </c>
      <c r="J56">
        <f t="shared" ca="1" si="11"/>
        <v>1</v>
      </c>
      <c r="K56">
        <f t="shared" ca="1" si="12"/>
        <v>1</v>
      </c>
      <c r="L56">
        <f t="shared" ca="1" si="13"/>
        <v>0</v>
      </c>
      <c r="M56">
        <f t="shared" ca="1" si="14"/>
        <v>0</v>
      </c>
      <c r="N56" t="str">
        <f t="shared" ca="1" si="15"/>
        <v/>
      </c>
      <c r="O56" t="str">
        <f t="shared" ca="1" si="16"/>
        <v/>
      </c>
      <c r="P56" t="str">
        <f t="shared" si="17"/>
        <v/>
      </c>
      <c r="Q56" t="str">
        <f t="shared" si="18"/>
        <v/>
      </c>
      <c r="R56" t="str">
        <f t="shared" si="19"/>
        <v/>
      </c>
      <c r="S56" t="str">
        <f t="shared" si="20"/>
        <v/>
      </c>
      <c r="U56" s="2" t="str">
        <f ca="1">IF(ISBLANK($T56),IF(S56="Irrigation","Irrigation",IF(R56="Irrigation","Irrigation",IF(Q56="Domestic","Domestic",IF(P56="Stockwatering","Stockwatering",IF(N56="IRRIGATION_AND_MUNICIPAL","Irrigation and Municipal",IF(O56="IRRIGATION_AND_DOMESTIC","Irrigation and Domestic Municipality",_xlfn.XLOOKUP(J56,Use_Code_Ranking!$B$4:$B$23,Use_Code_Ranking!$A$4:$A$23))))))),$T56)</f>
        <v>Irrigation</v>
      </c>
      <c r="W56" s="23" t="str">
        <f ca="1"/>
        <v>A024378</v>
      </c>
      <c r="X56" s="4" t="str">
        <f t="shared" ca="1" si="21"/>
        <v>Irrigation</v>
      </c>
      <c r="Y56" t="str">
        <f t="shared" ca="1" si="8"/>
        <v>N</v>
      </c>
      <c r="Z56" s="2" t="str">
        <f t="shared" ca="1" si="9"/>
        <v>N</v>
      </c>
      <c r="AA56">
        <f t="shared" ca="1" si="22"/>
        <v>0</v>
      </c>
      <c r="AB56">
        <f t="shared" ca="1" si="22"/>
        <v>0</v>
      </c>
      <c r="AC56">
        <f t="shared" ca="1" si="22"/>
        <v>20</v>
      </c>
      <c r="AD56">
        <f t="shared" ca="1" si="22"/>
        <v>20</v>
      </c>
      <c r="AE56">
        <f t="shared" ca="1" si="22"/>
        <v>10</v>
      </c>
      <c r="AF56">
        <f t="shared" ca="1" si="23"/>
        <v>10</v>
      </c>
      <c r="AG56">
        <f t="shared" ca="1" si="24"/>
        <v>0</v>
      </c>
      <c r="AH56">
        <f t="shared" ca="1" si="23"/>
        <v>0</v>
      </c>
      <c r="AI56">
        <f t="shared" ca="1" si="25"/>
        <v>0</v>
      </c>
      <c r="AJ56">
        <f t="shared" ca="1" si="25"/>
        <v>20</v>
      </c>
      <c r="AK56">
        <f t="shared" ca="1" si="25"/>
        <v>20</v>
      </c>
      <c r="AL56">
        <f t="shared" ca="1" si="25"/>
        <v>0</v>
      </c>
      <c r="AM56" s="4" t="s">
        <v>103</v>
      </c>
      <c r="AZ56">
        <f ca="1">_xlfn.XLOOKUP($X56,Return_flow_table!$A$4:$A$25,Return_flow_table!B$4:B$25)</f>
        <v>0</v>
      </c>
      <c r="BA56">
        <f ca="1">_xlfn.XLOOKUP($X56,Return_flow_table!$A$4:$A$25,Return_flow_table!C$4:C$25)</f>
        <v>0</v>
      </c>
      <c r="BB56">
        <f ca="1">_xlfn.XLOOKUP($X56,Return_flow_table!$A$4:$A$25,Return_flow_table!D$4:D$25)</f>
        <v>20</v>
      </c>
      <c r="BC56">
        <f ca="1">_xlfn.XLOOKUP($X56,Return_flow_table!$A$4:$A$25,Return_flow_table!E$4:E$25)</f>
        <v>20</v>
      </c>
      <c r="BD56">
        <f ca="1">_xlfn.XLOOKUP($X56,Return_flow_table!$A$4:$A$25,Return_flow_table!F$4:F$25)</f>
        <v>10</v>
      </c>
      <c r="BE56">
        <f ca="1">_xlfn.XLOOKUP($X56,Return_flow_table!$A$4:$A$25,Return_flow_table!G$4:G$25)</f>
        <v>10</v>
      </c>
      <c r="BF56">
        <f ca="1">_xlfn.XLOOKUP($X56,Return_flow_table!$A$4:$A$25,Return_flow_table!H$4:H$25)</f>
        <v>0</v>
      </c>
      <c r="BG56">
        <f ca="1">_xlfn.XLOOKUP($X56,Return_flow_table!$A$4:$A$25,Return_flow_table!I$4:I$25)</f>
        <v>0</v>
      </c>
      <c r="BH56">
        <f ca="1">_xlfn.XLOOKUP($X56,Return_flow_table!$A$4:$A$25,Return_flow_table!J$4:J$25)</f>
        <v>0</v>
      </c>
      <c r="BI56">
        <f ca="1">_xlfn.XLOOKUP($X56,Return_flow_table!$A$4:$A$25,Return_flow_table!K$4:K$25)</f>
        <v>20</v>
      </c>
      <c r="BJ56">
        <f ca="1">_xlfn.XLOOKUP($X56,Return_flow_table!$A$4:$A$25,Return_flow_table!L$4:L$25)</f>
        <v>20</v>
      </c>
      <c r="BK56" s="2">
        <f ca="1">_xlfn.XLOOKUP($X56,Return_flow_table!$A$4:$A$25,Return_flow_table!M$4:M$25)</f>
        <v>0</v>
      </c>
    </row>
    <row r="57" spans="1:63" x14ac:dyDescent="0.3">
      <c r="A57" t="s">
        <v>298</v>
      </c>
      <c r="B57" t="s">
        <v>98</v>
      </c>
      <c r="C57" t="s">
        <v>99</v>
      </c>
      <c r="D57">
        <v>290</v>
      </c>
      <c r="E57" t="s">
        <v>100</v>
      </c>
      <c r="F57" t="s">
        <v>100</v>
      </c>
      <c r="G57" t="s">
        <v>299</v>
      </c>
      <c r="H57" t="s">
        <v>102</v>
      </c>
      <c r="I57">
        <f>_xlfn.XLOOKUP(B57,Use_Code_Ranking!$A$4:$A$23,Use_Code_Ranking!$B$4:$B$23,9999)</f>
        <v>1</v>
      </c>
      <c r="J57">
        <f t="shared" ca="1" si="11"/>
        <v>1</v>
      </c>
      <c r="K57">
        <f t="shared" ca="1" si="12"/>
        <v>1</v>
      </c>
      <c r="L57">
        <f t="shared" ca="1" si="13"/>
        <v>0</v>
      </c>
      <c r="M57">
        <f t="shared" ca="1" si="14"/>
        <v>0</v>
      </c>
      <c r="N57" t="str">
        <f t="shared" ca="1" si="15"/>
        <v/>
      </c>
      <c r="O57" t="str">
        <f t="shared" ca="1" si="16"/>
        <v/>
      </c>
      <c r="P57" t="str">
        <f t="shared" si="17"/>
        <v/>
      </c>
      <c r="Q57" t="str">
        <f t="shared" si="18"/>
        <v/>
      </c>
      <c r="R57" t="str">
        <f t="shared" si="19"/>
        <v/>
      </c>
      <c r="S57" t="str">
        <f t="shared" si="20"/>
        <v/>
      </c>
      <c r="U57" s="2" t="str">
        <f ca="1">IF(ISBLANK($T57),IF(S57="Irrigation","Irrigation",IF(R57="Irrigation","Irrigation",IF(Q57="Domestic","Domestic",IF(P57="Stockwatering","Stockwatering",IF(N57="IRRIGATION_AND_MUNICIPAL","Irrigation and Municipal",IF(O57="IRRIGATION_AND_DOMESTIC","Irrigation and Domestic Municipality",_xlfn.XLOOKUP(J57,Use_Code_Ranking!$B$4:$B$23,Use_Code_Ranking!$A$4:$A$23))))))),$T57)</f>
        <v>Irrigation</v>
      </c>
      <c r="W57" s="23" t="str">
        <f ca="1"/>
        <v>A024391</v>
      </c>
      <c r="X57" s="4" t="str">
        <f t="shared" ca="1" si="21"/>
        <v>Irrigation</v>
      </c>
      <c r="Y57" t="str">
        <f t="shared" ca="1" si="8"/>
        <v>N</v>
      </c>
      <c r="Z57" s="2" t="str">
        <f t="shared" ca="1" si="9"/>
        <v>N</v>
      </c>
      <c r="AA57">
        <f t="shared" ca="1" si="22"/>
        <v>0</v>
      </c>
      <c r="AB57">
        <f t="shared" ca="1" si="22"/>
        <v>0</v>
      </c>
      <c r="AC57">
        <f t="shared" ca="1" si="22"/>
        <v>20</v>
      </c>
      <c r="AD57">
        <f t="shared" ca="1" si="22"/>
        <v>20</v>
      </c>
      <c r="AE57">
        <f t="shared" ca="1" si="22"/>
        <v>10</v>
      </c>
      <c r="AF57">
        <f t="shared" ca="1" si="23"/>
        <v>10</v>
      </c>
      <c r="AG57">
        <f t="shared" ca="1" si="24"/>
        <v>0</v>
      </c>
      <c r="AH57">
        <f t="shared" ca="1" si="23"/>
        <v>0</v>
      </c>
      <c r="AI57">
        <f t="shared" ca="1" si="25"/>
        <v>0</v>
      </c>
      <c r="AJ57">
        <f t="shared" ca="1" si="25"/>
        <v>20</v>
      </c>
      <c r="AK57">
        <f t="shared" ca="1" si="25"/>
        <v>20</v>
      </c>
      <c r="AL57">
        <f t="shared" ca="1" si="25"/>
        <v>0</v>
      </c>
      <c r="AM57" s="4" t="s">
        <v>103</v>
      </c>
      <c r="AZ57">
        <f ca="1">_xlfn.XLOOKUP($X57,Return_flow_table!$A$4:$A$25,Return_flow_table!B$4:B$25)</f>
        <v>0</v>
      </c>
      <c r="BA57">
        <f ca="1">_xlfn.XLOOKUP($X57,Return_flow_table!$A$4:$A$25,Return_flow_table!C$4:C$25)</f>
        <v>0</v>
      </c>
      <c r="BB57">
        <f ca="1">_xlfn.XLOOKUP($X57,Return_flow_table!$A$4:$A$25,Return_flow_table!D$4:D$25)</f>
        <v>20</v>
      </c>
      <c r="BC57">
        <f ca="1">_xlfn.XLOOKUP($X57,Return_flow_table!$A$4:$A$25,Return_flow_table!E$4:E$25)</f>
        <v>20</v>
      </c>
      <c r="BD57">
        <f ca="1">_xlfn.XLOOKUP($X57,Return_flow_table!$A$4:$A$25,Return_flow_table!F$4:F$25)</f>
        <v>10</v>
      </c>
      <c r="BE57">
        <f ca="1">_xlfn.XLOOKUP($X57,Return_flow_table!$A$4:$A$25,Return_flow_table!G$4:G$25)</f>
        <v>10</v>
      </c>
      <c r="BF57">
        <f ca="1">_xlfn.XLOOKUP($X57,Return_flow_table!$A$4:$A$25,Return_flow_table!H$4:H$25)</f>
        <v>0</v>
      </c>
      <c r="BG57">
        <f ca="1">_xlfn.XLOOKUP($X57,Return_flow_table!$A$4:$A$25,Return_flow_table!I$4:I$25)</f>
        <v>0</v>
      </c>
      <c r="BH57">
        <f ca="1">_xlfn.XLOOKUP($X57,Return_flow_table!$A$4:$A$25,Return_flow_table!J$4:J$25)</f>
        <v>0</v>
      </c>
      <c r="BI57">
        <f ca="1">_xlfn.XLOOKUP($X57,Return_flow_table!$A$4:$A$25,Return_flow_table!K$4:K$25)</f>
        <v>20</v>
      </c>
      <c r="BJ57">
        <f ca="1">_xlfn.XLOOKUP($X57,Return_flow_table!$A$4:$A$25,Return_flow_table!L$4:L$25)</f>
        <v>20</v>
      </c>
      <c r="BK57" s="2">
        <f ca="1">_xlfn.XLOOKUP($X57,Return_flow_table!$A$4:$A$25,Return_flow_table!M$4:M$25)</f>
        <v>0</v>
      </c>
    </row>
    <row r="58" spans="1:63" x14ac:dyDescent="0.3">
      <c r="A58" t="s">
        <v>298</v>
      </c>
      <c r="B58" t="s">
        <v>106</v>
      </c>
      <c r="C58" t="s">
        <v>99</v>
      </c>
      <c r="D58">
        <v>290</v>
      </c>
      <c r="E58" t="s">
        <v>100</v>
      </c>
      <c r="F58" t="s">
        <v>100</v>
      </c>
      <c r="G58" t="s">
        <v>299</v>
      </c>
      <c r="H58" t="s">
        <v>102</v>
      </c>
      <c r="I58">
        <f>_xlfn.XLOOKUP(B58,Use_Code_Ranking!$A$4:$A$23,Use_Code_Ranking!$B$4:$B$23,9999)</f>
        <v>3</v>
      </c>
      <c r="J58">
        <f t="shared" ca="1" si="11"/>
        <v>1</v>
      </c>
      <c r="K58">
        <f t="shared" ca="1" si="12"/>
        <v>1</v>
      </c>
      <c r="L58">
        <f t="shared" ca="1" si="13"/>
        <v>0</v>
      </c>
      <c r="M58">
        <f t="shared" ca="1" si="14"/>
        <v>0</v>
      </c>
      <c r="N58" t="str">
        <f t="shared" ca="1" si="15"/>
        <v/>
      </c>
      <c r="O58" t="str">
        <f t="shared" ca="1" si="16"/>
        <v/>
      </c>
      <c r="P58" t="str">
        <f t="shared" si="17"/>
        <v/>
      </c>
      <c r="Q58" t="str">
        <f t="shared" si="18"/>
        <v/>
      </c>
      <c r="R58" t="str">
        <f t="shared" si="19"/>
        <v/>
      </c>
      <c r="S58" t="str">
        <f t="shared" si="20"/>
        <v/>
      </c>
      <c r="U58" s="2" t="str">
        <f ca="1">IF(ISBLANK($T58),IF(S58="Irrigation","Irrigation",IF(R58="Irrigation","Irrigation",IF(Q58="Domestic","Domestic",IF(P58="Stockwatering","Stockwatering",IF(N58="IRRIGATION_AND_MUNICIPAL","Irrigation and Municipal",IF(O58="IRRIGATION_AND_DOMESTIC","Irrigation and Domestic Municipality",_xlfn.XLOOKUP(J58,Use_Code_Ranking!$B$4:$B$23,Use_Code_Ranking!$A$4:$A$23))))))),$T58)</f>
        <v>Irrigation</v>
      </c>
      <c r="W58" s="23" t="str">
        <f ca="1"/>
        <v>A024405</v>
      </c>
      <c r="X58" s="4" t="str">
        <f t="shared" ca="1" si="21"/>
        <v>Irrigation</v>
      </c>
      <c r="Y58" t="str">
        <f t="shared" ca="1" si="8"/>
        <v>N</v>
      </c>
      <c r="Z58" s="2" t="str">
        <f t="shared" ca="1" si="9"/>
        <v>N</v>
      </c>
      <c r="AA58">
        <f t="shared" ca="1" si="22"/>
        <v>0</v>
      </c>
      <c r="AB58">
        <f t="shared" ca="1" si="22"/>
        <v>0</v>
      </c>
      <c r="AC58">
        <f t="shared" ca="1" si="22"/>
        <v>20</v>
      </c>
      <c r="AD58">
        <f t="shared" ca="1" si="22"/>
        <v>20</v>
      </c>
      <c r="AE58">
        <f t="shared" ca="1" si="22"/>
        <v>10</v>
      </c>
      <c r="AF58">
        <f t="shared" ca="1" si="23"/>
        <v>10</v>
      </c>
      <c r="AG58">
        <f t="shared" ca="1" si="24"/>
        <v>0</v>
      </c>
      <c r="AH58">
        <f t="shared" ca="1" si="23"/>
        <v>0</v>
      </c>
      <c r="AI58">
        <f t="shared" ca="1" si="25"/>
        <v>0</v>
      </c>
      <c r="AJ58">
        <f t="shared" ca="1" si="25"/>
        <v>20</v>
      </c>
      <c r="AK58">
        <f t="shared" ca="1" si="25"/>
        <v>20</v>
      </c>
      <c r="AL58">
        <f t="shared" ca="1" si="25"/>
        <v>0</v>
      </c>
      <c r="AM58" s="4" t="s">
        <v>103</v>
      </c>
      <c r="AZ58">
        <f ca="1">_xlfn.XLOOKUP($X58,Return_flow_table!$A$4:$A$25,Return_flow_table!B$4:B$25)</f>
        <v>0</v>
      </c>
      <c r="BA58">
        <f ca="1">_xlfn.XLOOKUP($X58,Return_flow_table!$A$4:$A$25,Return_flow_table!C$4:C$25)</f>
        <v>0</v>
      </c>
      <c r="BB58">
        <f ca="1">_xlfn.XLOOKUP($X58,Return_flow_table!$A$4:$A$25,Return_flow_table!D$4:D$25)</f>
        <v>20</v>
      </c>
      <c r="BC58">
        <f ca="1">_xlfn.XLOOKUP($X58,Return_flow_table!$A$4:$A$25,Return_flow_table!E$4:E$25)</f>
        <v>20</v>
      </c>
      <c r="BD58">
        <f ca="1">_xlfn.XLOOKUP($X58,Return_flow_table!$A$4:$A$25,Return_flow_table!F$4:F$25)</f>
        <v>10</v>
      </c>
      <c r="BE58">
        <f ca="1">_xlfn.XLOOKUP($X58,Return_flow_table!$A$4:$A$25,Return_flow_table!G$4:G$25)</f>
        <v>10</v>
      </c>
      <c r="BF58">
        <f ca="1">_xlfn.XLOOKUP($X58,Return_flow_table!$A$4:$A$25,Return_flow_table!H$4:H$25)</f>
        <v>0</v>
      </c>
      <c r="BG58">
        <f ca="1">_xlfn.XLOOKUP($X58,Return_flow_table!$A$4:$A$25,Return_flow_table!I$4:I$25)</f>
        <v>0</v>
      </c>
      <c r="BH58">
        <f ca="1">_xlfn.XLOOKUP($X58,Return_flow_table!$A$4:$A$25,Return_flow_table!J$4:J$25)</f>
        <v>0</v>
      </c>
      <c r="BI58">
        <f ca="1">_xlfn.XLOOKUP($X58,Return_flow_table!$A$4:$A$25,Return_flow_table!K$4:K$25)</f>
        <v>20</v>
      </c>
      <c r="BJ58">
        <f ca="1">_xlfn.XLOOKUP($X58,Return_flow_table!$A$4:$A$25,Return_flow_table!L$4:L$25)</f>
        <v>20</v>
      </c>
      <c r="BK58" s="2">
        <f ca="1">_xlfn.XLOOKUP($X58,Return_flow_table!$A$4:$A$25,Return_flow_table!M$4:M$25)</f>
        <v>0</v>
      </c>
    </row>
    <row r="59" spans="1:63" x14ac:dyDescent="0.3">
      <c r="A59" t="s">
        <v>298</v>
      </c>
      <c r="B59" t="s">
        <v>115</v>
      </c>
      <c r="C59" t="s">
        <v>99</v>
      </c>
      <c r="D59">
        <v>290</v>
      </c>
      <c r="E59" t="s">
        <v>100</v>
      </c>
      <c r="F59" t="s">
        <v>100</v>
      </c>
      <c r="G59" t="s">
        <v>299</v>
      </c>
      <c r="H59" t="s">
        <v>102</v>
      </c>
      <c r="I59">
        <f>_xlfn.XLOOKUP(B59,Use_Code_Ranking!$A$4:$A$23,Use_Code_Ranking!$B$4:$B$23,9999)</f>
        <v>5</v>
      </c>
      <c r="J59">
        <f t="shared" ca="1" si="11"/>
        <v>1</v>
      </c>
      <c r="K59">
        <f t="shared" ca="1" si="12"/>
        <v>1</v>
      </c>
      <c r="L59">
        <f t="shared" ca="1" si="13"/>
        <v>0</v>
      </c>
      <c r="M59">
        <f t="shared" ca="1" si="14"/>
        <v>0</v>
      </c>
      <c r="N59" t="str">
        <f t="shared" ca="1" si="15"/>
        <v/>
      </c>
      <c r="O59" t="str">
        <f t="shared" ca="1" si="16"/>
        <v/>
      </c>
      <c r="P59" t="str">
        <f t="shared" si="17"/>
        <v/>
      </c>
      <c r="Q59" t="str">
        <f t="shared" si="18"/>
        <v/>
      </c>
      <c r="R59" t="str">
        <f t="shared" si="19"/>
        <v/>
      </c>
      <c r="S59" t="str">
        <f t="shared" si="20"/>
        <v/>
      </c>
      <c r="U59" s="2" t="str">
        <f ca="1">IF(ISBLANK($T59),IF(S59="Irrigation","Irrigation",IF(R59="Irrigation","Irrigation",IF(Q59="Domestic","Domestic",IF(P59="Stockwatering","Stockwatering",IF(N59="IRRIGATION_AND_MUNICIPAL","Irrigation and Municipal",IF(O59="IRRIGATION_AND_DOMESTIC","Irrigation and Domestic Municipality",_xlfn.XLOOKUP(J59,Use_Code_Ranking!$B$4:$B$23,Use_Code_Ranking!$A$4:$A$23))))))),$T59)</f>
        <v>Irrigation</v>
      </c>
      <c r="W59" s="23" t="str">
        <f ca="1"/>
        <v>A024425</v>
      </c>
      <c r="X59" s="4" t="str">
        <f t="shared" ca="1" si="21"/>
        <v>Irrigation</v>
      </c>
      <c r="Y59" t="str">
        <f t="shared" ca="1" si="8"/>
        <v>N</v>
      </c>
      <c r="Z59" s="2" t="str">
        <f t="shared" ca="1" si="9"/>
        <v>N</v>
      </c>
      <c r="AA59">
        <f t="shared" ca="1" si="22"/>
        <v>0</v>
      </c>
      <c r="AB59">
        <f t="shared" ca="1" si="22"/>
        <v>0</v>
      </c>
      <c r="AC59">
        <f t="shared" ca="1" si="22"/>
        <v>20</v>
      </c>
      <c r="AD59">
        <f t="shared" ca="1" si="22"/>
        <v>20</v>
      </c>
      <c r="AE59">
        <f t="shared" ca="1" si="22"/>
        <v>10</v>
      </c>
      <c r="AF59">
        <f t="shared" ca="1" si="23"/>
        <v>10</v>
      </c>
      <c r="AG59">
        <f t="shared" ca="1" si="24"/>
        <v>0</v>
      </c>
      <c r="AH59">
        <f t="shared" ca="1" si="23"/>
        <v>0</v>
      </c>
      <c r="AI59">
        <f t="shared" ca="1" si="25"/>
        <v>0</v>
      </c>
      <c r="AJ59">
        <f t="shared" ca="1" si="25"/>
        <v>20</v>
      </c>
      <c r="AK59">
        <f t="shared" ca="1" si="25"/>
        <v>20</v>
      </c>
      <c r="AL59">
        <f t="shared" ca="1" si="25"/>
        <v>0</v>
      </c>
      <c r="AM59" s="4" t="s">
        <v>103</v>
      </c>
      <c r="AZ59">
        <f ca="1">_xlfn.XLOOKUP($X59,Return_flow_table!$A$4:$A$25,Return_flow_table!B$4:B$25)</f>
        <v>0</v>
      </c>
      <c r="BA59">
        <f ca="1">_xlfn.XLOOKUP($X59,Return_flow_table!$A$4:$A$25,Return_flow_table!C$4:C$25)</f>
        <v>0</v>
      </c>
      <c r="BB59">
        <f ca="1">_xlfn.XLOOKUP($X59,Return_flow_table!$A$4:$A$25,Return_flow_table!D$4:D$25)</f>
        <v>20</v>
      </c>
      <c r="BC59">
        <f ca="1">_xlfn.XLOOKUP($X59,Return_flow_table!$A$4:$A$25,Return_flow_table!E$4:E$25)</f>
        <v>20</v>
      </c>
      <c r="BD59">
        <f ca="1">_xlfn.XLOOKUP($X59,Return_flow_table!$A$4:$A$25,Return_flow_table!F$4:F$25)</f>
        <v>10</v>
      </c>
      <c r="BE59">
        <f ca="1">_xlfn.XLOOKUP($X59,Return_flow_table!$A$4:$A$25,Return_flow_table!G$4:G$25)</f>
        <v>10</v>
      </c>
      <c r="BF59">
        <f ca="1">_xlfn.XLOOKUP($X59,Return_flow_table!$A$4:$A$25,Return_flow_table!H$4:H$25)</f>
        <v>0</v>
      </c>
      <c r="BG59">
        <f ca="1">_xlfn.XLOOKUP($X59,Return_flow_table!$A$4:$A$25,Return_flow_table!I$4:I$25)</f>
        <v>0</v>
      </c>
      <c r="BH59">
        <f ca="1">_xlfn.XLOOKUP($X59,Return_flow_table!$A$4:$A$25,Return_flow_table!J$4:J$25)</f>
        <v>0</v>
      </c>
      <c r="BI59">
        <f ca="1">_xlfn.XLOOKUP($X59,Return_flow_table!$A$4:$A$25,Return_flow_table!K$4:K$25)</f>
        <v>20</v>
      </c>
      <c r="BJ59">
        <f ca="1">_xlfn.XLOOKUP($X59,Return_flow_table!$A$4:$A$25,Return_flow_table!L$4:L$25)</f>
        <v>20</v>
      </c>
      <c r="BK59" s="2">
        <f ca="1">_xlfn.XLOOKUP($X59,Return_flow_table!$A$4:$A$25,Return_flow_table!M$4:M$25)</f>
        <v>0</v>
      </c>
    </row>
    <row r="60" spans="1:63" x14ac:dyDescent="0.3">
      <c r="A60" t="s">
        <v>298</v>
      </c>
      <c r="B60" t="s">
        <v>120</v>
      </c>
      <c r="C60" t="s">
        <v>99</v>
      </c>
      <c r="D60">
        <v>290</v>
      </c>
      <c r="E60" t="s">
        <v>100</v>
      </c>
      <c r="F60" t="s">
        <v>100</v>
      </c>
      <c r="G60" t="s">
        <v>299</v>
      </c>
      <c r="H60" t="s">
        <v>102</v>
      </c>
      <c r="I60">
        <f>_xlfn.XLOOKUP(B60,Use_Code_Ranking!$A$4:$A$23,Use_Code_Ranking!$B$4:$B$23,9999)</f>
        <v>9</v>
      </c>
      <c r="J60">
        <f t="shared" ca="1" si="11"/>
        <v>1</v>
      </c>
      <c r="K60">
        <f t="shared" ca="1" si="12"/>
        <v>1</v>
      </c>
      <c r="L60">
        <f t="shared" ca="1" si="13"/>
        <v>0</v>
      </c>
      <c r="M60">
        <f t="shared" ca="1" si="14"/>
        <v>0</v>
      </c>
      <c r="N60" t="str">
        <f t="shared" ca="1" si="15"/>
        <v/>
      </c>
      <c r="O60" t="str">
        <f t="shared" ca="1" si="16"/>
        <v/>
      </c>
      <c r="P60" t="str">
        <f t="shared" si="17"/>
        <v/>
      </c>
      <c r="Q60" t="str">
        <f t="shared" si="18"/>
        <v/>
      </c>
      <c r="R60" t="str">
        <f t="shared" si="19"/>
        <v/>
      </c>
      <c r="S60" t="str">
        <f t="shared" si="20"/>
        <v/>
      </c>
      <c r="U60" s="2" t="str">
        <f ca="1">IF(ISBLANK($T60),IF(S60="Irrigation","Irrigation",IF(R60="Irrigation","Irrigation",IF(Q60="Domestic","Domestic",IF(P60="Stockwatering","Stockwatering",IF(N60="IRRIGATION_AND_MUNICIPAL","Irrigation and Municipal",IF(O60="IRRIGATION_AND_DOMESTIC","Irrigation and Domestic Municipality",_xlfn.XLOOKUP(J60,Use_Code_Ranking!$B$4:$B$23,Use_Code_Ranking!$A$4:$A$23))))))),$T60)</f>
        <v>Irrigation</v>
      </c>
      <c r="W60" s="23" t="str">
        <f ca="1"/>
        <v>A024593B</v>
      </c>
      <c r="X60" s="4" t="str">
        <f t="shared" ca="1" si="21"/>
        <v>Frost Protection</v>
      </c>
      <c r="Y60" t="str">
        <f t="shared" ca="1" si="8"/>
        <v>N</v>
      </c>
      <c r="Z60" s="2" t="str">
        <f t="shared" ca="1" si="9"/>
        <v>N</v>
      </c>
      <c r="AA60">
        <f t="shared" ca="1" si="22"/>
        <v>20</v>
      </c>
      <c r="AB60">
        <f t="shared" ca="1" si="22"/>
        <v>20</v>
      </c>
      <c r="AC60">
        <f t="shared" ca="1" si="22"/>
        <v>20</v>
      </c>
      <c r="AD60">
        <f t="shared" ca="1" si="22"/>
        <v>20</v>
      </c>
      <c r="AE60">
        <f t="shared" ca="1" si="22"/>
        <v>0</v>
      </c>
      <c r="AF60">
        <f t="shared" ca="1" si="23"/>
        <v>0</v>
      </c>
      <c r="AG60">
        <f t="shared" ca="1" si="24"/>
        <v>0</v>
      </c>
      <c r="AH60">
        <f t="shared" ca="1" si="23"/>
        <v>0</v>
      </c>
      <c r="AI60">
        <f t="shared" ca="1" si="25"/>
        <v>0</v>
      </c>
      <c r="AJ60">
        <f t="shared" ca="1" si="25"/>
        <v>0</v>
      </c>
      <c r="AK60">
        <f t="shared" ca="1" si="25"/>
        <v>0</v>
      </c>
      <c r="AL60">
        <f t="shared" ca="1" si="25"/>
        <v>0</v>
      </c>
      <c r="AM60" s="4" t="s">
        <v>103</v>
      </c>
      <c r="AZ60">
        <f ca="1">_xlfn.XLOOKUP($X60,Return_flow_table!$A$4:$A$25,Return_flow_table!B$4:B$25)</f>
        <v>20</v>
      </c>
      <c r="BA60">
        <f ca="1">_xlfn.XLOOKUP($X60,Return_flow_table!$A$4:$A$25,Return_flow_table!C$4:C$25)</f>
        <v>20</v>
      </c>
      <c r="BB60">
        <f ca="1">_xlfn.XLOOKUP($X60,Return_flow_table!$A$4:$A$25,Return_flow_table!D$4:D$25)</f>
        <v>20</v>
      </c>
      <c r="BC60">
        <f ca="1">_xlfn.XLOOKUP($X60,Return_flow_table!$A$4:$A$25,Return_flow_table!E$4:E$25)</f>
        <v>20</v>
      </c>
      <c r="BD60">
        <f ca="1">_xlfn.XLOOKUP($X60,Return_flow_table!$A$4:$A$25,Return_flow_table!F$4:F$25)</f>
        <v>0</v>
      </c>
      <c r="BE60">
        <f ca="1">_xlfn.XLOOKUP($X60,Return_flow_table!$A$4:$A$25,Return_flow_table!G$4:G$25)</f>
        <v>0</v>
      </c>
      <c r="BF60">
        <f ca="1">_xlfn.XLOOKUP($X60,Return_flow_table!$A$4:$A$25,Return_flow_table!H$4:H$25)</f>
        <v>0</v>
      </c>
      <c r="BG60">
        <f ca="1">_xlfn.XLOOKUP($X60,Return_flow_table!$A$4:$A$25,Return_flow_table!I$4:I$25)</f>
        <v>0</v>
      </c>
      <c r="BH60">
        <f ca="1">_xlfn.XLOOKUP($X60,Return_flow_table!$A$4:$A$25,Return_flow_table!J$4:J$25)</f>
        <v>0</v>
      </c>
      <c r="BI60">
        <f ca="1">_xlfn.XLOOKUP($X60,Return_flow_table!$A$4:$A$25,Return_flow_table!K$4:K$25)</f>
        <v>0</v>
      </c>
      <c r="BJ60">
        <f ca="1">_xlfn.XLOOKUP($X60,Return_flow_table!$A$4:$A$25,Return_flow_table!L$4:L$25)</f>
        <v>0</v>
      </c>
      <c r="BK60" s="2">
        <f ca="1">_xlfn.XLOOKUP($X60,Return_flow_table!$A$4:$A$25,Return_flow_table!M$4:M$25)</f>
        <v>0</v>
      </c>
    </row>
    <row r="61" spans="1:63" x14ac:dyDescent="0.3">
      <c r="A61" t="s">
        <v>298</v>
      </c>
      <c r="B61" t="s">
        <v>122</v>
      </c>
      <c r="C61" t="s">
        <v>99</v>
      </c>
      <c r="D61">
        <v>290</v>
      </c>
      <c r="E61" t="s">
        <v>100</v>
      </c>
      <c r="F61" t="s">
        <v>100</v>
      </c>
      <c r="G61" t="s">
        <v>299</v>
      </c>
      <c r="H61" t="s">
        <v>102</v>
      </c>
      <c r="I61">
        <f>_xlfn.XLOOKUP(B61,Use_Code_Ranking!$A$4:$A$23,Use_Code_Ranking!$B$4:$B$23,9999)</f>
        <v>12</v>
      </c>
      <c r="J61">
        <f t="shared" ca="1" si="11"/>
        <v>1</v>
      </c>
      <c r="K61">
        <f t="shared" ca="1" si="12"/>
        <v>1</v>
      </c>
      <c r="L61">
        <f t="shared" ca="1" si="13"/>
        <v>0</v>
      </c>
      <c r="M61">
        <f t="shared" ca="1" si="14"/>
        <v>0</v>
      </c>
      <c r="N61" t="str">
        <f t="shared" ca="1" si="15"/>
        <v/>
      </c>
      <c r="O61" t="str">
        <f t="shared" ca="1" si="16"/>
        <v/>
      </c>
      <c r="P61" t="str">
        <f t="shared" si="17"/>
        <v/>
      </c>
      <c r="Q61" t="str">
        <f t="shared" si="18"/>
        <v/>
      </c>
      <c r="R61" t="str">
        <f t="shared" si="19"/>
        <v/>
      </c>
      <c r="S61" t="str">
        <f t="shared" si="20"/>
        <v/>
      </c>
      <c r="U61" s="2" t="str">
        <f ca="1">IF(ISBLANK($T61),IF(S61="Irrigation","Irrigation",IF(R61="Irrigation","Irrigation",IF(Q61="Domestic","Domestic",IF(P61="Stockwatering","Stockwatering",IF(N61="IRRIGATION_AND_MUNICIPAL","Irrigation and Municipal",IF(O61="IRRIGATION_AND_DOMESTIC","Irrigation and Domestic Municipality",_xlfn.XLOOKUP(J61,Use_Code_Ranking!$B$4:$B$23,Use_Code_Ranking!$A$4:$A$23))))))),$T61)</f>
        <v>Irrigation</v>
      </c>
      <c r="W61" s="23" t="str">
        <f ca="1"/>
        <v>A024783</v>
      </c>
      <c r="X61" s="4" t="str">
        <f t="shared" ca="1" si="21"/>
        <v>Recreational</v>
      </c>
      <c r="Y61" t="str">
        <f t="shared" ca="1" si="8"/>
        <v>Y</v>
      </c>
      <c r="Z61" s="2" t="str">
        <f t="shared" ca="1" si="9"/>
        <v>N</v>
      </c>
      <c r="AA61">
        <f t="shared" ca="1" si="22"/>
        <v>100</v>
      </c>
      <c r="AB61">
        <f t="shared" ca="1" si="22"/>
        <v>100</v>
      </c>
      <c r="AC61">
        <f t="shared" ca="1" si="22"/>
        <v>100</v>
      </c>
      <c r="AD61">
        <f t="shared" ca="1" si="22"/>
        <v>100</v>
      </c>
      <c r="AE61">
        <f t="shared" ca="1" si="22"/>
        <v>100</v>
      </c>
      <c r="AF61">
        <f t="shared" ca="1" si="23"/>
        <v>100</v>
      </c>
      <c r="AG61">
        <f t="shared" ca="1" si="24"/>
        <v>100</v>
      </c>
      <c r="AH61">
        <f t="shared" ca="1" si="23"/>
        <v>100</v>
      </c>
      <c r="AI61">
        <f t="shared" ca="1" si="25"/>
        <v>100</v>
      </c>
      <c r="AJ61">
        <f t="shared" ca="1" si="25"/>
        <v>100</v>
      </c>
      <c r="AK61">
        <f t="shared" ca="1" si="25"/>
        <v>100</v>
      </c>
      <c r="AL61">
        <f t="shared" ca="1" si="25"/>
        <v>100</v>
      </c>
      <c r="AM61" s="4" t="s">
        <v>103</v>
      </c>
      <c r="AZ61">
        <f ca="1">_xlfn.XLOOKUP($X61,Return_flow_table!$A$4:$A$25,Return_flow_table!B$4:B$25)</f>
        <v>100</v>
      </c>
      <c r="BA61">
        <f ca="1">_xlfn.XLOOKUP($X61,Return_flow_table!$A$4:$A$25,Return_flow_table!C$4:C$25)</f>
        <v>100</v>
      </c>
      <c r="BB61">
        <f ca="1">_xlfn.XLOOKUP($X61,Return_flow_table!$A$4:$A$25,Return_flow_table!D$4:D$25)</f>
        <v>100</v>
      </c>
      <c r="BC61">
        <f ca="1">_xlfn.XLOOKUP($X61,Return_flow_table!$A$4:$A$25,Return_flow_table!E$4:E$25)</f>
        <v>100</v>
      </c>
      <c r="BD61">
        <f ca="1">_xlfn.XLOOKUP($X61,Return_flow_table!$A$4:$A$25,Return_flow_table!F$4:F$25)</f>
        <v>100</v>
      </c>
      <c r="BE61">
        <f ca="1">_xlfn.XLOOKUP($X61,Return_flow_table!$A$4:$A$25,Return_flow_table!G$4:G$25)</f>
        <v>100</v>
      </c>
      <c r="BF61">
        <f ca="1">_xlfn.XLOOKUP($X61,Return_flow_table!$A$4:$A$25,Return_flow_table!H$4:H$25)</f>
        <v>100</v>
      </c>
      <c r="BG61">
        <f ca="1">_xlfn.XLOOKUP($X61,Return_flow_table!$A$4:$A$25,Return_flow_table!I$4:I$25)</f>
        <v>100</v>
      </c>
      <c r="BH61">
        <f ca="1">_xlfn.XLOOKUP($X61,Return_flow_table!$A$4:$A$25,Return_flow_table!J$4:J$25)</f>
        <v>100</v>
      </c>
      <c r="BI61">
        <f ca="1">_xlfn.XLOOKUP($X61,Return_flow_table!$A$4:$A$25,Return_flow_table!K$4:K$25)</f>
        <v>100</v>
      </c>
      <c r="BJ61">
        <f ca="1">_xlfn.XLOOKUP($X61,Return_flow_table!$A$4:$A$25,Return_flow_table!L$4:L$25)</f>
        <v>100</v>
      </c>
      <c r="BK61" s="2">
        <f ca="1">_xlfn.XLOOKUP($X61,Return_flow_table!$A$4:$A$25,Return_flow_table!M$4:M$25)</f>
        <v>100</v>
      </c>
    </row>
    <row r="62" spans="1:63" x14ac:dyDescent="0.3">
      <c r="A62" t="s">
        <v>300</v>
      </c>
      <c r="B62" t="s">
        <v>98</v>
      </c>
      <c r="C62" t="s">
        <v>99</v>
      </c>
      <c r="D62">
        <v>42</v>
      </c>
      <c r="E62" t="s">
        <v>100</v>
      </c>
      <c r="F62" t="s">
        <v>100</v>
      </c>
      <c r="G62" t="s">
        <v>121</v>
      </c>
      <c r="H62" t="s">
        <v>104</v>
      </c>
      <c r="I62">
        <f>_xlfn.XLOOKUP(B62,Use_Code_Ranking!$A$4:$A$23,Use_Code_Ranking!$B$4:$B$23,9999)</f>
        <v>1</v>
      </c>
      <c r="J62">
        <f t="shared" ca="1" si="11"/>
        <v>1</v>
      </c>
      <c r="K62">
        <f t="shared" ca="1" si="12"/>
        <v>1</v>
      </c>
      <c r="L62">
        <f t="shared" ca="1" si="13"/>
        <v>0</v>
      </c>
      <c r="M62">
        <f t="shared" ca="1" si="14"/>
        <v>0</v>
      </c>
      <c r="N62" t="str">
        <f t="shared" ca="1" si="15"/>
        <v/>
      </c>
      <c r="O62" t="str">
        <f t="shared" ca="1" si="16"/>
        <v/>
      </c>
      <c r="P62" t="str">
        <f t="shared" si="17"/>
        <v/>
      </c>
      <c r="Q62" t="str">
        <f t="shared" si="18"/>
        <v/>
      </c>
      <c r="R62" t="str">
        <f t="shared" si="19"/>
        <v/>
      </c>
      <c r="S62" t="str">
        <f t="shared" si="20"/>
        <v/>
      </c>
      <c r="U62" s="2" t="str">
        <f ca="1">IF(ISBLANK($T62),IF(S62="Irrigation","Irrigation",IF(R62="Irrigation","Irrigation",IF(Q62="Domestic","Domestic",IF(P62="Stockwatering","Stockwatering",IF(N62="IRRIGATION_AND_MUNICIPAL","Irrigation and Municipal",IF(O62="IRRIGATION_AND_DOMESTIC","Irrigation and Domestic Municipality",_xlfn.XLOOKUP(J62,Use_Code_Ranking!$B$4:$B$23,Use_Code_Ranking!$A$4:$A$23))))))),$T62)</f>
        <v>Irrigation</v>
      </c>
      <c r="W62" s="23" t="str">
        <f ca="1"/>
        <v>A024827</v>
      </c>
      <c r="X62" s="4" t="str">
        <f t="shared" ca="1" si="21"/>
        <v>Irrigation</v>
      </c>
      <c r="Y62" t="str">
        <f t="shared" ca="1" si="8"/>
        <v>N</v>
      </c>
      <c r="Z62" s="2" t="str">
        <f t="shared" ca="1" si="9"/>
        <v>N</v>
      </c>
      <c r="AA62">
        <f t="shared" ca="1" si="22"/>
        <v>0</v>
      </c>
      <c r="AB62">
        <f t="shared" ca="1" si="22"/>
        <v>0</v>
      </c>
      <c r="AC62">
        <f t="shared" ca="1" si="22"/>
        <v>20</v>
      </c>
      <c r="AD62">
        <f t="shared" ca="1" si="22"/>
        <v>20</v>
      </c>
      <c r="AE62">
        <f t="shared" ca="1" si="22"/>
        <v>10</v>
      </c>
      <c r="AF62">
        <f t="shared" ca="1" si="23"/>
        <v>10</v>
      </c>
      <c r="AG62">
        <f t="shared" ca="1" si="24"/>
        <v>0</v>
      </c>
      <c r="AH62">
        <f t="shared" ca="1" si="23"/>
        <v>0</v>
      </c>
      <c r="AI62">
        <f t="shared" ca="1" si="25"/>
        <v>0</v>
      </c>
      <c r="AJ62">
        <f t="shared" ca="1" si="25"/>
        <v>20</v>
      </c>
      <c r="AK62">
        <f t="shared" ca="1" si="25"/>
        <v>20</v>
      </c>
      <c r="AL62">
        <f t="shared" ca="1" si="25"/>
        <v>0</v>
      </c>
      <c r="AM62" s="4" t="s">
        <v>103</v>
      </c>
      <c r="AZ62">
        <f ca="1">_xlfn.XLOOKUP($X62,Return_flow_table!$A$4:$A$25,Return_flow_table!B$4:B$25)</f>
        <v>0</v>
      </c>
      <c r="BA62">
        <f ca="1">_xlfn.XLOOKUP($X62,Return_flow_table!$A$4:$A$25,Return_flow_table!C$4:C$25)</f>
        <v>0</v>
      </c>
      <c r="BB62">
        <f ca="1">_xlfn.XLOOKUP($X62,Return_flow_table!$A$4:$A$25,Return_flow_table!D$4:D$25)</f>
        <v>20</v>
      </c>
      <c r="BC62">
        <f ca="1">_xlfn.XLOOKUP($X62,Return_flow_table!$A$4:$A$25,Return_flow_table!E$4:E$25)</f>
        <v>20</v>
      </c>
      <c r="BD62">
        <f ca="1">_xlfn.XLOOKUP($X62,Return_flow_table!$A$4:$A$25,Return_flow_table!F$4:F$25)</f>
        <v>10</v>
      </c>
      <c r="BE62">
        <f ca="1">_xlfn.XLOOKUP($X62,Return_flow_table!$A$4:$A$25,Return_flow_table!G$4:G$25)</f>
        <v>10</v>
      </c>
      <c r="BF62">
        <f ca="1">_xlfn.XLOOKUP($X62,Return_flow_table!$A$4:$A$25,Return_flow_table!H$4:H$25)</f>
        <v>0</v>
      </c>
      <c r="BG62">
        <f ca="1">_xlfn.XLOOKUP($X62,Return_flow_table!$A$4:$A$25,Return_flow_table!I$4:I$25)</f>
        <v>0</v>
      </c>
      <c r="BH62">
        <f ca="1">_xlfn.XLOOKUP($X62,Return_flow_table!$A$4:$A$25,Return_flow_table!J$4:J$25)</f>
        <v>0</v>
      </c>
      <c r="BI62">
        <f ca="1">_xlfn.XLOOKUP($X62,Return_flow_table!$A$4:$A$25,Return_flow_table!K$4:K$25)</f>
        <v>20</v>
      </c>
      <c r="BJ62">
        <f ca="1">_xlfn.XLOOKUP($X62,Return_flow_table!$A$4:$A$25,Return_flow_table!L$4:L$25)</f>
        <v>20</v>
      </c>
      <c r="BK62" s="2">
        <f ca="1">_xlfn.XLOOKUP($X62,Return_flow_table!$A$4:$A$25,Return_flow_table!M$4:M$25)</f>
        <v>0</v>
      </c>
    </row>
    <row r="63" spans="1:63" x14ac:dyDescent="0.3">
      <c r="A63" t="s">
        <v>301</v>
      </c>
      <c r="B63" t="s">
        <v>98</v>
      </c>
      <c r="C63" t="s">
        <v>99</v>
      </c>
      <c r="D63">
        <v>8.6</v>
      </c>
      <c r="E63" t="s">
        <v>100</v>
      </c>
      <c r="F63" t="s">
        <v>100</v>
      </c>
      <c r="G63" t="s">
        <v>302</v>
      </c>
      <c r="H63" t="s">
        <v>102</v>
      </c>
      <c r="I63">
        <f>_xlfn.XLOOKUP(B63,Use_Code_Ranking!$A$4:$A$23,Use_Code_Ranking!$B$4:$B$23,9999)</f>
        <v>1</v>
      </c>
      <c r="J63">
        <f t="shared" ca="1" si="11"/>
        <v>1</v>
      </c>
      <c r="K63">
        <f t="shared" ca="1" si="12"/>
        <v>1</v>
      </c>
      <c r="L63">
        <f t="shared" ca="1" si="13"/>
        <v>0</v>
      </c>
      <c r="M63">
        <f t="shared" ca="1" si="14"/>
        <v>0</v>
      </c>
      <c r="N63" t="str">
        <f t="shared" ca="1" si="15"/>
        <v/>
      </c>
      <c r="O63" t="str">
        <f t="shared" ca="1" si="16"/>
        <v/>
      </c>
      <c r="P63" t="str">
        <f t="shared" si="17"/>
        <v/>
      </c>
      <c r="Q63" t="str">
        <f t="shared" si="18"/>
        <v/>
      </c>
      <c r="R63" t="str">
        <f t="shared" si="19"/>
        <v/>
      </c>
      <c r="S63" t="str">
        <f t="shared" si="20"/>
        <v/>
      </c>
      <c r="U63" s="2" t="str">
        <f ca="1">IF(ISBLANK($T63),IF(S63="Irrigation","Irrigation",IF(R63="Irrigation","Irrigation",IF(Q63="Domestic","Domestic",IF(P63="Stockwatering","Stockwatering",IF(N63="IRRIGATION_AND_MUNICIPAL","Irrigation and Municipal",IF(O63="IRRIGATION_AND_DOMESTIC","Irrigation and Domestic Municipality",_xlfn.XLOOKUP(J63,Use_Code_Ranking!$B$4:$B$23,Use_Code_Ranking!$A$4:$A$23))))))),$T63)</f>
        <v>Irrigation</v>
      </c>
      <c r="W63" s="23" t="str">
        <f ca="1"/>
        <v>A024898</v>
      </c>
      <c r="X63" s="4" t="str">
        <f t="shared" ca="1" si="21"/>
        <v>Irrigation</v>
      </c>
      <c r="Y63" t="str">
        <f t="shared" ca="1" si="8"/>
        <v>N</v>
      </c>
      <c r="Z63" s="2" t="str">
        <f t="shared" ca="1" si="9"/>
        <v>N</v>
      </c>
      <c r="AA63">
        <f t="shared" ca="1" si="22"/>
        <v>0</v>
      </c>
      <c r="AB63">
        <f t="shared" ca="1" si="22"/>
        <v>0</v>
      </c>
      <c r="AC63">
        <f t="shared" ca="1" si="22"/>
        <v>20</v>
      </c>
      <c r="AD63">
        <f t="shared" ca="1" si="22"/>
        <v>20</v>
      </c>
      <c r="AE63">
        <f t="shared" ca="1" si="22"/>
        <v>10</v>
      </c>
      <c r="AF63">
        <f t="shared" ca="1" si="23"/>
        <v>10</v>
      </c>
      <c r="AG63">
        <f t="shared" ca="1" si="24"/>
        <v>0</v>
      </c>
      <c r="AH63">
        <f t="shared" ca="1" si="23"/>
        <v>0</v>
      </c>
      <c r="AI63">
        <f t="shared" ca="1" si="25"/>
        <v>0</v>
      </c>
      <c r="AJ63">
        <f t="shared" ca="1" si="25"/>
        <v>20</v>
      </c>
      <c r="AK63">
        <f t="shared" ca="1" si="25"/>
        <v>20</v>
      </c>
      <c r="AL63">
        <f t="shared" ca="1" si="25"/>
        <v>0</v>
      </c>
      <c r="AM63" s="4" t="s">
        <v>103</v>
      </c>
      <c r="AZ63">
        <f ca="1">_xlfn.XLOOKUP($X63,Return_flow_table!$A$4:$A$25,Return_flow_table!B$4:B$25)</f>
        <v>0</v>
      </c>
      <c r="BA63">
        <f ca="1">_xlfn.XLOOKUP($X63,Return_flow_table!$A$4:$A$25,Return_flow_table!C$4:C$25)</f>
        <v>0</v>
      </c>
      <c r="BB63">
        <f ca="1">_xlfn.XLOOKUP($X63,Return_flow_table!$A$4:$A$25,Return_flow_table!D$4:D$25)</f>
        <v>20</v>
      </c>
      <c r="BC63">
        <f ca="1">_xlfn.XLOOKUP($X63,Return_flow_table!$A$4:$A$25,Return_flow_table!E$4:E$25)</f>
        <v>20</v>
      </c>
      <c r="BD63">
        <f ca="1">_xlfn.XLOOKUP($X63,Return_flow_table!$A$4:$A$25,Return_flow_table!F$4:F$25)</f>
        <v>10</v>
      </c>
      <c r="BE63">
        <f ca="1">_xlfn.XLOOKUP($X63,Return_flow_table!$A$4:$A$25,Return_flow_table!G$4:G$25)</f>
        <v>10</v>
      </c>
      <c r="BF63">
        <f ca="1">_xlfn.XLOOKUP($X63,Return_flow_table!$A$4:$A$25,Return_flow_table!H$4:H$25)</f>
        <v>0</v>
      </c>
      <c r="BG63">
        <f ca="1">_xlfn.XLOOKUP($X63,Return_flow_table!$A$4:$A$25,Return_flow_table!I$4:I$25)</f>
        <v>0</v>
      </c>
      <c r="BH63">
        <f ca="1">_xlfn.XLOOKUP($X63,Return_flow_table!$A$4:$A$25,Return_flow_table!J$4:J$25)</f>
        <v>0</v>
      </c>
      <c r="BI63">
        <f ca="1">_xlfn.XLOOKUP($X63,Return_flow_table!$A$4:$A$25,Return_flow_table!K$4:K$25)</f>
        <v>20</v>
      </c>
      <c r="BJ63">
        <f ca="1">_xlfn.XLOOKUP($X63,Return_flow_table!$A$4:$A$25,Return_flow_table!L$4:L$25)</f>
        <v>20</v>
      </c>
      <c r="BK63" s="2">
        <f ca="1">_xlfn.XLOOKUP($X63,Return_flow_table!$A$4:$A$25,Return_flow_table!M$4:M$25)</f>
        <v>0</v>
      </c>
    </row>
    <row r="64" spans="1:63" x14ac:dyDescent="0.3">
      <c r="A64" t="s">
        <v>301</v>
      </c>
      <c r="B64" t="s">
        <v>120</v>
      </c>
      <c r="C64" t="s">
        <v>99</v>
      </c>
      <c r="D64">
        <v>8.6</v>
      </c>
      <c r="E64" t="s">
        <v>100</v>
      </c>
      <c r="F64" t="s">
        <v>100</v>
      </c>
      <c r="G64" t="s">
        <v>302</v>
      </c>
      <c r="H64" t="s">
        <v>102</v>
      </c>
      <c r="I64">
        <f>_xlfn.XLOOKUP(B64,Use_Code_Ranking!$A$4:$A$23,Use_Code_Ranking!$B$4:$B$23,9999)</f>
        <v>9</v>
      </c>
      <c r="J64">
        <f t="shared" ca="1" si="11"/>
        <v>1</v>
      </c>
      <c r="K64">
        <f t="shared" ca="1" si="12"/>
        <v>1</v>
      </c>
      <c r="L64">
        <f t="shared" ca="1" si="13"/>
        <v>0</v>
      </c>
      <c r="M64">
        <f t="shared" ca="1" si="14"/>
        <v>0</v>
      </c>
      <c r="N64" t="str">
        <f t="shared" ca="1" si="15"/>
        <v/>
      </c>
      <c r="O64" t="str">
        <f t="shared" ca="1" si="16"/>
        <v/>
      </c>
      <c r="P64" t="str">
        <f t="shared" si="17"/>
        <v/>
      </c>
      <c r="Q64" t="str">
        <f t="shared" si="18"/>
        <v/>
      </c>
      <c r="R64" t="str">
        <f t="shared" si="19"/>
        <v/>
      </c>
      <c r="S64" t="str">
        <f t="shared" si="20"/>
        <v/>
      </c>
      <c r="U64" s="2" t="str">
        <f ca="1">IF(ISBLANK($T64),IF(S64="Irrigation","Irrigation",IF(R64="Irrigation","Irrigation",IF(Q64="Domestic","Domestic",IF(P64="Stockwatering","Stockwatering",IF(N64="IRRIGATION_AND_MUNICIPAL","Irrigation and Municipal",IF(O64="IRRIGATION_AND_DOMESTIC","Irrigation and Domestic Municipality",_xlfn.XLOOKUP(J64,Use_Code_Ranking!$B$4:$B$23,Use_Code_Ranking!$A$4:$A$23))))))),$T64)</f>
        <v>Irrigation</v>
      </c>
      <c r="W64" s="23" t="str">
        <f ca="1"/>
        <v>A024921</v>
      </c>
      <c r="X64" s="4" t="str">
        <f t="shared" ca="1" si="21"/>
        <v>Irrigation</v>
      </c>
      <c r="Y64" t="str">
        <f t="shared" ca="1" si="8"/>
        <v>N</v>
      </c>
      <c r="Z64" s="2" t="str">
        <f t="shared" ca="1" si="9"/>
        <v>N</v>
      </c>
      <c r="AA64">
        <f t="shared" ca="1" si="22"/>
        <v>0</v>
      </c>
      <c r="AB64">
        <f t="shared" ca="1" si="22"/>
        <v>0</v>
      </c>
      <c r="AC64">
        <f t="shared" ca="1" si="22"/>
        <v>20</v>
      </c>
      <c r="AD64">
        <f t="shared" ca="1" si="22"/>
        <v>20</v>
      </c>
      <c r="AE64">
        <f t="shared" ref="AE64:AG102" ca="1" si="26">IF($AM64="STANDARD",BD64,AR64)</f>
        <v>10</v>
      </c>
      <c r="AF64">
        <f t="shared" ca="1" si="23"/>
        <v>10</v>
      </c>
      <c r="AG64">
        <f t="shared" ca="1" si="24"/>
        <v>0</v>
      </c>
      <c r="AH64">
        <f t="shared" ca="1" si="23"/>
        <v>0</v>
      </c>
      <c r="AI64">
        <f t="shared" ca="1" si="25"/>
        <v>0</v>
      </c>
      <c r="AJ64">
        <f t="shared" ca="1" si="25"/>
        <v>20</v>
      </c>
      <c r="AK64">
        <f t="shared" ca="1" si="25"/>
        <v>20</v>
      </c>
      <c r="AL64">
        <f t="shared" ca="1" si="25"/>
        <v>0</v>
      </c>
      <c r="AM64" s="4" t="s">
        <v>103</v>
      </c>
      <c r="AZ64">
        <f ca="1">_xlfn.XLOOKUP($X64,Return_flow_table!$A$4:$A$25,Return_flow_table!B$4:B$25)</f>
        <v>0</v>
      </c>
      <c r="BA64">
        <f ca="1">_xlfn.XLOOKUP($X64,Return_flow_table!$A$4:$A$25,Return_flow_table!C$4:C$25)</f>
        <v>0</v>
      </c>
      <c r="BB64">
        <f ca="1">_xlfn.XLOOKUP($X64,Return_flow_table!$A$4:$A$25,Return_flow_table!D$4:D$25)</f>
        <v>20</v>
      </c>
      <c r="BC64">
        <f ca="1">_xlfn.XLOOKUP($X64,Return_flow_table!$A$4:$A$25,Return_flow_table!E$4:E$25)</f>
        <v>20</v>
      </c>
      <c r="BD64">
        <f ca="1">_xlfn.XLOOKUP($X64,Return_flow_table!$A$4:$A$25,Return_flow_table!F$4:F$25)</f>
        <v>10</v>
      </c>
      <c r="BE64">
        <f ca="1">_xlfn.XLOOKUP($X64,Return_flow_table!$A$4:$A$25,Return_flow_table!G$4:G$25)</f>
        <v>10</v>
      </c>
      <c r="BF64">
        <f ca="1">_xlfn.XLOOKUP($X64,Return_flow_table!$A$4:$A$25,Return_flow_table!H$4:H$25)</f>
        <v>0</v>
      </c>
      <c r="BG64">
        <f ca="1">_xlfn.XLOOKUP($X64,Return_flow_table!$A$4:$A$25,Return_flow_table!I$4:I$25)</f>
        <v>0</v>
      </c>
      <c r="BH64">
        <f ca="1">_xlfn.XLOOKUP($X64,Return_flow_table!$A$4:$A$25,Return_flow_table!J$4:J$25)</f>
        <v>0</v>
      </c>
      <c r="BI64">
        <f ca="1">_xlfn.XLOOKUP($X64,Return_flow_table!$A$4:$A$25,Return_flow_table!K$4:K$25)</f>
        <v>20</v>
      </c>
      <c r="BJ64">
        <f ca="1">_xlfn.XLOOKUP($X64,Return_flow_table!$A$4:$A$25,Return_flow_table!L$4:L$25)</f>
        <v>20</v>
      </c>
      <c r="BK64" s="2">
        <f ca="1">_xlfn.XLOOKUP($X64,Return_flow_table!$A$4:$A$25,Return_flow_table!M$4:M$25)</f>
        <v>0</v>
      </c>
    </row>
    <row r="65" spans="1:63" x14ac:dyDescent="0.3">
      <c r="A65" t="s">
        <v>301</v>
      </c>
      <c r="B65" t="s">
        <v>117</v>
      </c>
      <c r="C65" t="s">
        <v>99</v>
      </c>
      <c r="D65">
        <v>8.6</v>
      </c>
      <c r="E65" t="s">
        <v>100</v>
      </c>
      <c r="F65" t="s">
        <v>100</v>
      </c>
      <c r="G65" t="s">
        <v>302</v>
      </c>
      <c r="H65" t="s">
        <v>102</v>
      </c>
      <c r="I65">
        <f>_xlfn.XLOOKUP(B65,Use_Code_Ranking!$A$4:$A$23,Use_Code_Ranking!$B$4:$B$23,9999)</f>
        <v>7</v>
      </c>
      <c r="J65">
        <f t="shared" ca="1" si="11"/>
        <v>1</v>
      </c>
      <c r="K65">
        <f t="shared" ca="1" si="12"/>
        <v>1</v>
      </c>
      <c r="L65">
        <f t="shared" ca="1" si="13"/>
        <v>0</v>
      </c>
      <c r="M65">
        <f t="shared" ca="1" si="14"/>
        <v>0</v>
      </c>
      <c r="N65" t="str">
        <f t="shared" ca="1" si="15"/>
        <v/>
      </c>
      <c r="O65" t="str">
        <f t="shared" ca="1" si="16"/>
        <v/>
      </c>
      <c r="P65" t="str">
        <f t="shared" si="17"/>
        <v/>
      </c>
      <c r="Q65" t="str">
        <f t="shared" si="18"/>
        <v/>
      </c>
      <c r="R65" t="str">
        <f t="shared" si="19"/>
        <v/>
      </c>
      <c r="S65" t="str">
        <f t="shared" si="20"/>
        <v/>
      </c>
      <c r="U65" s="2" t="str">
        <f ca="1">IF(ISBLANK($T65),IF(S65="Irrigation","Irrigation",IF(R65="Irrigation","Irrigation",IF(Q65="Domestic","Domestic",IF(P65="Stockwatering","Stockwatering",IF(N65="IRRIGATION_AND_MUNICIPAL","Irrigation and Municipal",IF(O65="IRRIGATION_AND_DOMESTIC","Irrigation and Domestic Municipality",_xlfn.XLOOKUP(J65,Use_Code_Ranking!$B$4:$B$23,Use_Code_Ranking!$A$4:$A$23))))))),$T65)</f>
        <v>Irrigation</v>
      </c>
      <c r="W65" s="23" t="str">
        <f ca="1"/>
        <v>A024958B</v>
      </c>
      <c r="X65" s="4" t="str">
        <f t="shared" ca="1" si="21"/>
        <v>Frost Protection</v>
      </c>
      <c r="Y65" t="str">
        <f t="shared" ca="1" si="8"/>
        <v>N</v>
      </c>
      <c r="Z65" s="2" t="str">
        <f t="shared" ca="1" si="9"/>
        <v>N</v>
      </c>
      <c r="AA65">
        <f t="shared" ca="1" si="22"/>
        <v>20</v>
      </c>
      <c r="AB65">
        <f t="shared" ca="1" si="22"/>
        <v>20</v>
      </c>
      <c r="AC65">
        <f t="shared" ca="1" si="22"/>
        <v>20</v>
      </c>
      <c r="AD65">
        <f t="shared" ca="1" si="22"/>
        <v>20</v>
      </c>
      <c r="AE65">
        <f t="shared" ca="1" si="26"/>
        <v>0</v>
      </c>
      <c r="AF65">
        <f t="shared" ca="1" si="23"/>
        <v>0</v>
      </c>
      <c r="AG65">
        <f t="shared" ca="1" si="24"/>
        <v>0</v>
      </c>
      <c r="AH65">
        <f t="shared" ca="1" si="23"/>
        <v>0</v>
      </c>
      <c r="AI65">
        <f t="shared" ca="1" si="25"/>
        <v>0</v>
      </c>
      <c r="AJ65">
        <f t="shared" ca="1" si="25"/>
        <v>0</v>
      </c>
      <c r="AK65">
        <f t="shared" ca="1" si="25"/>
        <v>0</v>
      </c>
      <c r="AL65">
        <f t="shared" ca="1" si="25"/>
        <v>0</v>
      </c>
      <c r="AM65" s="4" t="s">
        <v>103</v>
      </c>
      <c r="AZ65">
        <f ca="1">_xlfn.XLOOKUP($X65,Return_flow_table!$A$4:$A$25,Return_flow_table!B$4:B$25)</f>
        <v>20</v>
      </c>
      <c r="BA65">
        <f ca="1">_xlfn.XLOOKUP($X65,Return_flow_table!$A$4:$A$25,Return_flow_table!C$4:C$25)</f>
        <v>20</v>
      </c>
      <c r="BB65">
        <f ca="1">_xlfn.XLOOKUP($X65,Return_flow_table!$A$4:$A$25,Return_flow_table!D$4:D$25)</f>
        <v>20</v>
      </c>
      <c r="BC65">
        <f ca="1">_xlfn.XLOOKUP($X65,Return_flow_table!$A$4:$A$25,Return_flow_table!E$4:E$25)</f>
        <v>20</v>
      </c>
      <c r="BD65">
        <f ca="1">_xlfn.XLOOKUP($X65,Return_flow_table!$A$4:$A$25,Return_flow_table!F$4:F$25)</f>
        <v>0</v>
      </c>
      <c r="BE65">
        <f ca="1">_xlfn.XLOOKUP($X65,Return_flow_table!$A$4:$A$25,Return_flow_table!G$4:G$25)</f>
        <v>0</v>
      </c>
      <c r="BF65">
        <f ca="1">_xlfn.XLOOKUP($X65,Return_flow_table!$A$4:$A$25,Return_flow_table!H$4:H$25)</f>
        <v>0</v>
      </c>
      <c r="BG65">
        <f ca="1">_xlfn.XLOOKUP($X65,Return_flow_table!$A$4:$A$25,Return_flow_table!I$4:I$25)</f>
        <v>0</v>
      </c>
      <c r="BH65">
        <f ca="1">_xlfn.XLOOKUP($X65,Return_flow_table!$A$4:$A$25,Return_flow_table!J$4:J$25)</f>
        <v>0</v>
      </c>
      <c r="BI65">
        <f ca="1">_xlfn.XLOOKUP($X65,Return_flow_table!$A$4:$A$25,Return_flow_table!K$4:K$25)</f>
        <v>0</v>
      </c>
      <c r="BJ65">
        <f ca="1">_xlfn.XLOOKUP($X65,Return_flow_table!$A$4:$A$25,Return_flow_table!L$4:L$25)</f>
        <v>0</v>
      </c>
      <c r="BK65" s="2">
        <f ca="1">_xlfn.XLOOKUP($X65,Return_flow_table!$A$4:$A$25,Return_flow_table!M$4:M$25)</f>
        <v>0</v>
      </c>
    </row>
    <row r="66" spans="1:63" x14ac:dyDescent="0.3">
      <c r="A66" t="s">
        <v>301</v>
      </c>
      <c r="B66" t="s">
        <v>115</v>
      </c>
      <c r="C66" t="s">
        <v>99</v>
      </c>
      <c r="D66">
        <v>8.6</v>
      </c>
      <c r="E66" t="s">
        <v>100</v>
      </c>
      <c r="F66" t="s">
        <v>100</v>
      </c>
      <c r="G66" t="s">
        <v>302</v>
      </c>
      <c r="H66" t="s">
        <v>102</v>
      </c>
      <c r="I66">
        <f>_xlfn.XLOOKUP(B66,Use_Code_Ranking!$A$4:$A$23,Use_Code_Ranking!$B$4:$B$23,9999)</f>
        <v>5</v>
      </c>
      <c r="J66">
        <f t="shared" ca="1" si="11"/>
        <v>1</v>
      </c>
      <c r="K66">
        <f t="shared" ca="1" si="12"/>
        <v>1</v>
      </c>
      <c r="L66">
        <f t="shared" ca="1" si="13"/>
        <v>0</v>
      </c>
      <c r="M66">
        <f t="shared" ca="1" si="14"/>
        <v>0</v>
      </c>
      <c r="N66" t="str">
        <f t="shared" ca="1" si="15"/>
        <v/>
      </c>
      <c r="O66" t="str">
        <f t="shared" ca="1" si="16"/>
        <v/>
      </c>
      <c r="P66" t="str">
        <f t="shared" si="17"/>
        <v/>
      </c>
      <c r="Q66" t="str">
        <f t="shared" si="18"/>
        <v/>
      </c>
      <c r="R66" t="str">
        <f t="shared" si="19"/>
        <v/>
      </c>
      <c r="S66" t="str">
        <f t="shared" si="20"/>
        <v/>
      </c>
      <c r="U66" s="2" t="str">
        <f ca="1">IF(ISBLANK($T66),IF(S66="Irrigation","Irrigation",IF(R66="Irrigation","Irrigation",IF(Q66="Domestic","Domestic",IF(P66="Stockwatering","Stockwatering",IF(N66="IRRIGATION_AND_MUNICIPAL","Irrigation and Municipal",IF(O66="IRRIGATION_AND_DOMESTIC","Irrigation and Domestic Municipality",_xlfn.XLOOKUP(J66,Use_Code_Ranking!$B$4:$B$23,Use_Code_Ranking!$A$4:$A$23))))))),$T66)</f>
        <v>Irrigation</v>
      </c>
      <c r="W66" s="23" t="str">
        <f ca="1"/>
        <v>A025012</v>
      </c>
      <c r="X66" s="4" t="str">
        <f t="shared" ca="1" si="21"/>
        <v>Domestic</v>
      </c>
      <c r="Y66" t="str">
        <f t="shared" ca="1" si="8"/>
        <v>N</v>
      </c>
      <c r="Z66" s="2" t="str">
        <f t="shared" ca="1" si="9"/>
        <v>N</v>
      </c>
      <c r="AA66">
        <f t="shared" ca="1" si="22"/>
        <v>0</v>
      </c>
      <c r="AB66">
        <f t="shared" ca="1" si="22"/>
        <v>0</v>
      </c>
      <c r="AC66">
        <f t="shared" ca="1" si="22"/>
        <v>0</v>
      </c>
      <c r="AD66">
        <f t="shared" ca="1" si="22"/>
        <v>0</v>
      </c>
      <c r="AE66">
        <f t="shared" ca="1" si="26"/>
        <v>0</v>
      </c>
      <c r="AF66">
        <f t="shared" ca="1" si="23"/>
        <v>0</v>
      </c>
      <c r="AG66">
        <f t="shared" ca="1" si="24"/>
        <v>0</v>
      </c>
      <c r="AH66">
        <f t="shared" ca="1" si="23"/>
        <v>0</v>
      </c>
      <c r="AI66">
        <f t="shared" ca="1" si="25"/>
        <v>0</v>
      </c>
      <c r="AJ66">
        <f t="shared" ca="1" si="25"/>
        <v>0</v>
      </c>
      <c r="AK66">
        <f t="shared" ca="1" si="25"/>
        <v>0</v>
      </c>
      <c r="AL66">
        <f t="shared" ca="1" si="25"/>
        <v>0</v>
      </c>
      <c r="AM66" s="4" t="s">
        <v>103</v>
      </c>
      <c r="AZ66">
        <f ca="1">_xlfn.XLOOKUP($X66,Return_flow_table!$A$4:$A$25,Return_flow_table!B$4:B$25)</f>
        <v>0</v>
      </c>
      <c r="BA66">
        <f ca="1">_xlfn.XLOOKUP($X66,Return_flow_table!$A$4:$A$25,Return_flow_table!C$4:C$25)</f>
        <v>0</v>
      </c>
      <c r="BB66">
        <f ca="1">_xlfn.XLOOKUP($X66,Return_flow_table!$A$4:$A$25,Return_flow_table!D$4:D$25)</f>
        <v>0</v>
      </c>
      <c r="BC66">
        <f ca="1">_xlfn.XLOOKUP($X66,Return_flow_table!$A$4:$A$25,Return_flow_table!E$4:E$25)</f>
        <v>0</v>
      </c>
      <c r="BD66">
        <f ca="1">_xlfn.XLOOKUP($X66,Return_flow_table!$A$4:$A$25,Return_flow_table!F$4:F$25)</f>
        <v>0</v>
      </c>
      <c r="BE66">
        <f ca="1">_xlfn.XLOOKUP($X66,Return_flow_table!$A$4:$A$25,Return_flow_table!G$4:G$25)</f>
        <v>0</v>
      </c>
      <c r="BF66">
        <f ca="1">_xlfn.XLOOKUP($X66,Return_flow_table!$A$4:$A$25,Return_flow_table!H$4:H$25)</f>
        <v>0</v>
      </c>
      <c r="BG66">
        <f ca="1">_xlfn.XLOOKUP($X66,Return_flow_table!$A$4:$A$25,Return_flow_table!I$4:I$25)</f>
        <v>0</v>
      </c>
      <c r="BH66">
        <f ca="1">_xlfn.XLOOKUP($X66,Return_flow_table!$A$4:$A$25,Return_flow_table!J$4:J$25)</f>
        <v>0</v>
      </c>
      <c r="BI66">
        <f ca="1">_xlfn.XLOOKUP($X66,Return_flow_table!$A$4:$A$25,Return_flow_table!K$4:K$25)</f>
        <v>0</v>
      </c>
      <c r="BJ66">
        <f ca="1">_xlfn.XLOOKUP($X66,Return_flow_table!$A$4:$A$25,Return_flow_table!L$4:L$25)</f>
        <v>0</v>
      </c>
      <c r="BK66" s="2">
        <f ca="1">_xlfn.XLOOKUP($X66,Return_flow_table!$A$4:$A$25,Return_flow_table!M$4:M$25)</f>
        <v>0</v>
      </c>
    </row>
    <row r="67" spans="1:63" x14ac:dyDescent="0.3">
      <c r="A67" t="s">
        <v>303</v>
      </c>
      <c r="B67" t="s">
        <v>98</v>
      </c>
      <c r="C67" t="s">
        <v>99</v>
      </c>
      <c r="D67">
        <v>30</v>
      </c>
      <c r="E67" t="s">
        <v>100</v>
      </c>
      <c r="F67" t="s">
        <v>100</v>
      </c>
      <c r="G67" t="s">
        <v>304</v>
      </c>
      <c r="H67" t="s">
        <v>104</v>
      </c>
      <c r="I67">
        <f>_xlfn.XLOOKUP(B67,Use_Code_Ranking!$A$4:$A$23,Use_Code_Ranking!$B$4:$B$23,9999)</f>
        <v>1</v>
      </c>
      <c r="J67">
        <f t="shared" ca="1" si="11"/>
        <v>1</v>
      </c>
      <c r="K67">
        <f t="shared" ca="1" si="12"/>
        <v>1</v>
      </c>
      <c r="L67">
        <f t="shared" ca="1" si="13"/>
        <v>0</v>
      </c>
      <c r="M67">
        <f t="shared" ca="1" si="14"/>
        <v>0</v>
      </c>
      <c r="N67" t="str">
        <f t="shared" ca="1" si="15"/>
        <v/>
      </c>
      <c r="O67" t="str">
        <f t="shared" ca="1" si="16"/>
        <v/>
      </c>
      <c r="P67" t="str">
        <f t="shared" si="17"/>
        <v/>
      </c>
      <c r="Q67" t="str">
        <f t="shared" si="18"/>
        <v/>
      </c>
      <c r="R67" t="str">
        <f t="shared" si="19"/>
        <v/>
      </c>
      <c r="S67" t="str">
        <f t="shared" si="20"/>
        <v/>
      </c>
      <c r="U67" s="2" t="str">
        <f ca="1">IF(ISBLANK($T67),IF(S67="Irrigation","Irrigation",IF(R67="Irrigation","Irrigation",IF(Q67="Domestic","Domestic",IF(P67="Stockwatering","Stockwatering",IF(N67="IRRIGATION_AND_MUNICIPAL","Irrigation and Municipal",IF(O67="IRRIGATION_AND_DOMESTIC","Irrigation and Domestic Municipality",_xlfn.XLOOKUP(J67,Use_Code_Ranking!$B$4:$B$23,Use_Code_Ranking!$A$4:$A$23))))))),$T67)</f>
        <v>Irrigation</v>
      </c>
      <c r="W67" s="23" t="str">
        <f ca="1"/>
        <v>A025032</v>
      </c>
      <c r="X67" s="4" t="str">
        <f t="shared" ca="1" si="21"/>
        <v>Frost Protection</v>
      </c>
      <c r="Y67" t="str">
        <f t="shared" ca="1" si="8"/>
        <v>N</v>
      </c>
      <c r="Z67" s="2" t="str">
        <f t="shared" ca="1" si="9"/>
        <v>N</v>
      </c>
      <c r="AA67">
        <f t="shared" ca="1" si="22"/>
        <v>20</v>
      </c>
      <c r="AB67">
        <f t="shared" ca="1" si="22"/>
        <v>20</v>
      </c>
      <c r="AC67">
        <f t="shared" ca="1" si="22"/>
        <v>20</v>
      </c>
      <c r="AD67">
        <f t="shared" ca="1" si="22"/>
        <v>20</v>
      </c>
      <c r="AE67">
        <f t="shared" ca="1" si="26"/>
        <v>0</v>
      </c>
      <c r="AF67">
        <f t="shared" ca="1" si="23"/>
        <v>0</v>
      </c>
      <c r="AG67">
        <f t="shared" ca="1" si="24"/>
        <v>0</v>
      </c>
      <c r="AH67">
        <f t="shared" ca="1" si="23"/>
        <v>0</v>
      </c>
      <c r="AI67">
        <f t="shared" ca="1" si="25"/>
        <v>0</v>
      </c>
      <c r="AJ67">
        <f t="shared" ca="1" si="25"/>
        <v>0</v>
      </c>
      <c r="AK67">
        <f t="shared" ca="1" si="25"/>
        <v>0</v>
      </c>
      <c r="AL67">
        <f t="shared" ca="1" si="25"/>
        <v>0</v>
      </c>
      <c r="AM67" s="4" t="s">
        <v>103</v>
      </c>
      <c r="AZ67">
        <f ca="1">_xlfn.XLOOKUP($X67,Return_flow_table!$A$4:$A$25,Return_flow_table!B$4:B$25)</f>
        <v>20</v>
      </c>
      <c r="BA67">
        <f ca="1">_xlfn.XLOOKUP($X67,Return_flow_table!$A$4:$A$25,Return_flow_table!C$4:C$25)</f>
        <v>20</v>
      </c>
      <c r="BB67">
        <f ca="1">_xlfn.XLOOKUP($X67,Return_flow_table!$A$4:$A$25,Return_flow_table!D$4:D$25)</f>
        <v>20</v>
      </c>
      <c r="BC67">
        <f ca="1">_xlfn.XLOOKUP($X67,Return_flow_table!$A$4:$A$25,Return_flow_table!E$4:E$25)</f>
        <v>20</v>
      </c>
      <c r="BD67">
        <f ca="1">_xlfn.XLOOKUP($X67,Return_flow_table!$A$4:$A$25,Return_flow_table!F$4:F$25)</f>
        <v>0</v>
      </c>
      <c r="BE67">
        <f ca="1">_xlfn.XLOOKUP($X67,Return_flow_table!$A$4:$A$25,Return_flow_table!G$4:G$25)</f>
        <v>0</v>
      </c>
      <c r="BF67">
        <f ca="1">_xlfn.XLOOKUP($X67,Return_flow_table!$A$4:$A$25,Return_flow_table!H$4:H$25)</f>
        <v>0</v>
      </c>
      <c r="BG67">
        <f ca="1">_xlfn.XLOOKUP($X67,Return_flow_table!$A$4:$A$25,Return_flow_table!I$4:I$25)</f>
        <v>0</v>
      </c>
      <c r="BH67">
        <f ca="1">_xlfn.XLOOKUP($X67,Return_flow_table!$A$4:$A$25,Return_flow_table!J$4:J$25)</f>
        <v>0</v>
      </c>
      <c r="BI67">
        <f ca="1">_xlfn.XLOOKUP($X67,Return_flow_table!$A$4:$A$25,Return_flow_table!K$4:K$25)</f>
        <v>0</v>
      </c>
      <c r="BJ67">
        <f ca="1">_xlfn.XLOOKUP($X67,Return_flow_table!$A$4:$A$25,Return_flow_table!L$4:L$25)</f>
        <v>0</v>
      </c>
      <c r="BK67" s="2">
        <f ca="1">_xlfn.XLOOKUP($X67,Return_flow_table!$A$4:$A$25,Return_flow_table!M$4:M$25)</f>
        <v>0</v>
      </c>
    </row>
    <row r="68" spans="1:63" x14ac:dyDescent="0.3">
      <c r="A68" t="s">
        <v>303</v>
      </c>
      <c r="B68" t="s">
        <v>120</v>
      </c>
      <c r="C68" t="s">
        <v>99</v>
      </c>
      <c r="D68">
        <v>30</v>
      </c>
      <c r="E68" t="s">
        <v>100</v>
      </c>
      <c r="F68" t="s">
        <v>100</v>
      </c>
      <c r="G68" t="s">
        <v>304</v>
      </c>
      <c r="H68" t="s">
        <v>104</v>
      </c>
      <c r="I68">
        <f>_xlfn.XLOOKUP(B68,Use_Code_Ranking!$A$4:$A$23,Use_Code_Ranking!$B$4:$B$23,9999)</f>
        <v>9</v>
      </c>
      <c r="J68">
        <f t="shared" ca="1" si="11"/>
        <v>1</v>
      </c>
      <c r="K68">
        <f t="shared" ca="1" si="12"/>
        <v>1</v>
      </c>
      <c r="L68">
        <f t="shared" ca="1" si="13"/>
        <v>0</v>
      </c>
      <c r="M68">
        <f t="shared" ca="1" si="14"/>
        <v>0</v>
      </c>
      <c r="N68" t="str">
        <f t="shared" ca="1" si="15"/>
        <v/>
      </c>
      <c r="O68" t="str">
        <f t="shared" ca="1" si="16"/>
        <v/>
      </c>
      <c r="P68" t="str">
        <f t="shared" si="17"/>
        <v/>
      </c>
      <c r="Q68" t="str">
        <f t="shared" si="18"/>
        <v/>
      </c>
      <c r="R68" t="str">
        <f t="shared" si="19"/>
        <v/>
      </c>
      <c r="S68" t="str">
        <f t="shared" si="20"/>
        <v/>
      </c>
      <c r="U68" s="2" t="str">
        <f ca="1">IF(ISBLANK($T68),IF(S68="Irrigation","Irrigation",IF(R68="Irrigation","Irrigation",IF(Q68="Domestic","Domestic",IF(P68="Stockwatering","Stockwatering",IF(N68="IRRIGATION_AND_MUNICIPAL","Irrigation and Municipal",IF(O68="IRRIGATION_AND_DOMESTIC","Irrigation and Domestic Municipality",_xlfn.XLOOKUP(J68,Use_Code_Ranking!$B$4:$B$23,Use_Code_Ranking!$A$4:$A$23))))))),$T68)</f>
        <v>Irrigation</v>
      </c>
      <c r="W68" s="23" t="str">
        <f ca="1"/>
        <v>A025201</v>
      </c>
      <c r="X68" s="4" t="str">
        <f t="shared" ca="1" si="21"/>
        <v>Stockwatering</v>
      </c>
      <c r="Y68" t="str">
        <f t="shared" ref="Y68:Y102" ca="1" si="27">IF(OR(X68="Power", X68="Recreational", X68="Aquaculture",X68="Fish and Wildlife Preservation and Enhancement"),"Y","N")</f>
        <v>N</v>
      </c>
      <c r="Z68" s="2" t="str">
        <f t="shared" ref="Z68:Z102" ca="1" si="28">IF(X68="Power","Y","N")</f>
        <v>N</v>
      </c>
      <c r="AA68">
        <f t="shared" ca="1" si="22"/>
        <v>0</v>
      </c>
      <c r="AB68">
        <f t="shared" ca="1" si="22"/>
        <v>0</v>
      </c>
      <c r="AC68">
        <f t="shared" ca="1" si="22"/>
        <v>0</v>
      </c>
      <c r="AD68">
        <f t="shared" ca="1" si="22"/>
        <v>0</v>
      </c>
      <c r="AE68">
        <f t="shared" ca="1" si="26"/>
        <v>0</v>
      </c>
      <c r="AF68">
        <f t="shared" ca="1" si="23"/>
        <v>0</v>
      </c>
      <c r="AG68">
        <f t="shared" ca="1" si="24"/>
        <v>0</v>
      </c>
      <c r="AH68">
        <f t="shared" ca="1" si="23"/>
        <v>0</v>
      </c>
      <c r="AI68">
        <f t="shared" ca="1" si="25"/>
        <v>0</v>
      </c>
      <c r="AJ68">
        <f t="shared" ca="1" si="25"/>
        <v>0</v>
      </c>
      <c r="AK68">
        <f t="shared" ca="1" si="25"/>
        <v>0</v>
      </c>
      <c r="AL68">
        <f t="shared" ca="1" si="25"/>
        <v>0</v>
      </c>
      <c r="AM68" s="4" t="s">
        <v>103</v>
      </c>
      <c r="AZ68">
        <f ca="1">_xlfn.XLOOKUP($X68,Return_flow_table!$A$4:$A$25,Return_flow_table!B$4:B$25)</f>
        <v>0</v>
      </c>
      <c r="BA68">
        <f ca="1">_xlfn.XLOOKUP($X68,Return_flow_table!$A$4:$A$25,Return_flow_table!C$4:C$25)</f>
        <v>0</v>
      </c>
      <c r="BB68">
        <f ca="1">_xlfn.XLOOKUP($X68,Return_flow_table!$A$4:$A$25,Return_flow_table!D$4:D$25)</f>
        <v>0</v>
      </c>
      <c r="BC68">
        <f ca="1">_xlfn.XLOOKUP($X68,Return_flow_table!$A$4:$A$25,Return_flow_table!E$4:E$25)</f>
        <v>0</v>
      </c>
      <c r="BD68">
        <f ca="1">_xlfn.XLOOKUP($X68,Return_flow_table!$A$4:$A$25,Return_flow_table!F$4:F$25)</f>
        <v>0</v>
      </c>
      <c r="BE68">
        <f ca="1">_xlfn.XLOOKUP($X68,Return_flow_table!$A$4:$A$25,Return_flow_table!G$4:G$25)</f>
        <v>0</v>
      </c>
      <c r="BF68">
        <f ca="1">_xlfn.XLOOKUP($X68,Return_flow_table!$A$4:$A$25,Return_flow_table!H$4:H$25)</f>
        <v>0</v>
      </c>
      <c r="BG68">
        <f ca="1">_xlfn.XLOOKUP($X68,Return_flow_table!$A$4:$A$25,Return_flow_table!I$4:I$25)</f>
        <v>0</v>
      </c>
      <c r="BH68">
        <f ca="1">_xlfn.XLOOKUP($X68,Return_flow_table!$A$4:$A$25,Return_flow_table!J$4:J$25)</f>
        <v>0</v>
      </c>
      <c r="BI68">
        <f ca="1">_xlfn.XLOOKUP($X68,Return_flow_table!$A$4:$A$25,Return_flow_table!K$4:K$25)</f>
        <v>0</v>
      </c>
      <c r="BJ68">
        <f ca="1">_xlfn.XLOOKUP($X68,Return_flow_table!$A$4:$A$25,Return_flow_table!L$4:L$25)</f>
        <v>0</v>
      </c>
      <c r="BK68" s="2">
        <f ca="1">_xlfn.XLOOKUP($X68,Return_flow_table!$A$4:$A$25,Return_flow_table!M$4:M$25)</f>
        <v>0</v>
      </c>
    </row>
    <row r="69" spans="1:63" x14ac:dyDescent="0.3">
      <c r="A69" t="s">
        <v>303</v>
      </c>
      <c r="B69" t="s">
        <v>115</v>
      </c>
      <c r="C69" t="s">
        <v>99</v>
      </c>
      <c r="D69">
        <v>30</v>
      </c>
      <c r="E69" t="s">
        <v>100</v>
      </c>
      <c r="F69" t="s">
        <v>100</v>
      </c>
      <c r="G69" t="s">
        <v>304</v>
      </c>
      <c r="H69" t="s">
        <v>104</v>
      </c>
      <c r="I69">
        <f>_xlfn.XLOOKUP(B69,Use_Code_Ranking!$A$4:$A$23,Use_Code_Ranking!$B$4:$B$23,9999)</f>
        <v>5</v>
      </c>
      <c r="J69">
        <f t="shared" ref="J69:J132" ca="1" si="29">_xlfn.MINIFS(USE_CODE_RANK,APPLICATION_NUMBER,A69)</f>
        <v>1</v>
      </c>
      <c r="K69">
        <f t="shared" ref="K69:K132" ca="1" si="30">COUNTIFS(USE_CODE_RANK,1,APPLICATION_NUMBER,A69)</f>
        <v>1</v>
      </c>
      <c r="L69">
        <f t="shared" ref="L69:L132" ca="1" si="31">COUNTIFS(USE_CODE_RANK,2,APPLICATION_NUMBER,A69)</f>
        <v>0</v>
      </c>
      <c r="M69">
        <f t="shared" ref="M69:M132" ca="1" si="32">COUNTIFS(USE_CODE_RANK,3,APPLICATION_NUMBER,A69,PRIMARY_OWNER_ENTITY_TYPE,"Government (State/Municipal)")</f>
        <v>0</v>
      </c>
      <c r="N69" t="str">
        <f t="shared" ref="N69:N132" ca="1" si="33">IF(AND(K69&gt;0,L69&gt;0),"IRRIGATION_AND_MUNICIPAL","")</f>
        <v/>
      </c>
      <c r="O69" t="str">
        <f t="shared" ref="O69:O132" ca="1" si="34">IF(AND(K69&gt;0,M69&gt;0),"IRRIGATION_AND_DOMESTIC","")</f>
        <v/>
      </c>
      <c r="P69" t="str">
        <f t="shared" ref="P69:P132" si="35">IF(ISNUMBER(SEARCH("Stock",C69)),"Stockwatering","")</f>
        <v/>
      </c>
      <c r="Q69" t="str">
        <f t="shared" ref="Q69:Q132" si="36">IF(ISNUMBER(SEARCH("Registration Domestic",C69)),"Domestic","")</f>
        <v/>
      </c>
      <c r="R69" t="str">
        <f t="shared" ref="R69:R132" si="37">IF(ISNUMBER(SEARCH("Registration Irrigation",C69)),"Irrigation","")</f>
        <v/>
      </c>
      <c r="S69" t="str">
        <f t="shared" ref="S69:S132" si="38">IF(ISNUMBER(SEARCH("Registration Cannabis",C69)),"Irrigation","")</f>
        <v/>
      </c>
      <c r="U69" s="2" t="str">
        <f ca="1">IF(ISBLANK($T69),IF(S69="Irrigation","Irrigation",IF(R69="Irrigation","Irrigation",IF(Q69="Domestic","Domestic",IF(P69="Stockwatering","Stockwatering",IF(N69="IRRIGATION_AND_MUNICIPAL","Irrigation and Municipal",IF(O69="IRRIGATION_AND_DOMESTIC","Irrigation and Domestic Municipality",_xlfn.XLOOKUP(J69,Use_Code_Ranking!$B$4:$B$23,Use_Code_Ranking!$A$4:$A$23))))))),$T69)</f>
        <v>Irrigation</v>
      </c>
      <c r="W69" s="23" t="str">
        <f ca="1"/>
        <v>A025623</v>
      </c>
      <c r="X69" s="4" t="str">
        <f t="shared" ref="X69:X102" ca="1" si="39">_xlfn.XLOOKUP(W69,A:A,U:U)</f>
        <v>Irrigation</v>
      </c>
      <c r="Y69" t="str">
        <f t="shared" ca="1" si="27"/>
        <v>N</v>
      </c>
      <c r="Z69" s="2" t="str">
        <f t="shared" ca="1" si="28"/>
        <v>N</v>
      </c>
      <c r="AA69">
        <f t="shared" ref="AA69:AD102" ca="1" si="40">IF($AM69="STANDARD",AZ69,AN69)</f>
        <v>0</v>
      </c>
      <c r="AB69">
        <f t="shared" ca="1" si="40"/>
        <v>0</v>
      </c>
      <c r="AC69">
        <f t="shared" ca="1" si="40"/>
        <v>20</v>
      </c>
      <c r="AD69">
        <f t="shared" ca="1" si="40"/>
        <v>20</v>
      </c>
      <c r="AE69">
        <f t="shared" ca="1" si="26"/>
        <v>10</v>
      </c>
      <c r="AF69">
        <f t="shared" ca="1" si="23"/>
        <v>10</v>
      </c>
      <c r="AG69">
        <f t="shared" ca="1" si="24"/>
        <v>0</v>
      </c>
      <c r="AH69">
        <f t="shared" ca="1" si="23"/>
        <v>0</v>
      </c>
      <c r="AI69">
        <f t="shared" ca="1" si="25"/>
        <v>0</v>
      </c>
      <c r="AJ69">
        <f t="shared" ca="1" si="25"/>
        <v>20</v>
      </c>
      <c r="AK69">
        <f t="shared" ca="1" si="25"/>
        <v>20</v>
      </c>
      <c r="AL69">
        <f t="shared" ca="1" si="25"/>
        <v>0</v>
      </c>
      <c r="AM69" s="4" t="s">
        <v>103</v>
      </c>
      <c r="AZ69">
        <f ca="1">_xlfn.XLOOKUP($X69,Return_flow_table!$A$4:$A$25,Return_flow_table!B$4:B$25)</f>
        <v>0</v>
      </c>
      <c r="BA69">
        <f ca="1">_xlfn.XLOOKUP($X69,Return_flow_table!$A$4:$A$25,Return_flow_table!C$4:C$25)</f>
        <v>0</v>
      </c>
      <c r="BB69">
        <f ca="1">_xlfn.XLOOKUP($X69,Return_flow_table!$A$4:$A$25,Return_flow_table!D$4:D$25)</f>
        <v>20</v>
      </c>
      <c r="BC69">
        <f ca="1">_xlfn.XLOOKUP($X69,Return_flow_table!$A$4:$A$25,Return_flow_table!E$4:E$25)</f>
        <v>20</v>
      </c>
      <c r="BD69">
        <f ca="1">_xlfn.XLOOKUP($X69,Return_flow_table!$A$4:$A$25,Return_flow_table!F$4:F$25)</f>
        <v>10</v>
      </c>
      <c r="BE69">
        <f ca="1">_xlfn.XLOOKUP($X69,Return_flow_table!$A$4:$A$25,Return_flow_table!G$4:G$25)</f>
        <v>10</v>
      </c>
      <c r="BF69">
        <f ca="1">_xlfn.XLOOKUP($X69,Return_flow_table!$A$4:$A$25,Return_flow_table!H$4:H$25)</f>
        <v>0</v>
      </c>
      <c r="BG69">
        <f ca="1">_xlfn.XLOOKUP($X69,Return_flow_table!$A$4:$A$25,Return_flow_table!I$4:I$25)</f>
        <v>0</v>
      </c>
      <c r="BH69">
        <f ca="1">_xlfn.XLOOKUP($X69,Return_flow_table!$A$4:$A$25,Return_flow_table!J$4:J$25)</f>
        <v>0</v>
      </c>
      <c r="BI69">
        <f ca="1">_xlfn.XLOOKUP($X69,Return_flow_table!$A$4:$A$25,Return_flow_table!K$4:K$25)</f>
        <v>20</v>
      </c>
      <c r="BJ69">
        <f ca="1">_xlfn.XLOOKUP($X69,Return_flow_table!$A$4:$A$25,Return_flow_table!L$4:L$25)</f>
        <v>20</v>
      </c>
      <c r="BK69" s="2">
        <f ca="1">_xlfn.XLOOKUP($X69,Return_flow_table!$A$4:$A$25,Return_flow_table!M$4:M$25)</f>
        <v>0</v>
      </c>
    </row>
    <row r="70" spans="1:63" x14ac:dyDescent="0.3">
      <c r="A70" t="s">
        <v>305</v>
      </c>
      <c r="B70" t="s">
        <v>98</v>
      </c>
      <c r="C70" t="s">
        <v>99</v>
      </c>
      <c r="D70">
        <v>12</v>
      </c>
      <c r="E70" t="s">
        <v>100</v>
      </c>
      <c r="F70" t="s">
        <v>100</v>
      </c>
      <c r="G70" t="s">
        <v>306</v>
      </c>
      <c r="H70" t="s">
        <v>114</v>
      </c>
      <c r="I70">
        <f>_xlfn.XLOOKUP(B70,Use_Code_Ranking!$A$4:$A$23,Use_Code_Ranking!$B$4:$B$23,9999)</f>
        <v>1</v>
      </c>
      <c r="J70">
        <f t="shared" ca="1" si="29"/>
        <v>1</v>
      </c>
      <c r="K70">
        <f t="shared" ca="1" si="30"/>
        <v>1</v>
      </c>
      <c r="L70">
        <f t="shared" ca="1" si="31"/>
        <v>0</v>
      </c>
      <c r="M70">
        <f t="shared" ca="1" si="32"/>
        <v>0</v>
      </c>
      <c r="N70" t="str">
        <f t="shared" ca="1" si="33"/>
        <v/>
      </c>
      <c r="O70" t="str">
        <f t="shared" ca="1" si="34"/>
        <v/>
      </c>
      <c r="P70" t="str">
        <f t="shared" si="35"/>
        <v/>
      </c>
      <c r="Q70" t="str">
        <f t="shared" si="36"/>
        <v/>
      </c>
      <c r="R70" t="str">
        <f t="shared" si="37"/>
        <v/>
      </c>
      <c r="S70" t="str">
        <f t="shared" si="38"/>
        <v/>
      </c>
      <c r="U70" s="2" t="str">
        <f ca="1">IF(ISBLANK($T70),IF(S70="Irrigation","Irrigation",IF(R70="Irrigation","Irrigation",IF(Q70="Domestic","Domestic",IF(P70="Stockwatering","Stockwatering",IF(N70="IRRIGATION_AND_MUNICIPAL","Irrigation and Municipal",IF(O70="IRRIGATION_AND_DOMESTIC","Irrigation and Domestic Municipality",_xlfn.XLOOKUP(J70,Use_Code_Ranking!$B$4:$B$23,Use_Code_Ranking!$A$4:$A$23))))))),$T70)</f>
        <v>Irrigation</v>
      </c>
      <c r="W70" s="23" t="str">
        <f ca="1"/>
        <v>A025749A</v>
      </c>
      <c r="X70" s="4" t="str">
        <f t="shared" ca="1" si="39"/>
        <v>Irrigation</v>
      </c>
      <c r="Y70" t="str">
        <f t="shared" ca="1" si="27"/>
        <v>N</v>
      </c>
      <c r="Z70" s="2" t="str">
        <f t="shared" ca="1" si="28"/>
        <v>N</v>
      </c>
      <c r="AA70">
        <f t="shared" ca="1" si="40"/>
        <v>0</v>
      </c>
      <c r="AB70">
        <f t="shared" ca="1" si="40"/>
        <v>0</v>
      </c>
      <c r="AC70">
        <f t="shared" ca="1" si="40"/>
        <v>20</v>
      </c>
      <c r="AD70">
        <f t="shared" ca="1" si="40"/>
        <v>20</v>
      </c>
      <c r="AE70">
        <f t="shared" ca="1" si="26"/>
        <v>10</v>
      </c>
      <c r="AF70">
        <f t="shared" ca="1" si="23"/>
        <v>10</v>
      </c>
      <c r="AG70">
        <f t="shared" ca="1" si="24"/>
        <v>0</v>
      </c>
      <c r="AH70">
        <f t="shared" ca="1" si="23"/>
        <v>0</v>
      </c>
      <c r="AI70">
        <f t="shared" ca="1" si="25"/>
        <v>0</v>
      </c>
      <c r="AJ70">
        <f t="shared" ca="1" si="25"/>
        <v>20</v>
      </c>
      <c r="AK70">
        <f t="shared" ca="1" si="25"/>
        <v>20</v>
      </c>
      <c r="AL70">
        <f t="shared" ca="1" si="25"/>
        <v>0</v>
      </c>
      <c r="AM70" s="4" t="s">
        <v>103</v>
      </c>
      <c r="AZ70">
        <f ca="1">_xlfn.XLOOKUP($X70,Return_flow_table!$A$4:$A$25,Return_flow_table!B$4:B$25)</f>
        <v>0</v>
      </c>
      <c r="BA70">
        <f ca="1">_xlfn.XLOOKUP($X70,Return_flow_table!$A$4:$A$25,Return_flow_table!C$4:C$25)</f>
        <v>0</v>
      </c>
      <c r="BB70">
        <f ca="1">_xlfn.XLOOKUP($X70,Return_flow_table!$A$4:$A$25,Return_flow_table!D$4:D$25)</f>
        <v>20</v>
      </c>
      <c r="BC70">
        <f ca="1">_xlfn.XLOOKUP($X70,Return_flow_table!$A$4:$A$25,Return_flow_table!E$4:E$25)</f>
        <v>20</v>
      </c>
      <c r="BD70">
        <f ca="1">_xlfn.XLOOKUP($X70,Return_flow_table!$A$4:$A$25,Return_flow_table!F$4:F$25)</f>
        <v>10</v>
      </c>
      <c r="BE70">
        <f ca="1">_xlfn.XLOOKUP($X70,Return_flow_table!$A$4:$A$25,Return_flow_table!G$4:G$25)</f>
        <v>10</v>
      </c>
      <c r="BF70">
        <f ca="1">_xlfn.XLOOKUP($X70,Return_flow_table!$A$4:$A$25,Return_flow_table!H$4:H$25)</f>
        <v>0</v>
      </c>
      <c r="BG70">
        <f ca="1">_xlfn.XLOOKUP($X70,Return_flow_table!$A$4:$A$25,Return_flow_table!I$4:I$25)</f>
        <v>0</v>
      </c>
      <c r="BH70">
        <f ca="1">_xlfn.XLOOKUP($X70,Return_flow_table!$A$4:$A$25,Return_flow_table!J$4:J$25)</f>
        <v>0</v>
      </c>
      <c r="BI70">
        <f ca="1">_xlfn.XLOOKUP($X70,Return_flow_table!$A$4:$A$25,Return_flow_table!K$4:K$25)</f>
        <v>20</v>
      </c>
      <c r="BJ70">
        <f ca="1">_xlfn.XLOOKUP($X70,Return_flow_table!$A$4:$A$25,Return_flow_table!L$4:L$25)</f>
        <v>20</v>
      </c>
      <c r="BK70" s="2">
        <f ca="1">_xlfn.XLOOKUP($X70,Return_flow_table!$A$4:$A$25,Return_flow_table!M$4:M$25)</f>
        <v>0</v>
      </c>
    </row>
    <row r="71" spans="1:63" x14ac:dyDescent="0.3">
      <c r="A71" t="s">
        <v>307</v>
      </c>
      <c r="B71" t="s">
        <v>98</v>
      </c>
      <c r="C71" t="s">
        <v>99</v>
      </c>
      <c r="D71">
        <v>39</v>
      </c>
      <c r="E71" t="s">
        <v>100</v>
      </c>
      <c r="F71" t="s">
        <v>100</v>
      </c>
      <c r="G71" t="s">
        <v>308</v>
      </c>
      <c r="H71" t="s">
        <v>111</v>
      </c>
      <c r="I71">
        <f>_xlfn.XLOOKUP(B71,Use_Code_Ranking!$A$4:$A$23,Use_Code_Ranking!$B$4:$B$23,9999)</f>
        <v>1</v>
      </c>
      <c r="J71">
        <f t="shared" ca="1" si="29"/>
        <v>1</v>
      </c>
      <c r="K71">
        <f t="shared" ca="1" si="30"/>
        <v>1</v>
      </c>
      <c r="L71">
        <f t="shared" ca="1" si="31"/>
        <v>0</v>
      </c>
      <c r="M71">
        <f t="shared" ca="1" si="32"/>
        <v>0</v>
      </c>
      <c r="N71" t="str">
        <f t="shared" ca="1" si="33"/>
        <v/>
      </c>
      <c r="O71" t="str">
        <f t="shared" ca="1" si="34"/>
        <v/>
      </c>
      <c r="P71" t="str">
        <f t="shared" si="35"/>
        <v/>
      </c>
      <c r="Q71" t="str">
        <f t="shared" si="36"/>
        <v/>
      </c>
      <c r="R71" t="str">
        <f t="shared" si="37"/>
        <v/>
      </c>
      <c r="S71" t="str">
        <f t="shared" si="38"/>
        <v/>
      </c>
      <c r="U71" s="2" t="str">
        <f ca="1">IF(ISBLANK($T71),IF(S71="Irrigation","Irrigation",IF(R71="Irrigation","Irrigation",IF(Q71="Domestic","Domestic",IF(P71="Stockwatering","Stockwatering",IF(N71="IRRIGATION_AND_MUNICIPAL","Irrigation and Municipal",IF(O71="IRRIGATION_AND_DOMESTIC","Irrigation and Domestic Municipality",_xlfn.XLOOKUP(J71,Use_Code_Ranking!$B$4:$B$23,Use_Code_Ranking!$A$4:$A$23))))))),$T71)</f>
        <v>Irrigation</v>
      </c>
      <c r="W71" s="23" t="str">
        <f ca="1"/>
        <v>A025887B</v>
      </c>
      <c r="X71" s="4" t="str">
        <f t="shared" ca="1" si="39"/>
        <v>Frost Protection</v>
      </c>
      <c r="Y71" t="str">
        <f t="shared" ca="1" si="27"/>
        <v>N</v>
      </c>
      <c r="Z71" s="2" t="str">
        <f t="shared" ca="1" si="28"/>
        <v>N</v>
      </c>
      <c r="AA71">
        <f t="shared" ca="1" si="40"/>
        <v>20</v>
      </c>
      <c r="AB71">
        <f t="shared" ca="1" si="40"/>
        <v>20</v>
      </c>
      <c r="AC71">
        <f t="shared" ca="1" si="40"/>
        <v>20</v>
      </c>
      <c r="AD71">
        <f t="shared" ca="1" si="40"/>
        <v>20</v>
      </c>
      <c r="AE71">
        <f t="shared" ca="1" si="26"/>
        <v>0</v>
      </c>
      <c r="AF71">
        <f t="shared" ca="1" si="23"/>
        <v>0</v>
      </c>
      <c r="AG71">
        <f t="shared" ca="1" si="24"/>
        <v>0</v>
      </c>
      <c r="AH71">
        <f t="shared" ca="1" si="23"/>
        <v>0</v>
      </c>
      <c r="AI71">
        <f t="shared" ca="1" si="25"/>
        <v>0</v>
      </c>
      <c r="AJ71">
        <f t="shared" ca="1" si="25"/>
        <v>0</v>
      </c>
      <c r="AK71">
        <f t="shared" ca="1" si="25"/>
        <v>0</v>
      </c>
      <c r="AL71">
        <f t="shared" ca="1" si="25"/>
        <v>0</v>
      </c>
      <c r="AM71" s="4" t="s">
        <v>103</v>
      </c>
      <c r="AZ71">
        <f ca="1">_xlfn.XLOOKUP($X71,Return_flow_table!$A$4:$A$25,Return_flow_table!B$4:B$25)</f>
        <v>20</v>
      </c>
      <c r="BA71">
        <f ca="1">_xlfn.XLOOKUP($X71,Return_flow_table!$A$4:$A$25,Return_flow_table!C$4:C$25)</f>
        <v>20</v>
      </c>
      <c r="BB71">
        <f ca="1">_xlfn.XLOOKUP($X71,Return_flow_table!$A$4:$A$25,Return_flow_table!D$4:D$25)</f>
        <v>20</v>
      </c>
      <c r="BC71">
        <f ca="1">_xlfn.XLOOKUP($X71,Return_flow_table!$A$4:$A$25,Return_flow_table!E$4:E$25)</f>
        <v>20</v>
      </c>
      <c r="BD71">
        <f ca="1">_xlfn.XLOOKUP($X71,Return_flow_table!$A$4:$A$25,Return_flow_table!F$4:F$25)</f>
        <v>0</v>
      </c>
      <c r="BE71">
        <f ca="1">_xlfn.XLOOKUP($X71,Return_flow_table!$A$4:$A$25,Return_flow_table!G$4:G$25)</f>
        <v>0</v>
      </c>
      <c r="BF71">
        <f ca="1">_xlfn.XLOOKUP($X71,Return_flow_table!$A$4:$A$25,Return_flow_table!H$4:H$25)</f>
        <v>0</v>
      </c>
      <c r="BG71">
        <f ca="1">_xlfn.XLOOKUP($X71,Return_flow_table!$A$4:$A$25,Return_flow_table!I$4:I$25)</f>
        <v>0</v>
      </c>
      <c r="BH71">
        <f ca="1">_xlfn.XLOOKUP($X71,Return_flow_table!$A$4:$A$25,Return_flow_table!J$4:J$25)</f>
        <v>0</v>
      </c>
      <c r="BI71">
        <f ca="1">_xlfn.XLOOKUP($X71,Return_flow_table!$A$4:$A$25,Return_flow_table!K$4:K$25)</f>
        <v>0</v>
      </c>
      <c r="BJ71">
        <f ca="1">_xlfn.XLOOKUP($X71,Return_flow_table!$A$4:$A$25,Return_flow_table!L$4:L$25)</f>
        <v>0</v>
      </c>
      <c r="BK71" s="2">
        <f ca="1">_xlfn.XLOOKUP($X71,Return_flow_table!$A$4:$A$25,Return_flow_table!M$4:M$25)</f>
        <v>0</v>
      </c>
    </row>
    <row r="72" spans="1:63" x14ac:dyDescent="0.3">
      <c r="A72" t="s">
        <v>309</v>
      </c>
      <c r="B72" t="s">
        <v>98</v>
      </c>
      <c r="C72" t="s">
        <v>99</v>
      </c>
      <c r="D72">
        <v>14.5</v>
      </c>
      <c r="E72" t="s">
        <v>100</v>
      </c>
      <c r="F72" t="s">
        <v>100</v>
      </c>
      <c r="G72" t="s">
        <v>310</v>
      </c>
      <c r="H72" t="s">
        <v>102</v>
      </c>
      <c r="I72">
        <f>_xlfn.XLOOKUP(B72,Use_Code_Ranking!$A$4:$A$23,Use_Code_Ranking!$B$4:$B$23,9999)</f>
        <v>1</v>
      </c>
      <c r="J72">
        <f t="shared" ca="1" si="29"/>
        <v>1</v>
      </c>
      <c r="K72">
        <f t="shared" ca="1" si="30"/>
        <v>1</v>
      </c>
      <c r="L72">
        <f t="shared" ca="1" si="31"/>
        <v>0</v>
      </c>
      <c r="M72">
        <f t="shared" ca="1" si="32"/>
        <v>0</v>
      </c>
      <c r="N72" t="str">
        <f t="shared" ca="1" si="33"/>
        <v/>
      </c>
      <c r="O72" t="str">
        <f t="shared" ca="1" si="34"/>
        <v/>
      </c>
      <c r="P72" t="str">
        <f t="shared" si="35"/>
        <v/>
      </c>
      <c r="Q72" t="str">
        <f t="shared" si="36"/>
        <v/>
      </c>
      <c r="R72" t="str">
        <f t="shared" si="37"/>
        <v/>
      </c>
      <c r="S72" t="str">
        <f t="shared" si="38"/>
        <v/>
      </c>
      <c r="U72" s="2" t="str">
        <f ca="1">IF(ISBLANK($T72),IF(S72="Irrigation","Irrigation",IF(R72="Irrigation","Irrigation",IF(Q72="Domestic","Domestic",IF(P72="Stockwatering","Stockwatering",IF(N72="IRRIGATION_AND_MUNICIPAL","Irrigation and Municipal",IF(O72="IRRIGATION_AND_DOMESTIC","Irrigation and Domestic Municipality",_xlfn.XLOOKUP(J72,Use_Code_Ranking!$B$4:$B$23,Use_Code_Ranking!$A$4:$A$23))))))),$T72)</f>
        <v>Irrigation</v>
      </c>
      <c r="W72" s="23" t="str">
        <f ca="1"/>
        <v>A026938</v>
      </c>
      <c r="X72" s="4" t="str">
        <f t="shared" ca="1" si="39"/>
        <v>Irrigation</v>
      </c>
      <c r="Y72" t="str">
        <f t="shared" ca="1" si="27"/>
        <v>N</v>
      </c>
      <c r="Z72" s="2" t="str">
        <f t="shared" ca="1" si="28"/>
        <v>N</v>
      </c>
      <c r="AA72">
        <f t="shared" ca="1" si="40"/>
        <v>0</v>
      </c>
      <c r="AB72">
        <f t="shared" ca="1" si="40"/>
        <v>0</v>
      </c>
      <c r="AC72">
        <f t="shared" ca="1" si="40"/>
        <v>20</v>
      </c>
      <c r="AD72">
        <f t="shared" ca="1" si="40"/>
        <v>20</v>
      </c>
      <c r="AE72">
        <f t="shared" ca="1" si="26"/>
        <v>10</v>
      </c>
      <c r="AF72">
        <f t="shared" ca="1" si="23"/>
        <v>10</v>
      </c>
      <c r="AG72">
        <f t="shared" ca="1" si="24"/>
        <v>0</v>
      </c>
      <c r="AH72">
        <f t="shared" ca="1" si="23"/>
        <v>0</v>
      </c>
      <c r="AI72">
        <f t="shared" ca="1" si="25"/>
        <v>0</v>
      </c>
      <c r="AJ72">
        <f t="shared" ca="1" si="25"/>
        <v>20</v>
      </c>
      <c r="AK72">
        <f t="shared" ca="1" si="25"/>
        <v>20</v>
      </c>
      <c r="AL72">
        <f t="shared" ca="1" si="25"/>
        <v>0</v>
      </c>
      <c r="AM72" s="4" t="s">
        <v>103</v>
      </c>
      <c r="AZ72">
        <f ca="1">_xlfn.XLOOKUP($X72,Return_flow_table!$A$4:$A$25,Return_flow_table!B$4:B$25)</f>
        <v>0</v>
      </c>
      <c r="BA72">
        <f ca="1">_xlfn.XLOOKUP($X72,Return_flow_table!$A$4:$A$25,Return_flow_table!C$4:C$25)</f>
        <v>0</v>
      </c>
      <c r="BB72">
        <f ca="1">_xlfn.XLOOKUP($X72,Return_flow_table!$A$4:$A$25,Return_flow_table!D$4:D$25)</f>
        <v>20</v>
      </c>
      <c r="BC72">
        <f ca="1">_xlfn.XLOOKUP($X72,Return_flow_table!$A$4:$A$25,Return_flow_table!E$4:E$25)</f>
        <v>20</v>
      </c>
      <c r="BD72">
        <f ca="1">_xlfn.XLOOKUP($X72,Return_flow_table!$A$4:$A$25,Return_flow_table!F$4:F$25)</f>
        <v>10</v>
      </c>
      <c r="BE72">
        <f ca="1">_xlfn.XLOOKUP($X72,Return_flow_table!$A$4:$A$25,Return_flow_table!G$4:G$25)</f>
        <v>10</v>
      </c>
      <c r="BF72">
        <f ca="1">_xlfn.XLOOKUP($X72,Return_flow_table!$A$4:$A$25,Return_flow_table!H$4:H$25)</f>
        <v>0</v>
      </c>
      <c r="BG72">
        <f ca="1">_xlfn.XLOOKUP($X72,Return_flow_table!$A$4:$A$25,Return_flow_table!I$4:I$25)</f>
        <v>0</v>
      </c>
      <c r="BH72">
        <f ca="1">_xlfn.XLOOKUP($X72,Return_flow_table!$A$4:$A$25,Return_flow_table!J$4:J$25)</f>
        <v>0</v>
      </c>
      <c r="BI72">
        <f ca="1">_xlfn.XLOOKUP($X72,Return_flow_table!$A$4:$A$25,Return_flow_table!K$4:K$25)</f>
        <v>20</v>
      </c>
      <c r="BJ72">
        <f ca="1">_xlfn.XLOOKUP($X72,Return_flow_table!$A$4:$A$25,Return_flow_table!L$4:L$25)</f>
        <v>20</v>
      </c>
      <c r="BK72" s="2">
        <f ca="1">_xlfn.XLOOKUP($X72,Return_flow_table!$A$4:$A$25,Return_flow_table!M$4:M$25)</f>
        <v>0</v>
      </c>
    </row>
    <row r="73" spans="1:63" x14ac:dyDescent="0.3">
      <c r="A73" t="s">
        <v>309</v>
      </c>
      <c r="B73" t="s">
        <v>117</v>
      </c>
      <c r="C73" t="s">
        <v>99</v>
      </c>
      <c r="D73">
        <v>14.5</v>
      </c>
      <c r="E73" t="s">
        <v>100</v>
      </c>
      <c r="F73" t="s">
        <v>100</v>
      </c>
      <c r="G73" t="s">
        <v>310</v>
      </c>
      <c r="H73" t="s">
        <v>102</v>
      </c>
      <c r="I73">
        <f>_xlfn.XLOOKUP(B73,Use_Code_Ranking!$A$4:$A$23,Use_Code_Ranking!$B$4:$B$23,9999)</f>
        <v>7</v>
      </c>
      <c r="J73">
        <f t="shared" ca="1" si="29"/>
        <v>1</v>
      </c>
      <c r="K73">
        <f t="shared" ca="1" si="30"/>
        <v>1</v>
      </c>
      <c r="L73">
        <f t="shared" ca="1" si="31"/>
        <v>0</v>
      </c>
      <c r="M73">
        <f t="shared" ca="1" si="32"/>
        <v>0</v>
      </c>
      <c r="N73" t="str">
        <f t="shared" ca="1" si="33"/>
        <v/>
      </c>
      <c r="O73" t="str">
        <f t="shared" ca="1" si="34"/>
        <v/>
      </c>
      <c r="P73" t="str">
        <f t="shared" si="35"/>
        <v/>
      </c>
      <c r="Q73" t="str">
        <f t="shared" si="36"/>
        <v/>
      </c>
      <c r="R73" t="str">
        <f t="shared" si="37"/>
        <v/>
      </c>
      <c r="S73" t="str">
        <f t="shared" si="38"/>
        <v/>
      </c>
      <c r="U73" s="2" t="str">
        <f ca="1">IF(ISBLANK($T73),IF(S73="Irrigation","Irrigation",IF(R73="Irrigation","Irrigation",IF(Q73="Domestic","Domestic",IF(P73="Stockwatering","Stockwatering",IF(N73="IRRIGATION_AND_MUNICIPAL","Irrigation and Municipal",IF(O73="IRRIGATION_AND_DOMESTIC","Irrigation and Domestic Municipality",_xlfn.XLOOKUP(J73,Use_Code_Ranking!$B$4:$B$23,Use_Code_Ranking!$A$4:$A$23))))))),$T73)</f>
        <v>Irrigation</v>
      </c>
      <c r="W73" s="23" t="str">
        <f ca="1"/>
        <v>A026993</v>
      </c>
      <c r="X73" s="4" t="str">
        <f t="shared" ca="1" si="39"/>
        <v>Recreational</v>
      </c>
      <c r="Y73" t="str">
        <f t="shared" ca="1" si="27"/>
        <v>Y</v>
      </c>
      <c r="Z73" s="2" t="str">
        <f t="shared" ca="1" si="28"/>
        <v>N</v>
      </c>
      <c r="AA73">
        <f t="shared" ca="1" si="40"/>
        <v>100</v>
      </c>
      <c r="AB73">
        <f t="shared" ca="1" si="40"/>
        <v>100</v>
      </c>
      <c r="AC73">
        <f t="shared" ca="1" si="40"/>
        <v>100</v>
      </c>
      <c r="AD73">
        <f t="shared" ca="1" si="40"/>
        <v>100</v>
      </c>
      <c r="AE73">
        <f t="shared" ca="1" si="26"/>
        <v>100</v>
      </c>
      <c r="AF73">
        <f t="shared" ca="1" si="23"/>
        <v>100</v>
      </c>
      <c r="AG73">
        <f t="shared" ca="1" si="24"/>
        <v>100</v>
      </c>
      <c r="AH73">
        <f t="shared" ca="1" si="23"/>
        <v>100</v>
      </c>
      <c r="AI73">
        <f t="shared" ca="1" si="25"/>
        <v>100</v>
      </c>
      <c r="AJ73">
        <f t="shared" ca="1" si="25"/>
        <v>100</v>
      </c>
      <c r="AK73">
        <f t="shared" ca="1" si="25"/>
        <v>100</v>
      </c>
      <c r="AL73">
        <f t="shared" ca="1" si="25"/>
        <v>100</v>
      </c>
      <c r="AM73" s="4" t="s">
        <v>103</v>
      </c>
      <c r="AZ73">
        <f ca="1">_xlfn.XLOOKUP($X73,Return_flow_table!$A$4:$A$25,Return_flow_table!B$4:B$25)</f>
        <v>100</v>
      </c>
      <c r="BA73">
        <f ca="1">_xlfn.XLOOKUP($X73,Return_flow_table!$A$4:$A$25,Return_flow_table!C$4:C$25)</f>
        <v>100</v>
      </c>
      <c r="BB73">
        <f ca="1">_xlfn.XLOOKUP($X73,Return_flow_table!$A$4:$A$25,Return_flow_table!D$4:D$25)</f>
        <v>100</v>
      </c>
      <c r="BC73">
        <f ca="1">_xlfn.XLOOKUP($X73,Return_flow_table!$A$4:$A$25,Return_flow_table!E$4:E$25)</f>
        <v>100</v>
      </c>
      <c r="BD73">
        <f ca="1">_xlfn.XLOOKUP($X73,Return_flow_table!$A$4:$A$25,Return_flow_table!F$4:F$25)</f>
        <v>100</v>
      </c>
      <c r="BE73">
        <f ca="1">_xlfn.XLOOKUP($X73,Return_flow_table!$A$4:$A$25,Return_flow_table!G$4:G$25)</f>
        <v>100</v>
      </c>
      <c r="BF73">
        <f ca="1">_xlfn.XLOOKUP($X73,Return_flow_table!$A$4:$A$25,Return_flow_table!H$4:H$25)</f>
        <v>100</v>
      </c>
      <c r="BG73">
        <f ca="1">_xlfn.XLOOKUP($X73,Return_flow_table!$A$4:$A$25,Return_flow_table!I$4:I$25)</f>
        <v>100</v>
      </c>
      <c r="BH73">
        <f ca="1">_xlfn.XLOOKUP($X73,Return_flow_table!$A$4:$A$25,Return_flow_table!J$4:J$25)</f>
        <v>100</v>
      </c>
      <c r="BI73">
        <f ca="1">_xlfn.XLOOKUP($X73,Return_flow_table!$A$4:$A$25,Return_flow_table!K$4:K$25)</f>
        <v>100</v>
      </c>
      <c r="BJ73">
        <f ca="1">_xlfn.XLOOKUP($X73,Return_flow_table!$A$4:$A$25,Return_flow_table!L$4:L$25)</f>
        <v>100</v>
      </c>
      <c r="BK73" s="2">
        <f ca="1">_xlfn.XLOOKUP($X73,Return_flow_table!$A$4:$A$25,Return_flow_table!M$4:M$25)</f>
        <v>100</v>
      </c>
    </row>
    <row r="74" spans="1:63" x14ac:dyDescent="0.3">
      <c r="A74" t="s">
        <v>311</v>
      </c>
      <c r="B74" t="s">
        <v>98</v>
      </c>
      <c r="C74" t="s">
        <v>99</v>
      </c>
      <c r="D74">
        <v>19.8</v>
      </c>
      <c r="E74" t="s">
        <v>100</v>
      </c>
      <c r="F74" t="s">
        <v>100</v>
      </c>
      <c r="G74" t="s">
        <v>312</v>
      </c>
      <c r="H74" t="s">
        <v>102</v>
      </c>
      <c r="I74">
        <f>_xlfn.XLOOKUP(B74,Use_Code_Ranking!$A$4:$A$23,Use_Code_Ranking!$B$4:$B$23,9999)</f>
        <v>1</v>
      </c>
      <c r="J74">
        <f t="shared" ca="1" si="29"/>
        <v>1</v>
      </c>
      <c r="K74">
        <f t="shared" ca="1" si="30"/>
        <v>1</v>
      </c>
      <c r="L74">
        <f t="shared" ca="1" si="31"/>
        <v>0</v>
      </c>
      <c r="M74">
        <f t="shared" ca="1" si="32"/>
        <v>0</v>
      </c>
      <c r="N74" t="str">
        <f t="shared" ca="1" si="33"/>
        <v/>
      </c>
      <c r="O74" t="str">
        <f t="shared" ca="1" si="34"/>
        <v/>
      </c>
      <c r="P74" t="str">
        <f t="shared" si="35"/>
        <v/>
      </c>
      <c r="Q74" t="str">
        <f t="shared" si="36"/>
        <v/>
      </c>
      <c r="R74" t="str">
        <f t="shared" si="37"/>
        <v/>
      </c>
      <c r="S74" t="str">
        <f t="shared" si="38"/>
        <v/>
      </c>
      <c r="U74" s="2" t="str">
        <f ca="1">IF(ISBLANK($T74),IF(S74="Irrigation","Irrigation",IF(R74="Irrigation","Irrigation",IF(Q74="Domestic","Domestic",IF(P74="Stockwatering","Stockwatering",IF(N74="IRRIGATION_AND_MUNICIPAL","Irrigation and Municipal",IF(O74="IRRIGATION_AND_DOMESTIC","Irrigation and Domestic Municipality",_xlfn.XLOOKUP(J74,Use_Code_Ranking!$B$4:$B$23,Use_Code_Ranking!$A$4:$A$23))))))),$T74)</f>
        <v>Irrigation</v>
      </c>
      <c r="W74" s="23" t="str">
        <f ca="1"/>
        <v>A027036</v>
      </c>
      <c r="X74" s="4" t="str">
        <f t="shared" ca="1" si="39"/>
        <v>Irrigation</v>
      </c>
      <c r="Y74" t="str">
        <f t="shared" ca="1" si="27"/>
        <v>N</v>
      </c>
      <c r="Z74" s="2" t="str">
        <f t="shared" ca="1" si="28"/>
        <v>N</v>
      </c>
      <c r="AA74">
        <f t="shared" ca="1" si="40"/>
        <v>0</v>
      </c>
      <c r="AB74">
        <f t="shared" ca="1" si="40"/>
        <v>0</v>
      </c>
      <c r="AC74">
        <f t="shared" ca="1" si="40"/>
        <v>20</v>
      </c>
      <c r="AD74">
        <f t="shared" ca="1" si="40"/>
        <v>20</v>
      </c>
      <c r="AE74">
        <f t="shared" ca="1" si="26"/>
        <v>10</v>
      </c>
      <c r="AF74">
        <f t="shared" ca="1" si="23"/>
        <v>10</v>
      </c>
      <c r="AG74">
        <f t="shared" ca="1" si="24"/>
        <v>0</v>
      </c>
      <c r="AH74">
        <f t="shared" ca="1" si="23"/>
        <v>0</v>
      </c>
      <c r="AI74">
        <f t="shared" ca="1" si="25"/>
        <v>0</v>
      </c>
      <c r="AJ74">
        <f t="shared" ca="1" si="25"/>
        <v>20</v>
      </c>
      <c r="AK74">
        <f t="shared" ca="1" si="25"/>
        <v>20</v>
      </c>
      <c r="AL74">
        <f t="shared" ca="1" si="25"/>
        <v>0</v>
      </c>
      <c r="AM74" s="4" t="s">
        <v>103</v>
      </c>
      <c r="AZ74">
        <f ca="1">_xlfn.XLOOKUP($X74,Return_flow_table!$A$4:$A$25,Return_flow_table!B$4:B$25)</f>
        <v>0</v>
      </c>
      <c r="BA74">
        <f ca="1">_xlfn.XLOOKUP($X74,Return_flow_table!$A$4:$A$25,Return_flow_table!C$4:C$25)</f>
        <v>0</v>
      </c>
      <c r="BB74">
        <f ca="1">_xlfn.XLOOKUP($X74,Return_flow_table!$A$4:$A$25,Return_flow_table!D$4:D$25)</f>
        <v>20</v>
      </c>
      <c r="BC74">
        <f ca="1">_xlfn.XLOOKUP($X74,Return_flow_table!$A$4:$A$25,Return_flow_table!E$4:E$25)</f>
        <v>20</v>
      </c>
      <c r="BD74">
        <f ca="1">_xlfn.XLOOKUP($X74,Return_flow_table!$A$4:$A$25,Return_flow_table!F$4:F$25)</f>
        <v>10</v>
      </c>
      <c r="BE74">
        <f ca="1">_xlfn.XLOOKUP($X74,Return_flow_table!$A$4:$A$25,Return_flow_table!G$4:G$25)</f>
        <v>10</v>
      </c>
      <c r="BF74">
        <f ca="1">_xlfn.XLOOKUP($X74,Return_flow_table!$A$4:$A$25,Return_flow_table!H$4:H$25)</f>
        <v>0</v>
      </c>
      <c r="BG74">
        <f ca="1">_xlfn.XLOOKUP($X74,Return_flow_table!$A$4:$A$25,Return_flow_table!I$4:I$25)</f>
        <v>0</v>
      </c>
      <c r="BH74">
        <f ca="1">_xlfn.XLOOKUP($X74,Return_flow_table!$A$4:$A$25,Return_flow_table!J$4:J$25)</f>
        <v>0</v>
      </c>
      <c r="BI74">
        <f ca="1">_xlfn.XLOOKUP($X74,Return_flow_table!$A$4:$A$25,Return_flow_table!K$4:K$25)</f>
        <v>20</v>
      </c>
      <c r="BJ74">
        <f ca="1">_xlfn.XLOOKUP($X74,Return_flow_table!$A$4:$A$25,Return_flow_table!L$4:L$25)</f>
        <v>20</v>
      </c>
      <c r="BK74" s="2">
        <f ca="1">_xlfn.XLOOKUP($X74,Return_flow_table!$A$4:$A$25,Return_flow_table!M$4:M$25)</f>
        <v>0</v>
      </c>
    </row>
    <row r="75" spans="1:63" x14ac:dyDescent="0.3">
      <c r="A75" t="s">
        <v>311</v>
      </c>
      <c r="B75" t="s">
        <v>117</v>
      </c>
      <c r="C75" t="s">
        <v>99</v>
      </c>
      <c r="D75">
        <v>19.8</v>
      </c>
      <c r="E75" t="s">
        <v>100</v>
      </c>
      <c r="F75" t="s">
        <v>100</v>
      </c>
      <c r="G75" t="s">
        <v>312</v>
      </c>
      <c r="H75" t="s">
        <v>102</v>
      </c>
      <c r="I75">
        <f>_xlfn.XLOOKUP(B75,Use_Code_Ranking!$A$4:$A$23,Use_Code_Ranking!$B$4:$B$23,9999)</f>
        <v>7</v>
      </c>
      <c r="J75">
        <f t="shared" ca="1" si="29"/>
        <v>1</v>
      </c>
      <c r="K75">
        <f t="shared" ca="1" si="30"/>
        <v>1</v>
      </c>
      <c r="L75">
        <f t="shared" ca="1" si="31"/>
        <v>0</v>
      </c>
      <c r="M75">
        <f t="shared" ca="1" si="32"/>
        <v>0</v>
      </c>
      <c r="N75" t="str">
        <f t="shared" ca="1" si="33"/>
        <v/>
      </c>
      <c r="O75" t="str">
        <f t="shared" ca="1" si="34"/>
        <v/>
      </c>
      <c r="P75" t="str">
        <f t="shared" si="35"/>
        <v/>
      </c>
      <c r="Q75" t="str">
        <f t="shared" si="36"/>
        <v/>
      </c>
      <c r="R75" t="str">
        <f t="shared" si="37"/>
        <v/>
      </c>
      <c r="S75" t="str">
        <f t="shared" si="38"/>
        <v/>
      </c>
      <c r="U75" s="2" t="str">
        <f ca="1">IF(ISBLANK($T75),IF(S75="Irrigation","Irrigation",IF(R75="Irrigation","Irrigation",IF(Q75="Domestic","Domestic",IF(P75="Stockwatering","Stockwatering",IF(N75="IRRIGATION_AND_MUNICIPAL","Irrigation and Municipal",IF(O75="IRRIGATION_AND_DOMESTIC","Irrigation and Domestic Municipality",_xlfn.XLOOKUP(J75,Use_Code_Ranking!$B$4:$B$23,Use_Code_Ranking!$A$4:$A$23))))))),$T75)</f>
        <v>Irrigation</v>
      </c>
      <c r="W75" s="23" t="str">
        <f ca="1"/>
        <v>A027046</v>
      </c>
      <c r="X75" s="4" t="str">
        <f t="shared" ca="1" si="39"/>
        <v>Irrigation</v>
      </c>
      <c r="Y75" t="str">
        <f t="shared" ca="1" si="27"/>
        <v>N</v>
      </c>
      <c r="Z75" s="2" t="str">
        <f t="shared" ca="1" si="28"/>
        <v>N</v>
      </c>
      <c r="AA75">
        <f t="shared" ca="1" si="40"/>
        <v>0</v>
      </c>
      <c r="AB75">
        <f t="shared" ca="1" si="40"/>
        <v>0</v>
      </c>
      <c r="AC75">
        <f t="shared" ca="1" si="40"/>
        <v>20</v>
      </c>
      <c r="AD75">
        <f t="shared" ca="1" si="40"/>
        <v>20</v>
      </c>
      <c r="AE75">
        <f t="shared" ca="1" si="26"/>
        <v>10</v>
      </c>
      <c r="AF75">
        <f t="shared" ca="1" si="23"/>
        <v>10</v>
      </c>
      <c r="AG75">
        <f t="shared" ca="1" si="24"/>
        <v>0</v>
      </c>
      <c r="AH75">
        <f t="shared" ca="1" si="23"/>
        <v>0</v>
      </c>
      <c r="AI75">
        <f t="shared" ca="1" si="25"/>
        <v>0</v>
      </c>
      <c r="AJ75">
        <f t="shared" ca="1" si="25"/>
        <v>20</v>
      </c>
      <c r="AK75">
        <f t="shared" ca="1" si="25"/>
        <v>20</v>
      </c>
      <c r="AL75">
        <f t="shared" ca="1" si="25"/>
        <v>0</v>
      </c>
      <c r="AM75" s="4" t="s">
        <v>103</v>
      </c>
      <c r="AZ75">
        <f ca="1">_xlfn.XLOOKUP($X75,Return_flow_table!$A$4:$A$25,Return_flow_table!B$4:B$25)</f>
        <v>0</v>
      </c>
      <c r="BA75">
        <f ca="1">_xlfn.XLOOKUP($X75,Return_flow_table!$A$4:$A$25,Return_flow_table!C$4:C$25)</f>
        <v>0</v>
      </c>
      <c r="BB75">
        <f ca="1">_xlfn.XLOOKUP($X75,Return_flow_table!$A$4:$A$25,Return_flow_table!D$4:D$25)</f>
        <v>20</v>
      </c>
      <c r="BC75">
        <f ca="1">_xlfn.XLOOKUP($X75,Return_flow_table!$A$4:$A$25,Return_flow_table!E$4:E$25)</f>
        <v>20</v>
      </c>
      <c r="BD75">
        <f ca="1">_xlfn.XLOOKUP($X75,Return_flow_table!$A$4:$A$25,Return_flow_table!F$4:F$25)</f>
        <v>10</v>
      </c>
      <c r="BE75">
        <f ca="1">_xlfn.XLOOKUP($X75,Return_flow_table!$A$4:$A$25,Return_flow_table!G$4:G$25)</f>
        <v>10</v>
      </c>
      <c r="BF75">
        <f ca="1">_xlfn.XLOOKUP($X75,Return_flow_table!$A$4:$A$25,Return_flow_table!H$4:H$25)</f>
        <v>0</v>
      </c>
      <c r="BG75">
        <f ca="1">_xlfn.XLOOKUP($X75,Return_flow_table!$A$4:$A$25,Return_flow_table!I$4:I$25)</f>
        <v>0</v>
      </c>
      <c r="BH75">
        <f ca="1">_xlfn.XLOOKUP($X75,Return_flow_table!$A$4:$A$25,Return_flow_table!J$4:J$25)</f>
        <v>0</v>
      </c>
      <c r="BI75">
        <f ca="1">_xlfn.XLOOKUP($X75,Return_flow_table!$A$4:$A$25,Return_flow_table!K$4:K$25)</f>
        <v>20</v>
      </c>
      <c r="BJ75">
        <f ca="1">_xlfn.XLOOKUP($X75,Return_flow_table!$A$4:$A$25,Return_flow_table!L$4:L$25)</f>
        <v>20</v>
      </c>
      <c r="BK75" s="2">
        <f ca="1">_xlfn.XLOOKUP($X75,Return_flow_table!$A$4:$A$25,Return_flow_table!M$4:M$25)</f>
        <v>0</v>
      </c>
    </row>
    <row r="76" spans="1:63" x14ac:dyDescent="0.3">
      <c r="A76" t="s">
        <v>313</v>
      </c>
      <c r="B76" t="s">
        <v>98</v>
      </c>
      <c r="C76" t="s">
        <v>99</v>
      </c>
      <c r="D76">
        <v>99.7</v>
      </c>
      <c r="E76" t="s">
        <v>100</v>
      </c>
      <c r="F76" t="s">
        <v>100</v>
      </c>
      <c r="G76" t="s">
        <v>314</v>
      </c>
      <c r="H76" t="s">
        <v>104</v>
      </c>
      <c r="I76">
        <f>_xlfn.XLOOKUP(B76,Use_Code_Ranking!$A$4:$A$23,Use_Code_Ranking!$B$4:$B$23,9999)</f>
        <v>1</v>
      </c>
      <c r="J76">
        <f t="shared" ca="1" si="29"/>
        <v>1</v>
      </c>
      <c r="K76">
        <f t="shared" ca="1" si="30"/>
        <v>1</v>
      </c>
      <c r="L76">
        <f t="shared" ca="1" si="31"/>
        <v>0</v>
      </c>
      <c r="M76">
        <f t="shared" ca="1" si="32"/>
        <v>0</v>
      </c>
      <c r="N76" t="str">
        <f t="shared" ca="1" si="33"/>
        <v/>
      </c>
      <c r="O76" t="str">
        <f t="shared" ca="1" si="34"/>
        <v/>
      </c>
      <c r="P76" t="str">
        <f t="shared" si="35"/>
        <v/>
      </c>
      <c r="Q76" t="str">
        <f t="shared" si="36"/>
        <v/>
      </c>
      <c r="R76" t="str">
        <f t="shared" si="37"/>
        <v/>
      </c>
      <c r="S76" t="str">
        <f t="shared" si="38"/>
        <v/>
      </c>
      <c r="U76" s="2" t="str">
        <f ca="1">IF(ISBLANK($T76),IF(S76="Irrigation","Irrigation",IF(R76="Irrigation","Irrigation",IF(Q76="Domestic","Domestic",IF(P76="Stockwatering","Stockwatering",IF(N76="IRRIGATION_AND_MUNICIPAL","Irrigation and Municipal",IF(O76="IRRIGATION_AND_DOMESTIC","Irrigation and Domestic Municipality",_xlfn.XLOOKUP(J76,Use_Code_Ranking!$B$4:$B$23,Use_Code_Ranking!$A$4:$A$23))))))),$T76)</f>
        <v>Irrigation</v>
      </c>
      <c r="W76" s="23" t="str">
        <f ca="1"/>
        <v>A027149</v>
      </c>
      <c r="X76" s="4" t="str">
        <f t="shared" ca="1" si="39"/>
        <v>Irrigation</v>
      </c>
      <c r="Y76" t="str">
        <f t="shared" ca="1" si="27"/>
        <v>N</v>
      </c>
      <c r="Z76" s="2" t="str">
        <f t="shared" ca="1" si="28"/>
        <v>N</v>
      </c>
      <c r="AA76">
        <f t="shared" ca="1" si="40"/>
        <v>0</v>
      </c>
      <c r="AB76">
        <f t="shared" ca="1" si="40"/>
        <v>0</v>
      </c>
      <c r="AC76">
        <f t="shared" ca="1" si="40"/>
        <v>20</v>
      </c>
      <c r="AD76">
        <f t="shared" ca="1" si="40"/>
        <v>20</v>
      </c>
      <c r="AE76">
        <f t="shared" ca="1" si="26"/>
        <v>10</v>
      </c>
      <c r="AF76">
        <f t="shared" ca="1" si="23"/>
        <v>10</v>
      </c>
      <c r="AG76">
        <f t="shared" ca="1" si="24"/>
        <v>0</v>
      </c>
      <c r="AH76">
        <f t="shared" ca="1" si="23"/>
        <v>0</v>
      </c>
      <c r="AI76">
        <f t="shared" ca="1" si="25"/>
        <v>0</v>
      </c>
      <c r="AJ76">
        <f t="shared" ca="1" si="25"/>
        <v>20</v>
      </c>
      <c r="AK76">
        <f t="shared" ca="1" si="25"/>
        <v>20</v>
      </c>
      <c r="AL76">
        <f t="shared" ca="1" si="25"/>
        <v>0</v>
      </c>
      <c r="AM76" s="4" t="s">
        <v>103</v>
      </c>
      <c r="AZ76">
        <f ca="1">_xlfn.XLOOKUP($X76,Return_flow_table!$A$4:$A$25,Return_flow_table!B$4:B$25)</f>
        <v>0</v>
      </c>
      <c r="BA76">
        <f ca="1">_xlfn.XLOOKUP($X76,Return_flow_table!$A$4:$A$25,Return_flow_table!C$4:C$25)</f>
        <v>0</v>
      </c>
      <c r="BB76">
        <f ca="1">_xlfn.XLOOKUP($X76,Return_flow_table!$A$4:$A$25,Return_flow_table!D$4:D$25)</f>
        <v>20</v>
      </c>
      <c r="BC76">
        <f ca="1">_xlfn.XLOOKUP($X76,Return_flow_table!$A$4:$A$25,Return_flow_table!E$4:E$25)</f>
        <v>20</v>
      </c>
      <c r="BD76">
        <f ca="1">_xlfn.XLOOKUP($X76,Return_flow_table!$A$4:$A$25,Return_flow_table!F$4:F$25)</f>
        <v>10</v>
      </c>
      <c r="BE76">
        <f ca="1">_xlfn.XLOOKUP($X76,Return_flow_table!$A$4:$A$25,Return_flow_table!G$4:G$25)</f>
        <v>10</v>
      </c>
      <c r="BF76">
        <f ca="1">_xlfn.XLOOKUP($X76,Return_flow_table!$A$4:$A$25,Return_flow_table!H$4:H$25)</f>
        <v>0</v>
      </c>
      <c r="BG76">
        <f ca="1">_xlfn.XLOOKUP($X76,Return_flow_table!$A$4:$A$25,Return_flow_table!I$4:I$25)</f>
        <v>0</v>
      </c>
      <c r="BH76">
        <f ca="1">_xlfn.XLOOKUP($X76,Return_flow_table!$A$4:$A$25,Return_flow_table!J$4:J$25)</f>
        <v>0</v>
      </c>
      <c r="BI76">
        <f ca="1">_xlfn.XLOOKUP($X76,Return_flow_table!$A$4:$A$25,Return_flow_table!K$4:K$25)</f>
        <v>20</v>
      </c>
      <c r="BJ76">
        <f ca="1">_xlfn.XLOOKUP($X76,Return_flow_table!$A$4:$A$25,Return_flow_table!L$4:L$25)</f>
        <v>20</v>
      </c>
      <c r="BK76" s="2">
        <f ca="1">_xlfn.XLOOKUP($X76,Return_flow_table!$A$4:$A$25,Return_flow_table!M$4:M$25)</f>
        <v>0</v>
      </c>
    </row>
    <row r="77" spans="1:63" x14ac:dyDescent="0.3">
      <c r="A77" t="s">
        <v>313</v>
      </c>
      <c r="B77" t="s">
        <v>117</v>
      </c>
      <c r="C77" t="s">
        <v>99</v>
      </c>
      <c r="D77">
        <v>99.7</v>
      </c>
      <c r="E77" t="s">
        <v>100</v>
      </c>
      <c r="F77" t="s">
        <v>100</v>
      </c>
      <c r="G77" t="s">
        <v>314</v>
      </c>
      <c r="H77" t="s">
        <v>104</v>
      </c>
      <c r="I77">
        <f>_xlfn.XLOOKUP(B77,Use_Code_Ranking!$A$4:$A$23,Use_Code_Ranking!$B$4:$B$23,9999)</f>
        <v>7</v>
      </c>
      <c r="J77">
        <f t="shared" ca="1" si="29"/>
        <v>1</v>
      </c>
      <c r="K77">
        <f t="shared" ca="1" si="30"/>
        <v>1</v>
      </c>
      <c r="L77">
        <f t="shared" ca="1" si="31"/>
        <v>0</v>
      </c>
      <c r="M77">
        <f t="shared" ca="1" si="32"/>
        <v>0</v>
      </c>
      <c r="N77" t="str">
        <f t="shared" ca="1" si="33"/>
        <v/>
      </c>
      <c r="O77" t="str">
        <f t="shared" ca="1" si="34"/>
        <v/>
      </c>
      <c r="P77" t="str">
        <f t="shared" si="35"/>
        <v/>
      </c>
      <c r="Q77" t="str">
        <f t="shared" si="36"/>
        <v/>
      </c>
      <c r="R77" t="str">
        <f t="shared" si="37"/>
        <v/>
      </c>
      <c r="S77" t="str">
        <f t="shared" si="38"/>
        <v/>
      </c>
      <c r="U77" s="2" t="str">
        <f ca="1">IF(ISBLANK($T77),IF(S77="Irrigation","Irrigation",IF(R77="Irrigation","Irrigation",IF(Q77="Domestic","Domestic",IF(P77="Stockwatering","Stockwatering",IF(N77="IRRIGATION_AND_MUNICIPAL","Irrigation and Municipal",IF(O77="IRRIGATION_AND_DOMESTIC","Irrigation and Domestic Municipality",_xlfn.XLOOKUP(J77,Use_Code_Ranking!$B$4:$B$23,Use_Code_Ranking!$A$4:$A$23))))))),$T77)</f>
        <v>Irrigation</v>
      </c>
      <c r="W77" s="23" t="str">
        <f ca="1"/>
        <v>A027177</v>
      </c>
      <c r="X77" s="4" t="str">
        <f t="shared" ca="1" si="39"/>
        <v>Industrial</v>
      </c>
      <c r="Y77" t="str">
        <f t="shared" ca="1" si="27"/>
        <v>N</v>
      </c>
      <c r="Z77" s="2" t="str">
        <f t="shared" ca="1" si="28"/>
        <v>N</v>
      </c>
      <c r="AA77">
        <f t="shared" ca="1" si="40"/>
        <v>0</v>
      </c>
      <c r="AB77">
        <f t="shared" ca="1" si="40"/>
        <v>0</v>
      </c>
      <c r="AC77">
        <f t="shared" ca="1" si="40"/>
        <v>0</v>
      </c>
      <c r="AD77">
        <f t="shared" ca="1" si="40"/>
        <v>0</v>
      </c>
      <c r="AE77">
        <f t="shared" ca="1" si="26"/>
        <v>0</v>
      </c>
      <c r="AF77">
        <f t="shared" ca="1" si="23"/>
        <v>0</v>
      </c>
      <c r="AG77">
        <f t="shared" ca="1" si="24"/>
        <v>0</v>
      </c>
      <c r="AH77">
        <f t="shared" ca="1" si="23"/>
        <v>0</v>
      </c>
      <c r="AI77">
        <f t="shared" ca="1" si="25"/>
        <v>0</v>
      </c>
      <c r="AJ77">
        <f t="shared" ca="1" si="25"/>
        <v>0</v>
      </c>
      <c r="AK77">
        <f t="shared" ca="1" si="25"/>
        <v>0</v>
      </c>
      <c r="AL77">
        <f t="shared" ca="1" si="25"/>
        <v>0</v>
      </c>
      <c r="AM77" s="4" t="s">
        <v>103</v>
      </c>
      <c r="AZ77">
        <f ca="1">_xlfn.XLOOKUP($X77,Return_flow_table!$A$4:$A$25,Return_flow_table!B$4:B$25)</f>
        <v>0</v>
      </c>
      <c r="BA77">
        <f ca="1">_xlfn.XLOOKUP($X77,Return_flow_table!$A$4:$A$25,Return_flow_table!C$4:C$25)</f>
        <v>0</v>
      </c>
      <c r="BB77">
        <f ca="1">_xlfn.XLOOKUP($X77,Return_flow_table!$A$4:$A$25,Return_flow_table!D$4:D$25)</f>
        <v>0</v>
      </c>
      <c r="BC77">
        <f ca="1">_xlfn.XLOOKUP($X77,Return_flow_table!$A$4:$A$25,Return_flow_table!E$4:E$25)</f>
        <v>0</v>
      </c>
      <c r="BD77">
        <f ca="1">_xlfn.XLOOKUP($X77,Return_flow_table!$A$4:$A$25,Return_flow_table!F$4:F$25)</f>
        <v>0</v>
      </c>
      <c r="BE77">
        <f ca="1">_xlfn.XLOOKUP($X77,Return_flow_table!$A$4:$A$25,Return_flow_table!G$4:G$25)</f>
        <v>0</v>
      </c>
      <c r="BF77">
        <f ca="1">_xlfn.XLOOKUP($X77,Return_flow_table!$A$4:$A$25,Return_flow_table!H$4:H$25)</f>
        <v>0</v>
      </c>
      <c r="BG77">
        <f ca="1">_xlfn.XLOOKUP($X77,Return_flow_table!$A$4:$A$25,Return_flow_table!I$4:I$25)</f>
        <v>0</v>
      </c>
      <c r="BH77">
        <f ca="1">_xlfn.XLOOKUP($X77,Return_flow_table!$A$4:$A$25,Return_flow_table!J$4:J$25)</f>
        <v>0</v>
      </c>
      <c r="BI77">
        <f ca="1">_xlfn.XLOOKUP($X77,Return_flow_table!$A$4:$A$25,Return_flow_table!K$4:K$25)</f>
        <v>0</v>
      </c>
      <c r="BJ77">
        <f ca="1">_xlfn.XLOOKUP($X77,Return_flow_table!$A$4:$A$25,Return_flow_table!L$4:L$25)</f>
        <v>0</v>
      </c>
      <c r="BK77" s="2">
        <f ca="1">_xlfn.XLOOKUP($X77,Return_flow_table!$A$4:$A$25,Return_flow_table!M$4:M$25)</f>
        <v>0</v>
      </c>
    </row>
    <row r="78" spans="1:63" x14ac:dyDescent="0.3">
      <c r="A78" t="s">
        <v>315</v>
      </c>
      <c r="B78" t="s">
        <v>98</v>
      </c>
      <c r="C78" t="s">
        <v>99</v>
      </c>
      <c r="D78">
        <v>11</v>
      </c>
      <c r="E78" t="s">
        <v>100</v>
      </c>
      <c r="F78" t="s">
        <v>100</v>
      </c>
      <c r="G78" t="s">
        <v>112</v>
      </c>
      <c r="H78" t="s">
        <v>102</v>
      </c>
      <c r="I78">
        <f>_xlfn.XLOOKUP(B78,Use_Code_Ranking!$A$4:$A$23,Use_Code_Ranking!$B$4:$B$23,9999)</f>
        <v>1</v>
      </c>
      <c r="J78">
        <f t="shared" ca="1" si="29"/>
        <v>1</v>
      </c>
      <c r="K78">
        <f t="shared" ca="1" si="30"/>
        <v>1</v>
      </c>
      <c r="L78">
        <f t="shared" ca="1" si="31"/>
        <v>0</v>
      </c>
      <c r="M78">
        <f t="shared" ca="1" si="32"/>
        <v>0</v>
      </c>
      <c r="N78" t="str">
        <f t="shared" ca="1" si="33"/>
        <v/>
      </c>
      <c r="O78" t="str">
        <f t="shared" ca="1" si="34"/>
        <v/>
      </c>
      <c r="P78" t="str">
        <f t="shared" si="35"/>
        <v/>
      </c>
      <c r="Q78" t="str">
        <f t="shared" si="36"/>
        <v/>
      </c>
      <c r="R78" t="str">
        <f t="shared" si="37"/>
        <v/>
      </c>
      <c r="S78" t="str">
        <f t="shared" si="38"/>
        <v/>
      </c>
      <c r="U78" s="2" t="str">
        <f ca="1">IF(ISBLANK($T78),IF(S78="Irrigation","Irrigation",IF(R78="Irrigation","Irrigation",IF(Q78="Domestic","Domestic",IF(P78="Stockwatering","Stockwatering",IF(N78="IRRIGATION_AND_MUNICIPAL","Irrigation and Municipal",IF(O78="IRRIGATION_AND_DOMESTIC","Irrigation and Domestic Municipality",_xlfn.XLOOKUP(J78,Use_Code_Ranking!$B$4:$B$23,Use_Code_Ranking!$A$4:$A$23))))))),$T78)</f>
        <v>Irrigation</v>
      </c>
      <c r="W78" s="23" t="str">
        <f ca="1"/>
        <v>A027424</v>
      </c>
      <c r="X78" s="4" t="str">
        <f t="shared" ca="1" si="39"/>
        <v>Irrigation</v>
      </c>
      <c r="Y78" t="str">
        <f t="shared" ca="1" si="27"/>
        <v>N</v>
      </c>
      <c r="Z78" s="2" t="str">
        <f t="shared" ca="1" si="28"/>
        <v>N</v>
      </c>
      <c r="AA78">
        <f t="shared" ca="1" si="40"/>
        <v>0</v>
      </c>
      <c r="AB78">
        <f t="shared" ca="1" si="40"/>
        <v>0</v>
      </c>
      <c r="AC78">
        <f t="shared" ca="1" si="40"/>
        <v>20</v>
      </c>
      <c r="AD78">
        <f t="shared" ca="1" si="40"/>
        <v>20</v>
      </c>
      <c r="AE78">
        <f t="shared" ca="1" si="26"/>
        <v>10</v>
      </c>
      <c r="AF78">
        <f t="shared" ca="1" si="23"/>
        <v>10</v>
      </c>
      <c r="AG78">
        <f t="shared" ca="1" si="24"/>
        <v>0</v>
      </c>
      <c r="AH78">
        <f t="shared" ca="1" si="23"/>
        <v>0</v>
      </c>
      <c r="AI78">
        <f t="shared" ca="1" si="25"/>
        <v>0</v>
      </c>
      <c r="AJ78">
        <f t="shared" ca="1" si="25"/>
        <v>20</v>
      </c>
      <c r="AK78">
        <f t="shared" ca="1" si="25"/>
        <v>20</v>
      </c>
      <c r="AL78">
        <f t="shared" ca="1" si="25"/>
        <v>0</v>
      </c>
      <c r="AM78" s="4" t="s">
        <v>103</v>
      </c>
      <c r="AZ78">
        <f ca="1">_xlfn.XLOOKUP($X78,Return_flow_table!$A$4:$A$25,Return_flow_table!B$4:B$25)</f>
        <v>0</v>
      </c>
      <c r="BA78">
        <f ca="1">_xlfn.XLOOKUP($X78,Return_flow_table!$A$4:$A$25,Return_flow_table!C$4:C$25)</f>
        <v>0</v>
      </c>
      <c r="BB78">
        <f ca="1">_xlfn.XLOOKUP($X78,Return_flow_table!$A$4:$A$25,Return_flow_table!D$4:D$25)</f>
        <v>20</v>
      </c>
      <c r="BC78">
        <f ca="1">_xlfn.XLOOKUP($X78,Return_flow_table!$A$4:$A$25,Return_flow_table!E$4:E$25)</f>
        <v>20</v>
      </c>
      <c r="BD78">
        <f ca="1">_xlfn.XLOOKUP($X78,Return_flow_table!$A$4:$A$25,Return_flow_table!F$4:F$25)</f>
        <v>10</v>
      </c>
      <c r="BE78">
        <f ca="1">_xlfn.XLOOKUP($X78,Return_flow_table!$A$4:$A$25,Return_flow_table!G$4:G$25)</f>
        <v>10</v>
      </c>
      <c r="BF78">
        <f ca="1">_xlfn.XLOOKUP($X78,Return_flow_table!$A$4:$A$25,Return_flow_table!H$4:H$25)</f>
        <v>0</v>
      </c>
      <c r="BG78">
        <f ca="1">_xlfn.XLOOKUP($X78,Return_flow_table!$A$4:$A$25,Return_flow_table!I$4:I$25)</f>
        <v>0</v>
      </c>
      <c r="BH78">
        <f ca="1">_xlfn.XLOOKUP($X78,Return_flow_table!$A$4:$A$25,Return_flow_table!J$4:J$25)</f>
        <v>0</v>
      </c>
      <c r="BI78">
        <f ca="1">_xlfn.XLOOKUP($X78,Return_flow_table!$A$4:$A$25,Return_flow_table!K$4:K$25)</f>
        <v>20</v>
      </c>
      <c r="BJ78">
        <f ca="1">_xlfn.XLOOKUP($X78,Return_flow_table!$A$4:$A$25,Return_flow_table!L$4:L$25)</f>
        <v>20</v>
      </c>
      <c r="BK78" s="2">
        <f ca="1">_xlfn.XLOOKUP($X78,Return_flow_table!$A$4:$A$25,Return_flow_table!M$4:M$25)</f>
        <v>0</v>
      </c>
    </row>
    <row r="79" spans="1:63" x14ac:dyDescent="0.3">
      <c r="A79" t="s">
        <v>315</v>
      </c>
      <c r="B79" t="s">
        <v>120</v>
      </c>
      <c r="C79" t="s">
        <v>99</v>
      </c>
      <c r="D79">
        <v>11</v>
      </c>
      <c r="E79" t="s">
        <v>100</v>
      </c>
      <c r="F79" t="s">
        <v>100</v>
      </c>
      <c r="G79" t="s">
        <v>112</v>
      </c>
      <c r="H79" t="s">
        <v>102</v>
      </c>
      <c r="I79">
        <f>_xlfn.XLOOKUP(B79,Use_Code_Ranking!$A$4:$A$23,Use_Code_Ranking!$B$4:$B$23,9999)</f>
        <v>9</v>
      </c>
      <c r="J79">
        <f t="shared" ca="1" si="29"/>
        <v>1</v>
      </c>
      <c r="K79">
        <f t="shared" ca="1" si="30"/>
        <v>1</v>
      </c>
      <c r="L79">
        <f t="shared" ca="1" si="31"/>
        <v>0</v>
      </c>
      <c r="M79">
        <f t="shared" ca="1" si="32"/>
        <v>0</v>
      </c>
      <c r="N79" t="str">
        <f t="shared" ca="1" si="33"/>
        <v/>
      </c>
      <c r="O79" t="str">
        <f t="shared" ca="1" si="34"/>
        <v/>
      </c>
      <c r="P79" t="str">
        <f t="shared" si="35"/>
        <v/>
      </c>
      <c r="Q79" t="str">
        <f t="shared" si="36"/>
        <v/>
      </c>
      <c r="R79" t="str">
        <f t="shared" si="37"/>
        <v/>
      </c>
      <c r="S79" t="str">
        <f t="shared" si="38"/>
        <v/>
      </c>
      <c r="U79" s="2" t="str">
        <f ca="1">IF(ISBLANK($T79),IF(S79="Irrigation","Irrigation",IF(R79="Irrigation","Irrigation",IF(Q79="Domestic","Domestic",IF(P79="Stockwatering","Stockwatering",IF(N79="IRRIGATION_AND_MUNICIPAL","Irrigation and Municipal",IF(O79="IRRIGATION_AND_DOMESTIC","Irrigation and Domestic Municipality",_xlfn.XLOOKUP(J79,Use_Code_Ranking!$B$4:$B$23,Use_Code_Ranking!$A$4:$A$23))))))),$T79)</f>
        <v>Irrigation</v>
      </c>
      <c r="W79" s="23" t="str">
        <f ca="1"/>
        <v>A027440</v>
      </c>
      <c r="X79" s="4" t="str">
        <f t="shared" ca="1" si="39"/>
        <v>Irrigation</v>
      </c>
      <c r="Y79" t="str">
        <f t="shared" ca="1" si="27"/>
        <v>N</v>
      </c>
      <c r="Z79" s="2" t="str">
        <f t="shared" ca="1" si="28"/>
        <v>N</v>
      </c>
      <c r="AA79">
        <f t="shared" ca="1" si="40"/>
        <v>0</v>
      </c>
      <c r="AB79">
        <f t="shared" ca="1" si="40"/>
        <v>0</v>
      </c>
      <c r="AC79">
        <f t="shared" ca="1" si="40"/>
        <v>20</v>
      </c>
      <c r="AD79">
        <f t="shared" ca="1" si="40"/>
        <v>20</v>
      </c>
      <c r="AE79">
        <f t="shared" ca="1" si="26"/>
        <v>10</v>
      </c>
      <c r="AF79">
        <f t="shared" ca="1" si="23"/>
        <v>10</v>
      </c>
      <c r="AG79">
        <f t="shared" ca="1" si="24"/>
        <v>0</v>
      </c>
      <c r="AH79">
        <f t="shared" ca="1" si="23"/>
        <v>0</v>
      </c>
      <c r="AI79">
        <f t="shared" ca="1" si="25"/>
        <v>0</v>
      </c>
      <c r="AJ79">
        <f t="shared" ca="1" si="25"/>
        <v>20</v>
      </c>
      <c r="AK79">
        <f t="shared" ca="1" si="25"/>
        <v>20</v>
      </c>
      <c r="AL79">
        <f t="shared" ca="1" si="25"/>
        <v>0</v>
      </c>
      <c r="AM79" s="4" t="s">
        <v>103</v>
      </c>
      <c r="AZ79">
        <f ca="1">_xlfn.XLOOKUP($X79,Return_flow_table!$A$4:$A$25,Return_flow_table!B$4:B$25)</f>
        <v>0</v>
      </c>
      <c r="BA79">
        <f ca="1">_xlfn.XLOOKUP($X79,Return_flow_table!$A$4:$A$25,Return_flow_table!C$4:C$25)</f>
        <v>0</v>
      </c>
      <c r="BB79">
        <f ca="1">_xlfn.XLOOKUP($X79,Return_flow_table!$A$4:$A$25,Return_flow_table!D$4:D$25)</f>
        <v>20</v>
      </c>
      <c r="BC79">
        <f ca="1">_xlfn.XLOOKUP($X79,Return_flow_table!$A$4:$A$25,Return_flow_table!E$4:E$25)</f>
        <v>20</v>
      </c>
      <c r="BD79">
        <f ca="1">_xlfn.XLOOKUP($X79,Return_flow_table!$A$4:$A$25,Return_flow_table!F$4:F$25)</f>
        <v>10</v>
      </c>
      <c r="BE79">
        <f ca="1">_xlfn.XLOOKUP($X79,Return_flow_table!$A$4:$A$25,Return_flow_table!G$4:G$25)</f>
        <v>10</v>
      </c>
      <c r="BF79">
        <f ca="1">_xlfn.XLOOKUP($X79,Return_flow_table!$A$4:$A$25,Return_flow_table!H$4:H$25)</f>
        <v>0</v>
      </c>
      <c r="BG79">
        <f ca="1">_xlfn.XLOOKUP($X79,Return_flow_table!$A$4:$A$25,Return_flow_table!I$4:I$25)</f>
        <v>0</v>
      </c>
      <c r="BH79">
        <f ca="1">_xlfn.XLOOKUP($X79,Return_flow_table!$A$4:$A$25,Return_flow_table!J$4:J$25)</f>
        <v>0</v>
      </c>
      <c r="BI79">
        <f ca="1">_xlfn.XLOOKUP($X79,Return_flow_table!$A$4:$A$25,Return_flow_table!K$4:K$25)</f>
        <v>20</v>
      </c>
      <c r="BJ79">
        <f ca="1">_xlfn.XLOOKUP($X79,Return_flow_table!$A$4:$A$25,Return_flow_table!L$4:L$25)</f>
        <v>20</v>
      </c>
      <c r="BK79" s="2">
        <f ca="1">_xlfn.XLOOKUP($X79,Return_flow_table!$A$4:$A$25,Return_flow_table!M$4:M$25)</f>
        <v>0</v>
      </c>
    </row>
    <row r="80" spans="1:63" x14ac:dyDescent="0.3">
      <c r="A80" t="s">
        <v>315</v>
      </c>
      <c r="B80" t="s">
        <v>117</v>
      </c>
      <c r="C80" t="s">
        <v>99</v>
      </c>
      <c r="D80">
        <v>11</v>
      </c>
      <c r="E80" t="s">
        <v>100</v>
      </c>
      <c r="F80" t="s">
        <v>100</v>
      </c>
      <c r="G80" t="s">
        <v>112</v>
      </c>
      <c r="H80" t="s">
        <v>102</v>
      </c>
      <c r="I80">
        <f>_xlfn.XLOOKUP(B80,Use_Code_Ranking!$A$4:$A$23,Use_Code_Ranking!$B$4:$B$23,9999)</f>
        <v>7</v>
      </c>
      <c r="J80">
        <f t="shared" ca="1" si="29"/>
        <v>1</v>
      </c>
      <c r="K80">
        <f t="shared" ca="1" si="30"/>
        <v>1</v>
      </c>
      <c r="L80">
        <f t="shared" ca="1" si="31"/>
        <v>0</v>
      </c>
      <c r="M80">
        <f t="shared" ca="1" si="32"/>
        <v>0</v>
      </c>
      <c r="N80" t="str">
        <f t="shared" ca="1" si="33"/>
        <v/>
      </c>
      <c r="O80" t="str">
        <f t="shared" ca="1" si="34"/>
        <v/>
      </c>
      <c r="P80" t="str">
        <f t="shared" si="35"/>
        <v/>
      </c>
      <c r="Q80" t="str">
        <f t="shared" si="36"/>
        <v/>
      </c>
      <c r="R80" t="str">
        <f t="shared" si="37"/>
        <v/>
      </c>
      <c r="S80" t="str">
        <f t="shared" si="38"/>
        <v/>
      </c>
      <c r="U80" s="2" t="str">
        <f ca="1">IF(ISBLANK($T80),IF(S80="Irrigation","Irrigation",IF(R80="Irrigation","Irrigation",IF(Q80="Domestic","Domestic",IF(P80="Stockwatering","Stockwatering",IF(N80="IRRIGATION_AND_MUNICIPAL","Irrigation and Municipal",IF(O80="IRRIGATION_AND_DOMESTIC","Irrigation and Domestic Municipality",_xlfn.XLOOKUP(J80,Use_Code_Ranking!$B$4:$B$23,Use_Code_Ranking!$A$4:$A$23))))))),$T80)</f>
        <v>Irrigation</v>
      </c>
      <c r="W80" s="23" t="str">
        <f ca="1"/>
        <v>A028365</v>
      </c>
      <c r="X80" s="4" t="str">
        <f t="shared" ca="1" si="39"/>
        <v>Irrigation</v>
      </c>
      <c r="Y80" t="str">
        <f t="shared" ca="1" si="27"/>
        <v>N</v>
      </c>
      <c r="Z80" s="2" t="str">
        <f t="shared" ca="1" si="28"/>
        <v>N</v>
      </c>
      <c r="AA80">
        <f t="shared" ca="1" si="40"/>
        <v>0</v>
      </c>
      <c r="AB80">
        <f t="shared" ca="1" si="40"/>
        <v>0</v>
      </c>
      <c r="AC80">
        <f t="shared" ca="1" si="40"/>
        <v>20</v>
      </c>
      <c r="AD80">
        <f t="shared" ca="1" si="40"/>
        <v>20</v>
      </c>
      <c r="AE80">
        <f t="shared" ca="1" si="26"/>
        <v>10</v>
      </c>
      <c r="AF80">
        <f t="shared" ca="1" si="23"/>
        <v>10</v>
      </c>
      <c r="AG80">
        <f t="shared" ca="1" si="24"/>
        <v>0</v>
      </c>
      <c r="AH80">
        <f t="shared" ca="1" si="23"/>
        <v>0</v>
      </c>
      <c r="AI80">
        <f t="shared" ca="1" si="25"/>
        <v>0</v>
      </c>
      <c r="AJ80">
        <f t="shared" ca="1" si="25"/>
        <v>20</v>
      </c>
      <c r="AK80">
        <f t="shared" ca="1" si="25"/>
        <v>20</v>
      </c>
      <c r="AL80">
        <f t="shared" ca="1" si="25"/>
        <v>0</v>
      </c>
      <c r="AM80" s="4" t="s">
        <v>103</v>
      </c>
      <c r="AZ80">
        <f ca="1">_xlfn.XLOOKUP($X80,Return_flow_table!$A$4:$A$25,Return_flow_table!B$4:B$25)</f>
        <v>0</v>
      </c>
      <c r="BA80">
        <f ca="1">_xlfn.XLOOKUP($X80,Return_flow_table!$A$4:$A$25,Return_flow_table!C$4:C$25)</f>
        <v>0</v>
      </c>
      <c r="BB80">
        <f ca="1">_xlfn.XLOOKUP($X80,Return_flow_table!$A$4:$A$25,Return_flow_table!D$4:D$25)</f>
        <v>20</v>
      </c>
      <c r="BC80">
        <f ca="1">_xlfn.XLOOKUP($X80,Return_flow_table!$A$4:$A$25,Return_flow_table!E$4:E$25)</f>
        <v>20</v>
      </c>
      <c r="BD80">
        <f ca="1">_xlfn.XLOOKUP($X80,Return_flow_table!$A$4:$A$25,Return_flow_table!F$4:F$25)</f>
        <v>10</v>
      </c>
      <c r="BE80">
        <f ca="1">_xlfn.XLOOKUP($X80,Return_flow_table!$A$4:$A$25,Return_flow_table!G$4:G$25)</f>
        <v>10</v>
      </c>
      <c r="BF80">
        <f ca="1">_xlfn.XLOOKUP($X80,Return_flow_table!$A$4:$A$25,Return_flow_table!H$4:H$25)</f>
        <v>0</v>
      </c>
      <c r="BG80">
        <f ca="1">_xlfn.XLOOKUP($X80,Return_flow_table!$A$4:$A$25,Return_flow_table!I$4:I$25)</f>
        <v>0</v>
      </c>
      <c r="BH80">
        <f ca="1">_xlfn.XLOOKUP($X80,Return_flow_table!$A$4:$A$25,Return_flow_table!J$4:J$25)</f>
        <v>0</v>
      </c>
      <c r="BI80">
        <f ca="1">_xlfn.XLOOKUP($X80,Return_flow_table!$A$4:$A$25,Return_flow_table!K$4:K$25)</f>
        <v>20</v>
      </c>
      <c r="BJ80">
        <f ca="1">_xlfn.XLOOKUP($X80,Return_flow_table!$A$4:$A$25,Return_flow_table!L$4:L$25)</f>
        <v>20</v>
      </c>
      <c r="BK80" s="2">
        <f ca="1">_xlfn.XLOOKUP($X80,Return_flow_table!$A$4:$A$25,Return_flow_table!M$4:M$25)</f>
        <v>0</v>
      </c>
    </row>
    <row r="81" spans="1:63" x14ac:dyDescent="0.3">
      <c r="A81" t="s">
        <v>147</v>
      </c>
      <c r="B81" t="s">
        <v>98</v>
      </c>
      <c r="C81" t="s">
        <v>99</v>
      </c>
      <c r="D81">
        <v>4</v>
      </c>
      <c r="E81" t="s">
        <v>100</v>
      </c>
      <c r="F81" t="s">
        <v>100</v>
      </c>
      <c r="G81" t="s">
        <v>153</v>
      </c>
      <c r="H81" t="s">
        <v>102</v>
      </c>
      <c r="I81">
        <f>_xlfn.XLOOKUP(B81,Use_Code_Ranking!$A$4:$A$23,Use_Code_Ranking!$B$4:$B$23,9999)</f>
        <v>1</v>
      </c>
      <c r="J81">
        <f t="shared" ca="1" si="29"/>
        <v>1</v>
      </c>
      <c r="K81">
        <f t="shared" ca="1" si="30"/>
        <v>1</v>
      </c>
      <c r="L81">
        <f t="shared" ca="1" si="31"/>
        <v>0</v>
      </c>
      <c r="M81">
        <f t="shared" ca="1" si="32"/>
        <v>0</v>
      </c>
      <c r="N81" t="str">
        <f t="shared" ca="1" si="33"/>
        <v/>
      </c>
      <c r="O81" t="str">
        <f t="shared" ca="1" si="34"/>
        <v/>
      </c>
      <c r="P81" t="str">
        <f t="shared" si="35"/>
        <v/>
      </c>
      <c r="Q81" t="str">
        <f t="shared" si="36"/>
        <v/>
      </c>
      <c r="R81" t="str">
        <f t="shared" si="37"/>
        <v/>
      </c>
      <c r="S81" t="str">
        <f t="shared" si="38"/>
        <v/>
      </c>
      <c r="U81" s="2" t="str">
        <f ca="1">IF(ISBLANK($T81),IF(S81="Irrigation","Irrigation",IF(R81="Irrigation","Irrigation",IF(Q81="Domestic","Domestic",IF(P81="Stockwatering","Stockwatering",IF(N81="IRRIGATION_AND_MUNICIPAL","Irrigation and Municipal",IF(O81="IRRIGATION_AND_DOMESTIC","Irrigation and Domestic Municipality",_xlfn.XLOOKUP(J81,Use_Code_Ranking!$B$4:$B$23,Use_Code_Ranking!$A$4:$A$23))))))),$T81)</f>
        <v>Irrigation</v>
      </c>
      <c r="W81" s="23" t="str">
        <f ca="1"/>
        <v>A028635</v>
      </c>
      <c r="X81" s="4" t="str">
        <f t="shared" ca="1" si="39"/>
        <v>Irrigation</v>
      </c>
      <c r="Y81" t="str">
        <f t="shared" ca="1" si="27"/>
        <v>N</v>
      </c>
      <c r="Z81" s="2" t="str">
        <f t="shared" ca="1" si="28"/>
        <v>N</v>
      </c>
      <c r="AA81">
        <f t="shared" ca="1" si="40"/>
        <v>0</v>
      </c>
      <c r="AB81">
        <f t="shared" ca="1" si="40"/>
        <v>0</v>
      </c>
      <c r="AC81">
        <f t="shared" ca="1" si="40"/>
        <v>20</v>
      </c>
      <c r="AD81">
        <f t="shared" ca="1" si="40"/>
        <v>20</v>
      </c>
      <c r="AE81">
        <f t="shared" ca="1" si="26"/>
        <v>10</v>
      </c>
      <c r="AF81">
        <f t="shared" ca="1" si="23"/>
        <v>10</v>
      </c>
      <c r="AG81">
        <f t="shared" ca="1" si="24"/>
        <v>0</v>
      </c>
      <c r="AH81">
        <f t="shared" ca="1" si="23"/>
        <v>0</v>
      </c>
      <c r="AI81">
        <f t="shared" ca="1" si="25"/>
        <v>0</v>
      </c>
      <c r="AJ81">
        <f t="shared" ca="1" si="25"/>
        <v>20</v>
      </c>
      <c r="AK81">
        <f t="shared" ca="1" si="25"/>
        <v>20</v>
      </c>
      <c r="AL81">
        <f t="shared" ca="1" si="25"/>
        <v>0</v>
      </c>
      <c r="AM81" s="4" t="s">
        <v>103</v>
      </c>
      <c r="AZ81">
        <f ca="1">_xlfn.XLOOKUP($X81,Return_flow_table!$A$4:$A$25,Return_flow_table!B$4:B$25)</f>
        <v>0</v>
      </c>
      <c r="BA81">
        <f ca="1">_xlfn.XLOOKUP($X81,Return_flow_table!$A$4:$A$25,Return_flow_table!C$4:C$25)</f>
        <v>0</v>
      </c>
      <c r="BB81">
        <f ca="1">_xlfn.XLOOKUP($X81,Return_flow_table!$A$4:$A$25,Return_flow_table!D$4:D$25)</f>
        <v>20</v>
      </c>
      <c r="BC81">
        <f ca="1">_xlfn.XLOOKUP($X81,Return_flow_table!$A$4:$A$25,Return_flow_table!E$4:E$25)</f>
        <v>20</v>
      </c>
      <c r="BD81">
        <f ca="1">_xlfn.XLOOKUP($X81,Return_flow_table!$A$4:$A$25,Return_flow_table!F$4:F$25)</f>
        <v>10</v>
      </c>
      <c r="BE81">
        <f ca="1">_xlfn.XLOOKUP($X81,Return_flow_table!$A$4:$A$25,Return_flow_table!G$4:G$25)</f>
        <v>10</v>
      </c>
      <c r="BF81">
        <f ca="1">_xlfn.XLOOKUP($X81,Return_flow_table!$A$4:$A$25,Return_flow_table!H$4:H$25)</f>
        <v>0</v>
      </c>
      <c r="BG81">
        <f ca="1">_xlfn.XLOOKUP($X81,Return_flow_table!$A$4:$A$25,Return_flow_table!I$4:I$25)</f>
        <v>0</v>
      </c>
      <c r="BH81">
        <f ca="1">_xlfn.XLOOKUP($X81,Return_flow_table!$A$4:$A$25,Return_flow_table!J$4:J$25)</f>
        <v>0</v>
      </c>
      <c r="BI81">
        <f ca="1">_xlfn.XLOOKUP($X81,Return_flow_table!$A$4:$A$25,Return_flow_table!K$4:K$25)</f>
        <v>20</v>
      </c>
      <c r="BJ81">
        <f ca="1">_xlfn.XLOOKUP($X81,Return_flow_table!$A$4:$A$25,Return_flow_table!L$4:L$25)</f>
        <v>20</v>
      </c>
      <c r="BK81" s="2">
        <f ca="1">_xlfn.XLOOKUP($X81,Return_flow_table!$A$4:$A$25,Return_flow_table!M$4:M$25)</f>
        <v>0</v>
      </c>
    </row>
    <row r="82" spans="1:63" x14ac:dyDescent="0.3">
      <c r="A82" t="s">
        <v>147</v>
      </c>
      <c r="B82" t="s">
        <v>117</v>
      </c>
      <c r="C82" t="s">
        <v>99</v>
      </c>
      <c r="D82">
        <v>4</v>
      </c>
      <c r="E82" t="s">
        <v>100</v>
      </c>
      <c r="F82" t="s">
        <v>100</v>
      </c>
      <c r="G82" t="s">
        <v>153</v>
      </c>
      <c r="H82" t="s">
        <v>102</v>
      </c>
      <c r="I82">
        <f>_xlfn.XLOOKUP(B82,Use_Code_Ranking!$A$4:$A$23,Use_Code_Ranking!$B$4:$B$23,9999)</f>
        <v>7</v>
      </c>
      <c r="J82">
        <f t="shared" ca="1" si="29"/>
        <v>1</v>
      </c>
      <c r="K82">
        <f t="shared" ca="1" si="30"/>
        <v>1</v>
      </c>
      <c r="L82">
        <f t="shared" ca="1" si="31"/>
        <v>0</v>
      </c>
      <c r="M82">
        <f t="shared" ca="1" si="32"/>
        <v>0</v>
      </c>
      <c r="N82" t="str">
        <f t="shared" ca="1" si="33"/>
        <v/>
      </c>
      <c r="O82" t="str">
        <f t="shared" ca="1" si="34"/>
        <v/>
      </c>
      <c r="P82" t="str">
        <f t="shared" si="35"/>
        <v/>
      </c>
      <c r="Q82" t="str">
        <f t="shared" si="36"/>
        <v/>
      </c>
      <c r="R82" t="str">
        <f t="shared" si="37"/>
        <v/>
      </c>
      <c r="S82" t="str">
        <f t="shared" si="38"/>
        <v/>
      </c>
      <c r="U82" s="2" t="str">
        <f ca="1">IF(ISBLANK($T82),IF(S82="Irrigation","Irrigation",IF(R82="Irrigation","Irrigation",IF(Q82="Domestic","Domestic",IF(P82="Stockwatering","Stockwatering",IF(N82="IRRIGATION_AND_MUNICIPAL","Irrigation and Municipal",IF(O82="IRRIGATION_AND_DOMESTIC","Irrigation and Domestic Municipality",_xlfn.XLOOKUP(J82,Use_Code_Ranking!$B$4:$B$23,Use_Code_Ranking!$A$4:$A$23))))))),$T82)</f>
        <v>Irrigation</v>
      </c>
      <c r="W82" s="23" t="str">
        <f ca="1"/>
        <v>A028855</v>
      </c>
      <c r="X82" s="4" t="str">
        <f t="shared" ca="1" si="39"/>
        <v>Irrigation</v>
      </c>
      <c r="Y82" t="str">
        <f t="shared" ca="1" si="27"/>
        <v>N</v>
      </c>
      <c r="Z82" s="2" t="str">
        <f t="shared" ca="1" si="28"/>
        <v>N</v>
      </c>
      <c r="AA82">
        <f t="shared" ca="1" si="40"/>
        <v>0</v>
      </c>
      <c r="AB82">
        <f t="shared" ca="1" si="40"/>
        <v>0</v>
      </c>
      <c r="AC82">
        <f t="shared" ca="1" si="40"/>
        <v>20</v>
      </c>
      <c r="AD82">
        <f t="shared" ca="1" si="40"/>
        <v>20</v>
      </c>
      <c r="AE82">
        <f t="shared" ca="1" si="26"/>
        <v>10</v>
      </c>
      <c r="AF82">
        <f t="shared" ca="1" si="23"/>
        <v>10</v>
      </c>
      <c r="AG82">
        <f t="shared" ca="1" si="24"/>
        <v>0</v>
      </c>
      <c r="AH82">
        <f t="shared" ca="1" si="23"/>
        <v>0</v>
      </c>
      <c r="AI82">
        <f t="shared" ca="1" si="25"/>
        <v>0</v>
      </c>
      <c r="AJ82">
        <f t="shared" ca="1" si="25"/>
        <v>20</v>
      </c>
      <c r="AK82">
        <f t="shared" ca="1" si="25"/>
        <v>20</v>
      </c>
      <c r="AL82">
        <f t="shared" ca="1" si="25"/>
        <v>0</v>
      </c>
      <c r="AM82" s="4" t="s">
        <v>103</v>
      </c>
      <c r="AZ82">
        <f ca="1">_xlfn.XLOOKUP($X82,Return_flow_table!$A$4:$A$25,Return_flow_table!B$4:B$25)</f>
        <v>0</v>
      </c>
      <c r="BA82">
        <f ca="1">_xlfn.XLOOKUP($X82,Return_flow_table!$A$4:$A$25,Return_flow_table!C$4:C$25)</f>
        <v>0</v>
      </c>
      <c r="BB82">
        <f ca="1">_xlfn.XLOOKUP($X82,Return_flow_table!$A$4:$A$25,Return_flow_table!D$4:D$25)</f>
        <v>20</v>
      </c>
      <c r="BC82">
        <f ca="1">_xlfn.XLOOKUP($X82,Return_flow_table!$A$4:$A$25,Return_flow_table!E$4:E$25)</f>
        <v>20</v>
      </c>
      <c r="BD82">
        <f ca="1">_xlfn.XLOOKUP($X82,Return_flow_table!$A$4:$A$25,Return_flow_table!F$4:F$25)</f>
        <v>10</v>
      </c>
      <c r="BE82">
        <f ca="1">_xlfn.XLOOKUP($X82,Return_flow_table!$A$4:$A$25,Return_flow_table!G$4:G$25)</f>
        <v>10</v>
      </c>
      <c r="BF82">
        <f ca="1">_xlfn.XLOOKUP($X82,Return_flow_table!$A$4:$A$25,Return_flow_table!H$4:H$25)</f>
        <v>0</v>
      </c>
      <c r="BG82">
        <f ca="1">_xlfn.XLOOKUP($X82,Return_flow_table!$A$4:$A$25,Return_flow_table!I$4:I$25)</f>
        <v>0</v>
      </c>
      <c r="BH82">
        <f ca="1">_xlfn.XLOOKUP($X82,Return_flow_table!$A$4:$A$25,Return_flow_table!J$4:J$25)</f>
        <v>0</v>
      </c>
      <c r="BI82">
        <f ca="1">_xlfn.XLOOKUP($X82,Return_flow_table!$A$4:$A$25,Return_flow_table!K$4:K$25)</f>
        <v>20</v>
      </c>
      <c r="BJ82">
        <f ca="1">_xlfn.XLOOKUP($X82,Return_flow_table!$A$4:$A$25,Return_flow_table!L$4:L$25)</f>
        <v>20</v>
      </c>
      <c r="BK82" s="2">
        <f ca="1">_xlfn.XLOOKUP($X82,Return_flow_table!$A$4:$A$25,Return_flow_table!M$4:M$25)</f>
        <v>0</v>
      </c>
    </row>
    <row r="83" spans="1:63" x14ac:dyDescent="0.3">
      <c r="A83" t="s">
        <v>316</v>
      </c>
      <c r="B83" t="s">
        <v>117</v>
      </c>
      <c r="C83" t="s">
        <v>99</v>
      </c>
      <c r="D83">
        <v>34</v>
      </c>
      <c r="E83" t="s">
        <v>100</v>
      </c>
      <c r="F83" t="s">
        <v>100</v>
      </c>
      <c r="G83" t="s">
        <v>317</v>
      </c>
      <c r="H83" t="s">
        <v>102</v>
      </c>
      <c r="I83">
        <f>_xlfn.XLOOKUP(B83,Use_Code_Ranking!$A$4:$A$23,Use_Code_Ranking!$B$4:$B$23,9999)</f>
        <v>7</v>
      </c>
      <c r="J83">
        <f t="shared" ca="1" si="29"/>
        <v>1</v>
      </c>
      <c r="K83">
        <f t="shared" ca="1" si="30"/>
        <v>1</v>
      </c>
      <c r="L83">
        <f t="shared" ca="1" si="31"/>
        <v>0</v>
      </c>
      <c r="M83">
        <f t="shared" ca="1" si="32"/>
        <v>0</v>
      </c>
      <c r="N83" t="str">
        <f t="shared" ca="1" si="33"/>
        <v/>
      </c>
      <c r="O83" t="str">
        <f t="shared" ca="1" si="34"/>
        <v/>
      </c>
      <c r="P83" t="str">
        <f t="shared" si="35"/>
        <v/>
      </c>
      <c r="Q83" t="str">
        <f t="shared" si="36"/>
        <v/>
      </c>
      <c r="R83" t="str">
        <f t="shared" si="37"/>
        <v/>
      </c>
      <c r="S83" t="str">
        <f t="shared" si="38"/>
        <v/>
      </c>
      <c r="U83" s="2" t="str">
        <f ca="1">IF(ISBLANK($T83),IF(S83="Irrigation","Irrigation",IF(R83="Irrigation","Irrigation",IF(Q83="Domestic","Domestic",IF(P83="Stockwatering","Stockwatering",IF(N83="IRRIGATION_AND_MUNICIPAL","Irrigation and Municipal",IF(O83="IRRIGATION_AND_DOMESTIC","Irrigation and Domestic Municipality",_xlfn.XLOOKUP(J83,Use_Code_Ranking!$B$4:$B$23,Use_Code_Ranking!$A$4:$A$23))))))),$T83)</f>
        <v>Irrigation</v>
      </c>
      <c r="W83" s="23" t="str">
        <f ca="1"/>
        <v>A028886</v>
      </c>
      <c r="X83" s="4" t="str">
        <f t="shared" ca="1" si="39"/>
        <v>Frost Protection</v>
      </c>
      <c r="Y83" t="str">
        <f t="shared" ca="1" si="27"/>
        <v>N</v>
      </c>
      <c r="Z83" s="2" t="str">
        <f t="shared" ca="1" si="28"/>
        <v>N</v>
      </c>
      <c r="AA83">
        <f t="shared" ca="1" si="40"/>
        <v>20</v>
      </c>
      <c r="AB83">
        <f t="shared" ca="1" si="40"/>
        <v>20</v>
      </c>
      <c r="AC83">
        <f t="shared" ca="1" si="40"/>
        <v>20</v>
      </c>
      <c r="AD83">
        <f t="shared" ca="1" si="40"/>
        <v>20</v>
      </c>
      <c r="AE83">
        <f t="shared" ca="1" si="26"/>
        <v>0</v>
      </c>
      <c r="AF83">
        <f t="shared" ca="1" si="23"/>
        <v>0</v>
      </c>
      <c r="AG83">
        <f t="shared" ca="1" si="24"/>
        <v>0</v>
      </c>
      <c r="AH83">
        <f t="shared" ref="AH83:AK102" ca="1" si="41">IF($AM83="STANDARD",BG83,AU83)</f>
        <v>0</v>
      </c>
      <c r="AI83">
        <f t="shared" ca="1" si="25"/>
        <v>0</v>
      </c>
      <c r="AJ83">
        <f t="shared" ca="1" si="25"/>
        <v>0</v>
      </c>
      <c r="AK83">
        <f t="shared" ca="1" si="25"/>
        <v>0</v>
      </c>
      <c r="AL83">
        <f t="shared" ref="AL83:AL102" ca="1" si="42">IF($AM83="STANDARD",BK83,AY83)</f>
        <v>0</v>
      </c>
      <c r="AM83" s="4" t="s">
        <v>103</v>
      </c>
      <c r="AZ83">
        <f ca="1">_xlfn.XLOOKUP($X83,Return_flow_table!$A$4:$A$25,Return_flow_table!B$4:B$25)</f>
        <v>20</v>
      </c>
      <c r="BA83">
        <f ca="1">_xlfn.XLOOKUP($X83,Return_flow_table!$A$4:$A$25,Return_flow_table!C$4:C$25)</f>
        <v>20</v>
      </c>
      <c r="BB83">
        <f ca="1">_xlfn.XLOOKUP($X83,Return_flow_table!$A$4:$A$25,Return_flow_table!D$4:D$25)</f>
        <v>20</v>
      </c>
      <c r="BC83">
        <f ca="1">_xlfn.XLOOKUP($X83,Return_flow_table!$A$4:$A$25,Return_flow_table!E$4:E$25)</f>
        <v>20</v>
      </c>
      <c r="BD83">
        <f ca="1">_xlfn.XLOOKUP($X83,Return_flow_table!$A$4:$A$25,Return_flow_table!F$4:F$25)</f>
        <v>0</v>
      </c>
      <c r="BE83">
        <f ca="1">_xlfn.XLOOKUP($X83,Return_flow_table!$A$4:$A$25,Return_flow_table!G$4:G$25)</f>
        <v>0</v>
      </c>
      <c r="BF83">
        <f ca="1">_xlfn.XLOOKUP($X83,Return_flow_table!$A$4:$A$25,Return_flow_table!H$4:H$25)</f>
        <v>0</v>
      </c>
      <c r="BG83">
        <f ca="1">_xlfn.XLOOKUP($X83,Return_flow_table!$A$4:$A$25,Return_flow_table!I$4:I$25)</f>
        <v>0</v>
      </c>
      <c r="BH83">
        <f ca="1">_xlfn.XLOOKUP($X83,Return_flow_table!$A$4:$A$25,Return_flow_table!J$4:J$25)</f>
        <v>0</v>
      </c>
      <c r="BI83">
        <f ca="1">_xlfn.XLOOKUP($X83,Return_flow_table!$A$4:$A$25,Return_flow_table!K$4:K$25)</f>
        <v>0</v>
      </c>
      <c r="BJ83">
        <f ca="1">_xlfn.XLOOKUP($X83,Return_flow_table!$A$4:$A$25,Return_flow_table!L$4:L$25)</f>
        <v>0</v>
      </c>
      <c r="BK83" s="2">
        <f ca="1">_xlfn.XLOOKUP($X83,Return_flow_table!$A$4:$A$25,Return_flow_table!M$4:M$25)</f>
        <v>0</v>
      </c>
    </row>
    <row r="84" spans="1:63" x14ac:dyDescent="0.3">
      <c r="A84" t="s">
        <v>316</v>
      </c>
      <c r="B84" t="s">
        <v>120</v>
      </c>
      <c r="C84" t="s">
        <v>99</v>
      </c>
      <c r="D84">
        <v>34</v>
      </c>
      <c r="E84" t="s">
        <v>100</v>
      </c>
      <c r="F84" t="s">
        <v>100</v>
      </c>
      <c r="G84" t="s">
        <v>317</v>
      </c>
      <c r="H84" t="s">
        <v>102</v>
      </c>
      <c r="I84">
        <f>_xlfn.XLOOKUP(B84,Use_Code_Ranking!$A$4:$A$23,Use_Code_Ranking!$B$4:$B$23,9999)</f>
        <v>9</v>
      </c>
      <c r="J84">
        <f t="shared" ca="1" si="29"/>
        <v>1</v>
      </c>
      <c r="K84">
        <f t="shared" ca="1" si="30"/>
        <v>1</v>
      </c>
      <c r="L84">
        <f t="shared" ca="1" si="31"/>
        <v>0</v>
      </c>
      <c r="M84">
        <f t="shared" ca="1" si="32"/>
        <v>0</v>
      </c>
      <c r="N84" t="str">
        <f t="shared" ca="1" si="33"/>
        <v/>
      </c>
      <c r="O84" t="str">
        <f t="shared" ca="1" si="34"/>
        <v/>
      </c>
      <c r="P84" t="str">
        <f t="shared" si="35"/>
        <v/>
      </c>
      <c r="Q84" t="str">
        <f t="shared" si="36"/>
        <v/>
      </c>
      <c r="R84" t="str">
        <f t="shared" si="37"/>
        <v/>
      </c>
      <c r="S84" t="str">
        <f t="shared" si="38"/>
        <v/>
      </c>
      <c r="U84" s="2" t="str">
        <f ca="1">IF(ISBLANK($T84),IF(S84="Irrigation","Irrigation",IF(R84="Irrigation","Irrigation",IF(Q84="Domestic","Domestic",IF(P84="Stockwatering","Stockwatering",IF(N84="IRRIGATION_AND_MUNICIPAL","Irrigation and Municipal",IF(O84="IRRIGATION_AND_DOMESTIC","Irrigation and Domestic Municipality",_xlfn.XLOOKUP(J84,Use_Code_Ranking!$B$4:$B$23,Use_Code_Ranking!$A$4:$A$23))))))),$T84)</f>
        <v>Irrigation</v>
      </c>
      <c r="W84" s="23" t="str">
        <f ca="1"/>
        <v>A029327</v>
      </c>
      <c r="X84" s="4" t="str">
        <f t="shared" ca="1" si="39"/>
        <v>Irrigation</v>
      </c>
      <c r="Y84" t="str">
        <f t="shared" ca="1" si="27"/>
        <v>N</v>
      </c>
      <c r="Z84" s="2" t="str">
        <f t="shared" ca="1" si="28"/>
        <v>N</v>
      </c>
      <c r="AA84">
        <f t="shared" ca="1" si="40"/>
        <v>0</v>
      </c>
      <c r="AB84">
        <f t="shared" ca="1" si="40"/>
        <v>0</v>
      </c>
      <c r="AC84">
        <f t="shared" ca="1" si="40"/>
        <v>20</v>
      </c>
      <c r="AD84">
        <f t="shared" ca="1" si="40"/>
        <v>20</v>
      </c>
      <c r="AE84">
        <f t="shared" ca="1" si="26"/>
        <v>10</v>
      </c>
      <c r="AF84">
        <f t="shared" ca="1" si="26"/>
        <v>10</v>
      </c>
      <c r="AG84">
        <f t="shared" ca="1" si="26"/>
        <v>0</v>
      </c>
      <c r="AH84">
        <f t="shared" ca="1" si="41"/>
        <v>0</v>
      </c>
      <c r="AI84">
        <f t="shared" ca="1" si="41"/>
        <v>0</v>
      </c>
      <c r="AJ84">
        <f t="shared" ca="1" si="41"/>
        <v>20</v>
      </c>
      <c r="AK84">
        <f t="shared" ca="1" si="41"/>
        <v>20</v>
      </c>
      <c r="AL84">
        <f t="shared" ca="1" si="42"/>
        <v>0</v>
      </c>
      <c r="AM84" s="4" t="s">
        <v>103</v>
      </c>
      <c r="AZ84">
        <f ca="1">_xlfn.XLOOKUP($X84,Return_flow_table!$A$4:$A$25,Return_flow_table!B$4:B$25)</f>
        <v>0</v>
      </c>
      <c r="BA84">
        <f ca="1">_xlfn.XLOOKUP($X84,Return_flow_table!$A$4:$A$25,Return_flow_table!C$4:C$25)</f>
        <v>0</v>
      </c>
      <c r="BB84">
        <f ca="1">_xlfn.XLOOKUP($X84,Return_flow_table!$A$4:$A$25,Return_flow_table!D$4:D$25)</f>
        <v>20</v>
      </c>
      <c r="BC84">
        <f ca="1">_xlfn.XLOOKUP($X84,Return_flow_table!$A$4:$A$25,Return_flow_table!E$4:E$25)</f>
        <v>20</v>
      </c>
      <c r="BD84">
        <f ca="1">_xlfn.XLOOKUP($X84,Return_flow_table!$A$4:$A$25,Return_flow_table!F$4:F$25)</f>
        <v>10</v>
      </c>
      <c r="BE84">
        <f ca="1">_xlfn.XLOOKUP($X84,Return_flow_table!$A$4:$A$25,Return_flow_table!G$4:G$25)</f>
        <v>10</v>
      </c>
      <c r="BF84">
        <f ca="1">_xlfn.XLOOKUP($X84,Return_flow_table!$A$4:$A$25,Return_flow_table!H$4:H$25)</f>
        <v>0</v>
      </c>
      <c r="BG84">
        <f ca="1">_xlfn.XLOOKUP($X84,Return_flow_table!$A$4:$A$25,Return_flow_table!I$4:I$25)</f>
        <v>0</v>
      </c>
      <c r="BH84">
        <f ca="1">_xlfn.XLOOKUP($X84,Return_flow_table!$A$4:$A$25,Return_flow_table!J$4:J$25)</f>
        <v>0</v>
      </c>
      <c r="BI84">
        <f ca="1">_xlfn.XLOOKUP($X84,Return_flow_table!$A$4:$A$25,Return_flow_table!K$4:K$25)</f>
        <v>20</v>
      </c>
      <c r="BJ84">
        <f ca="1">_xlfn.XLOOKUP($X84,Return_flow_table!$A$4:$A$25,Return_flow_table!L$4:L$25)</f>
        <v>20</v>
      </c>
      <c r="BK84" s="2">
        <f ca="1">_xlfn.XLOOKUP($X84,Return_flow_table!$A$4:$A$25,Return_flow_table!M$4:M$25)</f>
        <v>0</v>
      </c>
    </row>
    <row r="85" spans="1:63" x14ac:dyDescent="0.3">
      <c r="A85" t="s">
        <v>316</v>
      </c>
      <c r="B85" t="s">
        <v>98</v>
      </c>
      <c r="C85" t="s">
        <v>99</v>
      </c>
      <c r="D85">
        <v>34</v>
      </c>
      <c r="E85" t="s">
        <v>100</v>
      </c>
      <c r="F85" t="s">
        <v>100</v>
      </c>
      <c r="G85" t="s">
        <v>317</v>
      </c>
      <c r="H85" t="s">
        <v>102</v>
      </c>
      <c r="I85">
        <f>_xlfn.XLOOKUP(B85,Use_Code_Ranking!$A$4:$A$23,Use_Code_Ranking!$B$4:$B$23,9999)</f>
        <v>1</v>
      </c>
      <c r="J85">
        <f t="shared" ca="1" si="29"/>
        <v>1</v>
      </c>
      <c r="K85">
        <f t="shared" ca="1" si="30"/>
        <v>1</v>
      </c>
      <c r="L85">
        <f t="shared" ca="1" si="31"/>
        <v>0</v>
      </c>
      <c r="M85">
        <f t="shared" ca="1" si="32"/>
        <v>0</v>
      </c>
      <c r="N85" t="str">
        <f t="shared" ca="1" si="33"/>
        <v/>
      </c>
      <c r="O85" t="str">
        <f t="shared" ca="1" si="34"/>
        <v/>
      </c>
      <c r="P85" t="str">
        <f t="shared" si="35"/>
        <v/>
      </c>
      <c r="Q85" t="str">
        <f t="shared" si="36"/>
        <v/>
      </c>
      <c r="R85" t="str">
        <f t="shared" si="37"/>
        <v/>
      </c>
      <c r="S85" t="str">
        <f t="shared" si="38"/>
        <v/>
      </c>
      <c r="U85" s="2" t="str">
        <f ca="1">IF(ISBLANK($T85),IF(S85="Irrigation","Irrigation",IF(R85="Irrigation","Irrigation",IF(Q85="Domestic","Domestic",IF(P85="Stockwatering","Stockwatering",IF(N85="IRRIGATION_AND_MUNICIPAL","Irrigation and Municipal",IF(O85="IRRIGATION_AND_DOMESTIC","Irrigation and Domestic Municipality",_xlfn.XLOOKUP(J85,Use_Code_Ranking!$B$4:$B$23,Use_Code_Ranking!$A$4:$A$23))))))),$T85)</f>
        <v>Irrigation</v>
      </c>
      <c r="W85" s="23" t="str">
        <f ca="1"/>
        <v>A029479</v>
      </c>
      <c r="X85" s="4" t="str">
        <f t="shared" ca="1" si="39"/>
        <v>Irrigation</v>
      </c>
      <c r="Y85" t="str">
        <f t="shared" ca="1" si="27"/>
        <v>N</v>
      </c>
      <c r="Z85" s="2" t="str">
        <f t="shared" ca="1" si="28"/>
        <v>N</v>
      </c>
      <c r="AA85">
        <f t="shared" ca="1" si="40"/>
        <v>0</v>
      </c>
      <c r="AB85">
        <f t="shared" ca="1" si="40"/>
        <v>0</v>
      </c>
      <c r="AC85">
        <f t="shared" ca="1" si="40"/>
        <v>20</v>
      </c>
      <c r="AD85">
        <f t="shared" ca="1" si="40"/>
        <v>20</v>
      </c>
      <c r="AE85">
        <f t="shared" ca="1" si="26"/>
        <v>10</v>
      </c>
      <c r="AF85">
        <f t="shared" ca="1" si="26"/>
        <v>10</v>
      </c>
      <c r="AG85">
        <f t="shared" ca="1" si="26"/>
        <v>0</v>
      </c>
      <c r="AH85">
        <f t="shared" ca="1" si="41"/>
        <v>0</v>
      </c>
      <c r="AI85">
        <f t="shared" ca="1" si="41"/>
        <v>0</v>
      </c>
      <c r="AJ85">
        <f t="shared" ca="1" si="41"/>
        <v>20</v>
      </c>
      <c r="AK85">
        <f t="shared" ca="1" si="41"/>
        <v>20</v>
      </c>
      <c r="AL85">
        <f t="shared" ca="1" si="42"/>
        <v>0</v>
      </c>
      <c r="AM85" s="4" t="s">
        <v>103</v>
      </c>
      <c r="AZ85">
        <f ca="1">_xlfn.XLOOKUP($X85,Return_flow_table!$A$4:$A$25,Return_flow_table!B$4:B$25)</f>
        <v>0</v>
      </c>
      <c r="BA85">
        <f ca="1">_xlfn.XLOOKUP($X85,Return_flow_table!$A$4:$A$25,Return_flow_table!C$4:C$25)</f>
        <v>0</v>
      </c>
      <c r="BB85">
        <f ca="1">_xlfn.XLOOKUP($X85,Return_flow_table!$A$4:$A$25,Return_flow_table!D$4:D$25)</f>
        <v>20</v>
      </c>
      <c r="BC85">
        <f ca="1">_xlfn.XLOOKUP($X85,Return_flow_table!$A$4:$A$25,Return_flow_table!E$4:E$25)</f>
        <v>20</v>
      </c>
      <c r="BD85">
        <f ca="1">_xlfn.XLOOKUP($X85,Return_flow_table!$A$4:$A$25,Return_flow_table!F$4:F$25)</f>
        <v>10</v>
      </c>
      <c r="BE85">
        <f ca="1">_xlfn.XLOOKUP($X85,Return_flow_table!$A$4:$A$25,Return_flow_table!G$4:G$25)</f>
        <v>10</v>
      </c>
      <c r="BF85">
        <f ca="1">_xlfn.XLOOKUP($X85,Return_flow_table!$A$4:$A$25,Return_flow_table!H$4:H$25)</f>
        <v>0</v>
      </c>
      <c r="BG85">
        <f ca="1">_xlfn.XLOOKUP($X85,Return_flow_table!$A$4:$A$25,Return_flow_table!I$4:I$25)</f>
        <v>0</v>
      </c>
      <c r="BH85">
        <f ca="1">_xlfn.XLOOKUP($X85,Return_flow_table!$A$4:$A$25,Return_flow_table!J$4:J$25)</f>
        <v>0</v>
      </c>
      <c r="BI85">
        <f ca="1">_xlfn.XLOOKUP($X85,Return_flow_table!$A$4:$A$25,Return_flow_table!K$4:K$25)</f>
        <v>20</v>
      </c>
      <c r="BJ85">
        <f ca="1">_xlfn.XLOOKUP($X85,Return_flow_table!$A$4:$A$25,Return_flow_table!L$4:L$25)</f>
        <v>20</v>
      </c>
      <c r="BK85" s="2">
        <f ca="1">_xlfn.XLOOKUP($X85,Return_flow_table!$A$4:$A$25,Return_flow_table!M$4:M$25)</f>
        <v>0</v>
      </c>
    </row>
    <row r="86" spans="1:63" x14ac:dyDescent="0.3">
      <c r="A86" t="s">
        <v>149</v>
      </c>
      <c r="B86" t="s">
        <v>98</v>
      </c>
      <c r="C86" t="s">
        <v>99</v>
      </c>
      <c r="D86">
        <v>78</v>
      </c>
      <c r="E86" t="s">
        <v>100</v>
      </c>
      <c r="F86" t="s">
        <v>100</v>
      </c>
      <c r="G86" t="s">
        <v>134</v>
      </c>
      <c r="H86" t="s">
        <v>114</v>
      </c>
      <c r="I86">
        <f>_xlfn.XLOOKUP(B86,Use_Code_Ranking!$A$4:$A$23,Use_Code_Ranking!$B$4:$B$23,9999)</f>
        <v>1</v>
      </c>
      <c r="J86">
        <f t="shared" ca="1" si="29"/>
        <v>1</v>
      </c>
      <c r="K86">
        <f t="shared" ca="1" si="30"/>
        <v>1</v>
      </c>
      <c r="L86">
        <f t="shared" ca="1" si="31"/>
        <v>0</v>
      </c>
      <c r="M86">
        <f t="shared" ca="1" si="32"/>
        <v>0</v>
      </c>
      <c r="N86" t="str">
        <f t="shared" ca="1" si="33"/>
        <v/>
      </c>
      <c r="O86" t="str">
        <f t="shared" ca="1" si="34"/>
        <v/>
      </c>
      <c r="P86" t="str">
        <f t="shared" si="35"/>
        <v/>
      </c>
      <c r="Q86" t="str">
        <f t="shared" si="36"/>
        <v/>
      </c>
      <c r="R86" t="str">
        <f t="shared" si="37"/>
        <v/>
      </c>
      <c r="S86" t="str">
        <f t="shared" si="38"/>
        <v/>
      </c>
      <c r="U86" s="2" t="str">
        <f ca="1">IF(ISBLANK($T86),IF(S86="Irrigation","Irrigation",IF(R86="Irrigation","Irrigation",IF(Q86="Domestic","Domestic",IF(P86="Stockwatering","Stockwatering",IF(N86="IRRIGATION_AND_MUNICIPAL","Irrigation and Municipal",IF(O86="IRRIGATION_AND_DOMESTIC","Irrigation and Domestic Municipality",_xlfn.XLOOKUP(J86,Use_Code_Ranking!$B$4:$B$23,Use_Code_Ranking!$A$4:$A$23))))))),$T86)</f>
        <v>Irrigation</v>
      </c>
      <c r="W86" s="23" t="str">
        <f ca="1"/>
        <v>A029480</v>
      </c>
      <c r="X86" s="4" t="str">
        <f t="shared" ca="1" si="39"/>
        <v>Irrigation</v>
      </c>
      <c r="Y86" t="str">
        <f t="shared" ca="1" si="27"/>
        <v>N</v>
      </c>
      <c r="Z86" s="2" t="str">
        <f t="shared" ca="1" si="28"/>
        <v>N</v>
      </c>
      <c r="AA86">
        <f t="shared" ca="1" si="40"/>
        <v>0</v>
      </c>
      <c r="AB86">
        <f t="shared" ca="1" si="40"/>
        <v>0</v>
      </c>
      <c r="AC86">
        <f t="shared" ca="1" si="40"/>
        <v>20</v>
      </c>
      <c r="AD86">
        <f t="shared" ca="1" si="40"/>
        <v>20</v>
      </c>
      <c r="AE86">
        <f t="shared" ca="1" si="26"/>
        <v>10</v>
      </c>
      <c r="AF86">
        <f t="shared" ca="1" si="26"/>
        <v>10</v>
      </c>
      <c r="AG86">
        <f t="shared" ca="1" si="26"/>
        <v>0</v>
      </c>
      <c r="AH86">
        <f t="shared" ca="1" si="41"/>
        <v>0</v>
      </c>
      <c r="AI86">
        <f t="shared" ca="1" si="41"/>
        <v>0</v>
      </c>
      <c r="AJ86">
        <f t="shared" ca="1" si="41"/>
        <v>20</v>
      </c>
      <c r="AK86">
        <f t="shared" ca="1" si="41"/>
        <v>20</v>
      </c>
      <c r="AL86">
        <f t="shared" ca="1" si="42"/>
        <v>0</v>
      </c>
      <c r="AM86" s="4" t="s">
        <v>103</v>
      </c>
      <c r="AZ86">
        <f ca="1">_xlfn.XLOOKUP($X86,Return_flow_table!$A$4:$A$25,Return_flow_table!B$4:B$25)</f>
        <v>0</v>
      </c>
      <c r="BA86">
        <f ca="1">_xlfn.XLOOKUP($X86,Return_flow_table!$A$4:$A$25,Return_flow_table!C$4:C$25)</f>
        <v>0</v>
      </c>
      <c r="BB86">
        <f ca="1">_xlfn.XLOOKUP($X86,Return_flow_table!$A$4:$A$25,Return_flow_table!D$4:D$25)</f>
        <v>20</v>
      </c>
      <c r="BC86">
        <f ca="1">_xlfn.XLOOKUP($X86,Return_flow_table!$A$4:$A$25,Return_flow_table!E$4:E$25)</f>
        <v>20</v>
      </c>
      <c r="BD86">
        <f ca="1">_xlfn.XLOOKUP($X86,Return_flow_table!$A$4:$A$25,Return_flow_table!F$4:F$25)</f>
        <v>10</v>
      </c>
      <c r="BE86">
        <f ca="1">_xlfn.XLOOKUP($X86,Return_flow_table!$A$4:$A$25,Return_flow_table!G$4:G$25)</f>
        <v>10</v>
      </c>
      <c r="BF86">
        <f ca="1">_xlfn.XLOOKUP($X86,Return_flow_table!$A$4:$A$25,Return_flow_table!H$4:H$25)</f>
        <v>0</v>
      </c>
      <c r="BG86">
        <f ca="1">_xlfn.XLOOKUP($X86,Return_flow_table!$A$4:$A$25,Return_flow_table!I$4:I$25)</f>
        <v>0</v>
      </c>
      <c r="BH86">
        <f ca="1">_xlfn.XLOOKUP($X86,Return_flow_table!$A$4:$A$25,Return_flow_table!J$4:J$25)</f>
        <v>0</v>
      </c>
      <c r="BI86">
        <f ca="1">_xlfn.XLOOKUP($X86,Return_flow_table!$A$4:$A$25,Return_flow_table!K$4:K$25)</f>
        <v>20</v>
      </c>
      <c r="BJ86">
        <f ca="1">_xlfn.XLOOKUP($X86,Return_flow_table!$A$4:$A$25,Return_flow_table!L$4:L$25)</f>
        <v>20</v>
      </c>
      <c r="BK86" s="2">
        <f ca="1">_xlfn.XLOOKUP($X86,Return_flow_table!$A$4:$A$25,Return_flow_table!M$4:M$25)</f>
        <v>0</v>
      </c>
    </row>
    <row r="87" spans="1:63" x14ac:dyDescent="0.3">
      <c r="A87" t="s">
        <v>149</v>
      </c>
      <c r="B87" t="s">
        <v>117</v>
      </c>
      <c r="C87" t="s">
        <v>99</v>
      </c>
      <c r="D87">
        <v>78</v>
      </c>
      <c r="E87" t="s">
        <v>100</v>
      </c>
      <c r="F87" t="s">
        <v>100</v>
      </c>
      <c r="G87" t="s">
        <v>134</v>
      </c>
      <c r="H87" t="s">
        <v>114</v>
      </c>
      <c r="I87">
        <f>_xlfn.XLOOKUP(B87,Use_Code_Ranking!$A$4:$A$23,Use_Code_Ranking!$B$4:$B$23,9999)</f>
        <v>7</v>
      </c>
      <c r="J87">
        <f t="shared" ca="1" si="29"/>
        <v>1</v>
      </c>
      <c r="K87">
        <f t="shared" ca="1" si="30"/>
        <v>1</v>
      </c>
      <c r="L87">
        <f t="shared" ca="1" si="31"/>
        <v>0</v>
      </c>
      <c r="M87">
        <f t="shared" ca="1" si="32"/>
        <v>0</v>
      </c>
      <c r="N87" t="str">
        <f t="shared" ca="1" si="33"/>
        <v/>
      </c>
      <c r="O87" t="str">
        <f t="shared" ca="1" si="34"/>
        <v/>
      </c>
      <c r="P87" t="str">
        <f t="shared" si="35"/>
        <v/>
      </c>
      <c r="Q87" t="str">
        <f t="shared" si="36"/>
        <v/>
      </c>
      <c r="R87" t="str">
        <f t="shared" si="37"/>
        <v/>
      </c>
      <c r="S87" t="str">
        <f t="shared" si="38"/>
        <v/>
      </c>
      <c r="U87" s="2" t="str">
        <f ca="1">IF(ISBLANK($T87),IF(S87="Irrigation","Irrigation",IF(R87="Irrigation","Irrigation",IF(Q87="Domestic","Domestic",IF(P87="Stockwatering","Stockwatering",IF(N87="IRRIGATION_AND_MUNICIPAL","Irrigation and Municipal",IF(O87="IRRIGATION_AND_DOMESTIC","Irrigation and Domestic Municipality",_xlfn.XLOOKUP(J87,Use_Code_Ranking!$B$4:$B$23,Use_Code_Ranking!$A$4:$A$23))))))),$T87)</f>
        <v>Irrigation</v>
      </c>
      <c r="W87" s="23" t="str">
        <f ca="1"/>
        <v>A029858</v>
      </c>
      <c r="X87" s="4" t="str">
        <f t="shared" ca="1" si="39"/>
        <v>Irrigation</v>
      </c>
      <c r="Y87" t="str">
        <f t="shared" ca="1" si="27"/>
        <v>N</v>
      </c>
      <c r="Z87" s="2" t="str">
        <f t="shared" ca="1" si="28"/>
        <v>N</v>
      </c>
      <c r="AA87">
        <f t="shared" ca="1" si="40"/>
        <v>0</v>
      </c>
      <c r="AB87">
        <f t="shared" ca="1" si="40"/>
        <v>0</v>
      </c>
      <c r="AC87">
        <f t="shared" ca="1" si="40"/>
        <v>20</v>
      </c>
      <c r="AD87">
        <f t="shared" ca="1" si="40"/>
        <v>20</v>
      </c>
      <c r="AE87">
        <f t="shared" ca="1" si="26"/>
        <v>10</v>
      </c>
      <c r="AF87">
        <f t="shared" ca="1" si="26"/>
        <v>10</v>
      </c>
      <c r="AG87">
        <f t="shared" ca="1" si="26"/>
        <v>0</v>
      </c>
      <c r="AH87">
        <f t="shared" ca="1" si="41"/>
        <v>0</v>
      </c>
      <c r="AI87">
        <f t="shared" ca="1" si="41"/>
        <v>0</v>
      </c>
      <c r="AJ87">
        <f t="shared" ca="1" si="41"/>
        <v>20</v>
      </c>
      <c r="AK87">
        <f t="shared" ca="1" si="41"/>
        <v>20</v>
      </c>
      <c r="AL87">
        <f t="shared" ca="1" si="42"/>
        <v>0</v>
      </c>
      <c r="AM87" s="4" t="s">
        <v>103</v>
      </c>
      <c r="AZ87">
        <f ca="1">_xlfn.XLOOKUP($X87,Return_flow_table!$A$4:$A$25,Return_flow_table!B$4:B$25)</f>
        <v>0</v>
      </c>
      <c r="BA87">
        <f ca="1">_xlfn.XLOOKUP($X87,Return_flow_table!$A$4:$A$25,Return_flow_table!C$4:C$25)</f>
        <v>0</v>
      </c>
      <c r="BB87">
        <f ca="1">_xlfn.XLOOKUP($X87,Return_flow_table!$A$4:$A$25,Return_flow_table!D$4:D$25)</f>
        <v>20</v>
      </c>
      <c r="BC87">
        <f ca="1">_xlfn.XLOOKUP($X87,Return_flow_table!$A$4:$A$25,Return_flow_table!E$4:E$25)</f>
        <v>20</v>
      </c>
      <c r="BD87">
        <f ca="1">_xlfn.XLOOKUP($X87,Return_flow_table!$A$4:$A$25,Return_flow_table!F$4:F$25)</f>
        <v>10</v>
      </c>
      <c r="BE87">
        <f ca="1">_xlfn.XLOOKUP($X87,Return_flow_table!$A$4:$A$25,Return_flow_table!G$4:G$25)</f>
        <v>10</v>
      </c>
      <c r="BF87">
        <f ca="1">_xlfn.XLOOKUP($X87,Return_flow_table!$A$4:$A$25,Return_flow_table!H$4:H$25)</f>
        <v>0</v>
      </c>
      <c r="BG87">
        <f ca="1">_xlfn.XLOOKUP($X87,Return_flow_table!$A$4:$A$25,Return_flow_table!I$4:I$25)</f>
        <v>0</v>
      </c>
      <c r="BH87">
        <f ca="1">_xlfn.XLOOKUP($X87,Return_flow_table!$A$4:$A$25,Return_flow_table!J$4:J$25)</f>
        <v>0</v>
      </c>
      <c r="BI87">
        <f ca="1">_xlfn.XLOOKUP($X87,Return_flow_table!$A$4:$A$25,Return_flow_table!K$4:K$25)</f>
        <v>20</v>
      </c>
      <c r="BJ87">
        <f ca="1">_xlfn.XLOOKUP($X87,Return_flow_table!$A$4:$A$25,Return_flow_table!L$4:L$25)</f>
        <v>20</v>
      </c>
      <c r="BK87" s="2">
        <f ca="1">_xlfn.XLOOKUP($X87,Return_flow_table!$A$4:$A$25,Return_flow_table!M$4:M$25)</f>
        <v>0</v>
      </c>
    </row>
    <row r="88" spans="1:63" x14ac:dyDescent="0.3">
      <c r="A88" t="s">
        <v>149</v>
      </c>
      <c r="B88" t="s">
        <v>120</v>
      </c>
      <c r="C88" t="s">
        <v>99</v>
      </c>
      <c r="D88">
        <v>78</v>
      </c>
      <c r="E88" t="s">
        <v>100</v>
      </c>
      <c r="F88" t="s">
        <v>100</v>
      </c>
      <c r="G88" t="s">
        <v>134</v>
      </c>
      <c r="H88" t="s">
        <v>114</v>
      </c>
      <c r="I88">
        <f>_xlfn.XLOOKUP(B88,Use_Code_Ranking!$A$4:$A$23,Use_Code_Ranking!$B$4:$B$23,9999)</f>
        <v>9</v>
      </c>
      <c r="J88">
        <f t="shared" ca="1" si="29"/>
        <v>1</v>
      </c>
      <c r="K88">
        <f t="shared" ca="1" si="30"/>
        <v>1</v>
      </c>
      <c r="L88">
        <f t="shared" ca="1" si="31"/>
        <v>0</v>
      </c>
      <c r="M88">
        <f t="shared" ca="1" si="32"/>
        <v>0</v>
      </c>
      <c r="N88" t="str">
        <f t="shared" ca="1" si="33"/>
        <v/>
      </c>
      <c r="O88" t="str">
        <f t="shared" ca="1" si="34"/>
        <v/>
      </c>
      <c r="P88" t="str">
        <f t="shared" si="35"/>
        <v/>
      </c>
      <c r="Q88" t="str">
        <f t="shared" si="36"/>
        <v/>
      </c>
      <c r="R88" t="str">
        <f t="shared" si="37"/>
        <v/>
      </c>
      <c r="S88" t="str">
        <f t="shared" si="38"/>
        <v/>
      </c>
      <c r="U88" s="2" t="str">
        <f ca="1">IF(ISBLANK($T88),IF(S88="Irrigation","Irrigation",IF(R88="Irrigation","Irrigation",IF(Q88="Domestic","Domestic",IF(P88="Stockwatering","Stockwatering",IF(N88="IRRIGATION_AND_MUNICIPAL","Irrigation and Municipal",IF(O88="IRRIGATION_AND_DOMESTIC","Irrigation and Domestic Municipality",_xlfn.XLOOKUP(J88,Use_Code_Ranking!$B$4:$B$23,Use_Code_Ranking!$A$4:$A$23))))))),$T88)</f>
        <v>Irrigation</v>
      </c>
      <c r="W88" s="23" t="str">
        <f ca="1"/>
        <v>A030412</v>
      </c>
      <c r="X88" s="4" t="str">
        <f t="shared" ca="1" si="39"/>
        <v>Irrigation</v>
      </c>
      <c r="Y88" t="str">
        <f t="shared" ca="1" si="27"/>
        <v>N</v>
      </c>
      <c r="Z88" s="2" t="str">
        <f t="shared" ca="1" si="28"/>
        <v>N</v>
      </c>
      <c r="AA88">
        <f t="shared" ca="1" si="40"/>
        <v>0</v>
      </c>
      <c r="AB88">
        <f t="shared" ca="1" si="40"/>
        <v>0</v>
      </c>
      <c r="AC88">
        <f t="shared" ca="1" si="40"/>
        <v>20</v>
      </c>
      <c r="AD88">
        <f t="shared" ca="1" si="40"/>
        <v>20</v>
      </c>
      <c r="AE88">
        <f t="shared" ca="1" si="26"/>
        <v>10</v>
      </c>
      <c r="AF88">
        <f t="shared" ca="1" si="26"/>
        <v>10</v>
      </c>
      <c r="AG88">
        <f t="shared" ca="1" si="26"/>
        <v>0</v>
      </c>
      <c r="AH88">
        <f t="shared" ca="1" si="41"/>
        <v>0</v>
      </c>
      <c r="AI88">
        <f t="shared" ca="1" si="41"/>
        <v>0</v>
      </c>
      <c r="AJ88">
        <f t="shared" ca="1" si="41"/>
        <v>20</v>
      </c>
      <c r="AK88">
        <f t="shared" ca="1" si="41"/>
        <v>20</v>
      </c>
      <c r="AL88">
        <f t="shared" ca="1" si="42"/>
        <v>0</v>
      </c>
      <c r="AM88" s="4" t="s">
        <v>103</v>
      </c>
      <c r="AZ88">
        <f ca="1">_xlfn.XLOOKUP($X88,Return_flow_table!$A$4:$A$25,Return_flow_table!B$4:B$25)</f>
        <v>0</v>
      </c>
      <c r="BA88">
        <f ca="1">_xlfn.XLOOKUP($X88,Return_flow_table!$A$4:$A$25,Return_flow_table!C$4:C$25)</f>
        <v>0</v>
      </c>
      <c r="BB88">
        <f ca="1">_xlfn.XLOOKUP($X88,Return_flow_table!$A$4:$A$25,Return_flow_table!D$4:D$25)</f>
        <v>20</v>
      </c>
      <c r="BC88">
        <f ca="1">_xlfn.XLOOKUP($X88,Return_flow_table!$A$4:$A$25,Return_flow_table!E$4:E$25)</f>
        <v>20</v>
      </c>
      <c r="BD88">
        <f ca="1">_xlfn.XLOOKUP($X88,Return_flow_table!$A$4:$A$25,Return_flow_table!F$4:F$25)</f>
        <v>10</v>
      </c>
      <c r="BE88">
        <f ca="1">_xlfn.XLOOKUP($X88,Return_flow_table!$A$4:$A$25,Return_flow_table!G$4:G$25)</f>
        <v>10</v>
      </c>
      <c r="BF88">
        <f ca="1">_xlfn.XLOOKUP($X88,Return_flow_table!$A$4:$A$25,Return_flow_table!H$4:H$25)</f>
        <v>0</v>
      </c>
      <c r="BG88">
        <f ca="1">_xlfn.XLOOKUP($X88,Return_flow_table!$A$4:$A$25,Return_flow_table!I$4:I$25)</f>
        <v>0</v>
      </c>
      <c r="BH88">
        <f ca="1">_xlfn.XLOOKUP($X88,Return_flow_table!$A$4:$A$25,Return_flow_table!J$4:J$25)</f>
        <v>0</v>
      </c>
      <c r="BI88">
        <f ca="1">_xlfn.XLOOKUP($X88,Return_flow_table!$A$4:$A$25,Return_flow_table!K$4:K$25)</f>
        <v>20</v>
      </c>
      <c r="BJ88">
        <f ca="1">_xlfn.XLOOKUP($X88,Return_flow_table!$A$4:$A$25,Return_flow_table!L$4:L$25)</f>
        <v>20</v>
      </c>
      <c r="BK88" s="2">
        <f ca="1">_xlfn.XLOOKUP($X88,Return_flow_table!$A$4:$A$25,Return_flow_table!M$4:M$25)</f>
        <v>0</v>
      </c>
    </row>
    <row r="89" spans="1:63" x14ac:dyDescent="0.3">
      <c r="A89" t="s">
        <v>149</v>
      </c>
      <c r="B89" t="s">
        <v>116</v>
      </c>
      <c r="C89" t="s">
        <v>99</v>
      </c>
      <c r="D89">
        <v>78</v>
      </c>
      <c r="E89" t="s">
        <v>100</v>
      </c>
      <c r="F89" t="s">
        <v>100</v>
      </c>
      <c r="G89" t="s">
        <v>134</v>
      </c>
      <c r="H89" t="s">
        <v>114</v>
      </c>
      <c r="I89">
        <f>_xlfn.XLOOKUP(B89,Use_Code_Ranking!$A$4:$A$23,Use_Code_Ranking!$B$4:$B$23,9999)</f>
        <v>8</v>
      </c>
      <c r="J89">
        <f t="shared" ca="1" si="29"/>
        <v>1</v>
      </c>
      <c r="K89">
        <f t="shared" ca="1" si="30"/>
        <v>1</v>
      </c>
      <c r="L89">
        <f t="shared" ca="1" si="31"/>
        <v>0</v>
      </c>
      <c r="M89">
        <f t="shared" ca="1" si="32"/>
        <v>0</v>
      </c>
      <c r="N89" t="str">
        <f t="shared" ca="1" si="33"/>
        <v/>
      </c>
      <c r="O89" t="str">
        <f t="shared" ca="1" si="34"/>
        <v/>
      </c>
      <c r="P89" t="str">
        <f t="shared" si="35"/>
        <v/>
      </c>
      <c r="Q89" t="str">
        <f t="shared" si="36"/>
        <v/>
      </c>
      <c r="R89" t="str">
        <f t="shared" si="37"/>
        <v/>
      </c>
      <c r="S89" t="str">
        <f t="shared" si="38"/>
        <v/>
      </c>
      <c r="U89" s="2" t="str">
        <f ca="1">IF(ISBLANK($T89),IF(S89="Irrigation","Irrigation",IF(R89="Irrigation","Irrigation",IF(Q89="Domestic","Domestic",IF(P89="Stockwatering","Stockwatering",IF(N89="IRRIGATION_AND_MUNICIPAL","Irrigation and Municipal",IF(O89="IRRIGATION_AND_DOMESTIC","Irrigation and Domestic Municipality",_xlfn.XLOOKUP(J89,Use_Code_Ranking!$B$4:$B$23,Use_Code_Ranking!$A$4:$A$23))))))),$T89)</f>
        <v>Irrigation</v>
      </c>
      <c r="W89" s="23" t="str">
        <f ca="1"/>
        <v>A030797</v>
      </c>
      <c r="X89" s="4" t="str">
        <f t="shared" ca="1" si="39"/>
        <v>Irrigation</v>
      </c>
      <c r="Y89" t="str">
        <f t="shared" ca="1" si="27"/>
        <v>N</v>
      </c>
      <c r="Z89" s="2" t="str">
        <f t="shared" ca="1" si="28"/>
        <v>N</v>
      </c>
      <c r="AA89">
        <f t="shared" ca="1" si="40"/>
        <v>0</v>
      </c>
      <c r="AB89">
        <f t="shared" ca="1" si="40"/>
        <v>0</v>
      </c>
      <c r="AC89">
        <f t="shared" ca="1" si="40"/>
        <v>20</v>
      </c>
      <c r="AD89">
        <f t="shared" ca="1" si="40"/>
        <v>20</v>
      </c>
      <c r="AE89">
        <f t="shared" ca="1" si="26"/>
        <v>10</v>
      </c>
      <c r="AF89">
        <f t="shared" ca="1" si="26"/>
        <v>10</v>
      </c>
      <c r="AG89">
        <f t="shared" ca="1" si="26"/>
        <v>0</v>
      </c>
      <c r="AH89">
        <f t="shared" ca="1" si="41"/>
        <v>0</v>
      </c>
      <c r="AI89">
        <f t="shared" ca="1" si="41"/>
        <v>0</v>
      </c>
      <c r="AJ89">
        <f t="shared" ca="1" si="41"/>
        <v>20</v>
      </c>
      <c r="AK89">
        <f t="shared" ca="1" si="41"/>
        <v>20</v>
      </c>
      <c r="AL89">
        <f t="shared" ca="1" si="42"/>
        <v>0</v>
      </c>
      <c r="AM89" s="4" t="s">
        <v>103</v>
      </c>
      <c r="AZ89">
        <f ca="1">_xlfn.XLOOKUP($X89,Return_flow_table!$A$4:$A$25,Return_flow_table!B$4:B$25)</f>
        <v>0</v>
      </c>
      <c r="BA89">
        <f ca="1">_xlfn.XLOOKUP($X89,Return_flow_table!$A$4:$A$25,Return_flow_table!C$4:C$25)</f>
        <v>0</v>
      </c>
      <c r="BB89">
        <f ca="1">_xlfn.XLOOKUP($X89,Return_flow_table!$A$4:$A$25,Return_flow_table!D$4:D$25)</f>
        <v>20</v>
      </c>
      <c r="BC89">
        <f ca="1">_xlfn.XLOOKUP($X89,Return_flow_table!$A$4:$A$25,Return_flow_table!E$4:E$25)</f>
        <v>20</v>
      </c>
      <c r="BD89">
        <f ca="1">_xlfn.XLOOKUP($X89,Return_flow_table!$A$4:$A$25,Return_flow_table!F$4:F$25)</f>
        <v>10</v>
      </c>
      <c r="BE89">
        <f ca="1">_xlfn.XLOOKUP($X89,Return_flow_table!$A$4:$A$25,Return_flow_table!G$4:G$25)</f>
        <v>10</v>
      </c>
      <c r="BF89">
        <f ca="1">_xlfn.XLOOKUP($X89,Return_flow_table!$A$4:$A$25,Return_flow_table!H$4:H$25)</f>
        <v>0</v>
      </c>
      <c r="BG89">
        <f ca="1">_xlfn.XLOOKUP($X89,Return_flow_table!$A$4:$A$25,Return_flow_table!I$4:I$25)</f>
        <v>0</v>
      </c>
      <c r="BH89">
        <f ca="1">_xlfn.XLOOKUP($X89,Return_flow_table!$A$4:$A$25,Return_flow_table!J$4:J$25)</f>
        <v>0</v>
      </c>
      <c r="BI89">
        <f ca="1">_xlfn.XLOOKUP($X89,Return_flow_table!$A$4:$A$25,Return_flow_table!K$4:K$25)</f>
        <v>20</v>
      </c>
      <c r="BJ89">
        <f ca="1">_xlfn.XLOOKUP($X89,Return_flow_table!$A$4:$A$25,Return_flow_table!L$4:L$25)</f>
        <v>20</v>
      </c>
      <c r="BK89" s="2">
        <f ca="1">_xlfn.XLOOKUP($X89,Return_flow_table!$A$4:$A$25,Return_flow_table!M$4:M$25)</f>
        <v>0</v>
      </c>
    </row>
    <row r="90" spans="1:63" x14ac:dyDescent="0.3">
      <c r="A90" t="s">
        <v>318</v>
      </c>
      <c r="B90" t="s">
        <v>98</v>
      </c>
      <c r="C90" t="s">
        <v>99</v>
      </c>
      <c r="D90">
        <v>31</v>
      </c>
      <c r="E90" t="s">
        <v>100</v>
      </c>
      <c r="F90" t="s">
        <v>100</v>
      </c>
      <c r="G90" t="s">
        <v>319</v>
      </c>
      <c r="H90" t="s">
        <v>102</v>
      </c>
      <c r="I90">
        <f>_xlfn.XLOOKUP(B90,Use_Code_Ranking!$A$4:$A$23,Use_Code_Ranking!$B$4:$B$23,9999)</f>
        <v>1</v>
      </c>
      <c r="J90">
        <f t="shared" ca="1" si="29"/>
        <v>1</v>
      </c>
      <c r="K90">
        <f t="shared" ca="1" si="30"/>
        <v>1</v>
      </c>
      <c r="L90">
        <f t="shared" ca="1" si="31"/>
        <v>0</v>
      </c>
      <c r="M90">
        <f t="shared" ca="1" si="32"/>
        <v>0</v>
      </c>
      <c r="N90" t="str">
        <f t="shared" ca="1" si="33"/>
        <v/>
      </c>
      <c r="O90" t="str">
        <f t="shared" ca="1" si="34"/>
        <v/>
      </c>
      <c r="P90" t="str">
        <f t="shared" si="35"/>
        <v/>
      </c>
      <c r="Q90" t="str">
        <f t="shared" si="36"/>
        <v/>
      </c>
      <c r="R90" t="str">
        <f t="shared" si="37"/>
        <v/>
      </c>
      <c r="S90" t="str">
        <f t="shared" si="38"/>
        <v/>
      </c>
      <c r="U90" s="2" t="str">
        <f ca="1">IF(ISBLANK($T90),IF(S90="Irrigation","Irrigation",IF(R90="Irrigation","Irrigation",IF(Q90="Domestic","Domestic",IF(P90="Stockwatering","Stockwatering",IF(N90="IRRIGATION_AND_MUNICIPAL","Irrigation and Municipal",IF(O90="IRRIGATION_AND_DOMESTIC","Irrigation and Domestic Municipality",_xlfn.XLOOKUP(J90,Use_Code_Ranking!$B$4:$B$23,Use_Code_Ranking!$A$4:$A$23))))))),$T90)</f>
        <v>Irrigation</v>
      </c>
      <c r="W90" s="23" t="str">
        <f ca="1"/>
        <v>A030882</v>
      </c>
      <c r="X90" s="4" t="str">
        <f t="shared" ca="1" si="39"/>
        <v>Irrigation</v>
      </c>
      <c r="Y90" t="str">
        <f t="shared" ca="1" si="27"/>
        <v>N</v>
      </c>
      <c r="Z90" s="2" t="str">
        <f t="shared" ca="1" si="28"/>
        <v>N</v>
      </c>
      <c r="AA90">
        <f t="shared" ca="1" si="40"/>
        <v>0</v>
      </c>
      <c r="AB90">
        <f t="shared" ca="1" si="40"/>
        <v>0</v>
      </c>
      <c r="AC90">
        <f t="shared" ca="1" si="40"/>
        <v>20</v>
      </c>
      <c r="AD90">
        <f t="shared" ca="1" si="40"/>
        <v>20</v>
      </c>
      <c r="AE90">
        <f t="shared" ca="1" si="26"/>
        <v>10</v>
      </c>
      <c r="AF90">
        <f t="shared" ca="1" si="26"/>
        <v>10</v>
      </c>
      <c r="AG90">
        <f t="shared" ca="1" si="26"/>
        <v>0</v>
      </c>
      <c r="AH90">
        <f t="shared" ca="1" si="41"/>
        <v>0</v>
      </c>
      <c r="AI90">
        <f t="shared" ca="1" si="41"/>
        <v>0</v>
      </c>
      <c r="AJ90">
        <f t="shared" ca="1" si="41"/>
        <v>20</v>
      </c>
      <c r="AK90">
        <f t="shared" ca="1" si="41"/>
        <v>20</v>
      </c>
      <c r="AL90">
        <f t="shared" ca="1" si="42"/>
        <v>0</v>
      </c>
      <c r="AM90" s="4" t="s">
        <v>103</v>
      </c>
      <c r="AZ90">
        <f ca="1">_xlfn.XLOOKUP($X90,Return_flow_table!$A$4:$A$25,Return_flow_table!B$4:B$25)</f>
        <v>0</v>
      </c>
      <c r="BA90">
        <f ca="1">_xlfn.XLOOKUP($X90,Return_flow_table!$A$4:$A$25,Return_flow_table!C$4:C$25)</f>
        <v>0</v>
      </c>
      <c r="BB90">
        <f ca="1">_xlfn.XLOOKUP($X90,Return_flow_table!$A$4:$A$25,Return_flow_table!D$4:D$25)</f>
        <v>20</v>
      </c>
      <c r="BC90">
        <f ca="1">_xlfn.XLOOKUP($X90,Return_flow_table!$A$4:$A$25,Return_flow_table!E$4:E$25)</f>
        <v>20</v>
      </c>
      <c r="BD90">
        <f ca="1">_xlfn.XLOOKUP($X90,Return_flow_table!$A$4:$A$25,Return_flow_table!F$4:F$25)</f>
        <v>10</v>
      </c>
      <c r="BE90">
        <f ca="1">_xlfn.XLOOKUP($X90,Return_flow_table!$A$4:$A$25,Return_flow_table!G$4:G$25)</f>
        <v>10</v>
      </c>
      <c r="BF90">
        <f ca="1">_xlfn.XLOOKUP($X90,Return_flow_table!$A$4:$A$25,Return_flow_table!H$4:H$25)</f>
        <v>0</v>
      </c>
      <c r="BG90">
        <f ca="1">_xlfn.XLOOKUP($X90,Return_flow_table!$A$4:$A$25,Return_flow_table!I$4:I$25)</f>
        <v>0</v>
      </c>
      <c r="BH90">
        <f ca="1">_xlfn.XLOOKUP($X90,Return_flow_table!$A$4:$A$25,Return_flow_table!J$4:J$25)</f>
        <v>0</v>
      </c>
      <c r="BI90">
        <f ca="1">_xlfn.XLOOKUP($X90,Return_flow_table!$A$4:$A$25,Return_flow_table!K$4:K$25)</f>
        <v>20</v>
      </c>
      <c r="BJ90">
        <f ca="1">_xlfn.XLOOKUP($X90,Return_flow_table!$A$4:$A$25,Return_flow_table!L$4:L$25)</f>
        <v>20</v>
      </c>
      <c r="BK90" s="2">
        <f ca="1">_xlfn.XLOOKUP($X90,Return_flow_table!$A$4:$A$25,Return_flow_table!M$4:M$25)</f>
        <v>0</v>
      </c>
    </row>
    <row r="91" spans="1:63" x14ac:dyDescent="0.3">
      <c r="A91" t="s">
        <v>318</v>
      </c>
      <c r="B91" t="s">
        <v>117</v>
      </c>
      <c r="C91" t="s">
        <v>99</v>
      </c>
      <c r="D91">
        <v>31</v>
      </c>
      <c r="E91" t="s">
        <v>100</v>
      </c>
      <c r="F91" t="s">
        <v>100</v>
      </c>
      <c r="G91" t="s">
        <v>319</v>
      </c>
      <c r="H91" t="s">
        <v>102</v>
      </c>
      <c r="I91">
        <f>_xlfn.XLOOKUP(B91,Use_Code_Ranking!$A$4:$A$23,Use_Code_Ranking!$B$4:$B$23,9999)</f>
        <v>7</v>
      </c>
      <c r="J91">
        <f t="shared" ca="1" si="29"/>
        <v>1</v>
      </c>
      <c r="K91">
        <f t="shared" ca="1" si="30"/>
        <v>1</v>
      </c>
      <c r="L91">
        <f t="shared" ca="1" si="31"/>
        <v>0</v>
      </c>
      <c r="M91">
        <f t="shared" ca="1" si="32"/>
        <v>0</v>
      </c>
      <c r="N91" t="str">
        <f t="shared" ca="1" si="33"/>
        <v/>
      </c>
      <c r="O91" t="str">
        <f t="shared" ca="1" si="34"/>
        <v/>
      </c>
      <c r="P91" t="str">
        <f t="shared" si="35"/>
        <v/>
      </c>
      <c r="Q91" t="str">
        <f t="shared" si="36"/>
        <v/>
      </c>
      <c r="R91" t="str">
        <f t="shared" si="37"/>
        <v/>
      </c>
      <c r="S91" t="str">
        <f t="shared" si="38"/>
        <v/>
      </c>
      <c r="U91" s="2" t="str">
        <f ca="1">IF(ISBLANK($T91),IF(S91="Irrigation","Irrigation",IF(R91="Irrigation","Irrigation",IF(Q91="Domestic","Domestic",IF(P91="Stockwatering","Stockwatering",IF(N91="IRRIGATION_AND_MUNICIPAL","Irrigation and Municipal",IF(O91="IRRIGATION_AND_DOMESTIC","Irrigation and Domestic Municipality",_xlfn.XLOOKUP(J91,Use_Code_Ranking!$B$4:$B$23,Use_Code_Ranking!$A$4:$A$23))))))),$T91)</f>
        <v>Irrigation</v>
      </c>
      <c r="W91" s="23" t="str">
        <f ca="1"/>
        <v>A031304</v>
      </c>
      <c r="X91" s="4" t="str">
        <f t="shared" ca="1" si="39"/>
        <v>Irrigation</v>
      </c>
      <c r="Y91" t="str">
        <f t="shared" ca="1" si="27"/>
        <v>N</v>
      </c>
      <c r="Z91" s="2" t="str">
        <f t="shared" ca="1" si="28"/>
        <v>N</v>
      </c>
      <c r="AA91">
        <f t="shared" ca="1" si="40"/>
        <v>0</v>
      </c>
      <c r="AB91">
        <f t="shared" ca="1" si="40"/>
        <v>0</v>
      </c>
      <c r="AC91">
        <f t="shared" ca="1" si="40"/>
        <v>20</v>
      </c>
      <c r="AD91">
        <f t="shared" ca="1" si="40"/>
        <v>20</v>
      </c>
      <c r="AE91">
        <f t="shared" ca="1" si="26"/>
        <v>10</v>
      </c>
      <c r="AF91">
        <f t="shared" ca="1" si="26"/>
        <v>10</v>
      </c>
      <c r="AG91">
        <f t="shared" ca="1" si="26"/>
        <v>0</v>
      </c>
      <c r="AH91">
        <f t="shared" ca="1" si="41"/>
        <v>0</v>
      </c>
      <c r="AI91">
        <f t="shared" ca="1" si="41"/>
        <v>0</v>
      </c>
      <c r="AJ91">
        <f t="shared" ca="1" si="41"/>
        <v>20</v>
      </c>
      <c r="AK91">
        <f t="shared" ca="1" si="41"/>
        <v>20</v>
      </c>
      <c r="AL91">
        <f t="shared" ca="1" si="42"/>
        <v>0</v>
      </c>
      <c r="AM91" s="4" t="s">
        <v>103</v>
      </c>
      <c r="AZ91">
        <f ca="1">_xlfn.XLOOKUP($X91,Return_flow_table!$A$4:$A$25,Return_flow_table!B$4:B$25)</f>
        <v>0</v>
      </c>
      <c r="BA91">
        <f ca="1">_xlfn.XLOOKUP($X91,Return_flow_table!$A$4:$A$25,Return_flow_table!C$4:C$25)</f>
        <v>0</v>
      </c>
      <c r="BB91">
        <f ca="1">_xlfn.XLOOKUP($X91,Return_flow_table!$A$4:$A$25,Return_flow_table!D$4:D$25)</f>
        <v>20</v>
      </c>
      <c r="BC91">
        <f ca="1">_xlfn.XLOOKUP($X91,Return_flow_table!$A$4:$A$25,Return_flow_table!E$4:E$25)</f>
        <v>20</v>
      </c>
      <c r="BD91">
        <f ca="1">_xlfn.XLOOKUP($X91,Return_flow_table!$A$4:$A$25,Return_flow_table!F$4:F$25)</f>
        <v>10</v>
      </c>
      <c r="BE91">
        <f ca="1">_xlfn.XLOOKUP($X91,Return_flow_table!$A$4:$A$25,Return_flow_table!G$4:G$25)</f>
        <v>10</v>
      </c>
      <c r="BF91">
        <f ca="1">_xlfn.XLOOKUP($X91,Return_flow_table!$A$4:$A$25,Return_flow_table!H$4:H$25)</f>
        <v>0</v>
      </c>
      <c r="BG91">
        <f ca="1">_xlfn.XLOOKUP($X91,Return_flow_table!$A$4:$A$25,Return_flow_table!I$4:I$25)</f>
        <v>0</v>
      </c>
      <c r="BH91">
        <f ca="1">_xlfn.XLOOKUP($X91,Return_flow_table!$A$4:$A$25,Return_flow_table!J$4:J$25)</f>
        <v>0</v>
      </c>
      <c r="BI91">
        <f ca="1">_xlfn.XLOOKUP($X91,Return_flow_table!$A$4:$A$25,Return_flow_table!K$4:K$25)</f>
        <v>20</v>
      </c>
      <c r="BJ91">
        <f ca="1">_xlfn.XLOOKUP($X91,Return_flow_table!$A$4:$A$25,Return_flow_table!L$4:L$25)</f>
        <v>20</v>
      </c>
      <c r="BK91" s="2">
        <f ca="1">_xlfn.XLOOKUP($X91,Return_flow_table!$A$4:$A$25,Return_flow_table!M$4:M$25)</f>
        <v>0</v>
      </c>
    </row>
    <row r="92" spans="1:63" x14ac:dyDescent="0.3">
      <c r="A92" t="s">
        <v>320</v>
      </c>
      <c r="B92" t="s">
        <v>117</v>
      </c>
      <c r="C92" t="s">
        <v>99</v>
      </c>
      <c r="D92">
        <v>173</v>
      </c>
      <c r="E92" t="s">
        <v>100</v>
      </c>
      <c r="F92" t="s">
        <v>100</v>
      </c>
      <c r="G92" t="s">
        <v>129</v>
      </c>
      <c r="H92" t="s">
        <v>102</v>
      </c>
      <c r="I92">
        <f>_xlfn.XLOOKUP(B92,Use_Code_Ranking!$A$4:$A$23,Use_Code_Ranking!$B$4:$B$23,9999)</f>
        <v>7</v>
      </c>
      <c r="J92">
        <f t="shared" ca="1" si="29"/>
        <v>7</v>
      </c>
      <c r="K92">
        <f t="shared" ca="1" si="30"/>
        <v>0</v>
      </c>
      <c r="L92">
        <f t="shared" ca="1" si="31"/>
        <v>0</v>
      </c>
      <c r="M92">
        <f t="shared" ca="1" si="32"/>
        <v>0</v>
      </c>
      <c r="N92" t="str">
        <f t="shared" ca="1" si="33"/>
        <v/>
      </c>
      <c r="O92" t="str">
        <f t="shared" ca="1" si="34"/>
        <v/>
      </c>
      <c r="P92" t="str">
        <f t="shared" si="35"/>
        <v/>
      </c>
      <c r="Q92" t="str">
        <f t="shared" si="36"/>
        <v/>
      </c>
      <c r="R92" t="str">
        <f t="shared" si="37"/>
        <v/>
      </c>
      <c r="S92" t="str">
        <f t="shared" si="38"/>
        <v/>
      </c>
      <c r="U92" s="2" t="str">
        <f ca="1">IF(ISBLANK($T92),IF(S92="Irrigation","Irrigation",IF(R92="Irrigation","Irrigation",IF(Q92="Domestic","Domestic",IF(P92="Stockwatering","Stockwatering",IF(N92="IRRIGATION_AND_MUNICIPAL","Irrigation and Municipal",IF(O92="IRRIGATION_AND_DOMESTIC","Irrigation and Domestic Municipality",_xlfn.XLOOKUP(J92,Use_Code_Ranking!$B$4:$B$23,Use_Code_Ranking!$A$4:$A$23))))))),$T92)</f>
        <v>Frost Protection</v>
      </c>
      <c r="W92" s="23" t="str">
        <f ca="1"/>
        <v>C001166</v>
      </c>
      <c r="X92" s="4" t="str">
        <f t="shared" ca="1" si="39"/>
        <v>Stockwatering</v>
      </c>
      <c r="Y92" t="str">
        <f t="shared" ca="1" si="27"/>
        <v>N</v>
      </c>
      <c r="Z92" s="2" t="str">
        <f t="shared" ca="1" si="28"/>
        <v>N</v>
      </c>
      <c r="AA92">
        <f t="shared" ca="1" si="40"/>
        <v>0</v>
      </c>
      <c r="AB92">
        <f t="shared" ca="1" si="40"/>
        <v>0</v>
      </c>
      <c r="AC92">
        <f t="shared" ca="1" si="40"/>
        <v>0</v>
      </c>
      <c r="AD92">
        <f t="shared" ca="1" si="40"/>
        <v>0</v>
      </c>
      <c r="AE92">
        <f t="shared" ca="1" si="26"/>
        <v>0</v>
      </c>
      <c r="AF92">
        <f t="shared" ca="1" si="26"/>
        <v>0</v>
      </c>
      <c r="AG92">
        <f t="shared" ca="1" si="26"/>
        <v>0</v>
      </c>
      <c r="AH92">
        <f t="shared" ca="1" si="41"/>
        <v>0</v>
      </c>
      <c r="AI92">
        <f t="shared" ca="1" si="41"/>
        <v>0</v>
      </c>
      <c r="AJ92">
        <f t="shared" ca="1" si="41"/>
        <v>0</v>
      </c>
      <c r="AK92">
        <f t="shared" ca="1" si="41"/>
        <v>0</v>
      </c>
      <c r="AL92">
        <f t="shared" ca="1" si="42"/>
        <v>0</v>
      </c>
      <c r="AM92" s="4" t="s">
        <v>103</v>
      </c>
      <c r="AZ92">
        <f ca="1">_xlfn.XLOOKUP($X92,Return_flow_table!$A$4:$A$25,Return_flow_table!B$4:B$25)</f>
        <v>0</v>
      </c>
      <c r="BA92">
        <f ca="1">_xlfn.XLOOKUP($X92,Return_flow_table!$A$4:$A$25,Return_flow_table!C$4:C$25)</f>
        <v>0</v>
      </c>
      <c r="BB92">
        <f ca="1">_xlfn.XLOOKUP($X92,Return_flow_table!$A$4:$A$25,Return_flow_table!D$4:D$25)</f>
        <v>0</v>
      </c>
      <c r="BC92">
        <f ca="1">_xlfn.XLOOKUP($X92,Return_flow_table!$A$4:$A$25,Return_flow_table!E$4:E$25)</f>
        <v>0</v>
      </c>
      <c r="BD92">
        <f ca="1">_xlfn.XLOOKUP($X92,Return_flow_table!$A$4:$A$25,Return_flow_table!F$4:F$25)</f>
        <v>0</v>
      </c>
      <c r="BE92">
        <f ca="1">_xlfn.XLOOKUP($X92,Return_flow_table!$A$4:$A$25,Return_flow_table!G$4:G$25)</f>
        <v>0</v>
      </c>
      <c r="BF92">
        <f ca="1">_xlfn.XLOOKUP($X92,Return_flow_table!$A$4:$A$25,Return_flow_table!H$4:H$25)</f>
        <v>0</v>
      </c>
      <c r="BG92">
        <f ca="1">_xlfn.XLOOKUP($X92,Return_flow_table!$A$4:$A$25,Return_flow_table!I$4:I$25)</f>
        <v>0</v>
      </c>
      <c r="BH92">
        <f ca="1">_xlfn.XLOOKUP($X92,Return_flow_table!$A$4:$A$25,Return_flow_table!J$4:J$25)</f>
        <v>0</v>
      </c>
      <c r="BI92">
        <f ca="1">_xlfn.XLOOKUP($X92,Return_flow_table!$A$4:$A$25,Return_flow_table!K$4:K$25)</f>
        <v>0</v>
      </c>
      <c r="BJ92">
        <f ca="1">_xlfn.XLOOKUP($X92,Return_flow_table!$A$4:$A$25,Return_flow_table!L$4:L$25)</f>
        <v>0</v>
      </c>
      <c r="BK92" s="2">
        <f ca="1">_xlfn.XLOOKUP($X92,Return_flow_table!$A$4:$A$25,Return_flow_table!M$4:M$25)</f>
        <v>0</v>
      </c>
    </row>
    <row r="93" spans="1:63" x14ac:dyDescent="0.3">
      <c r="A93" t="s">
        <v>321</v>
      </c>
      <c r="B93" t="s">
        <v>117</v>
      </c>
      <c r="C93" t="s">
        <v>99</v>
      </c>
      <c r="D93">
        <v>50</v>
      </c>
      <c r="E93" t="s">
        <v>100</v>
      </c>
      <c r="F93" t="s">
        <v>100</v>
      </c>
      <c r="G93" t="s">
        <v>322</v>
      </c>
      <c r="H93" t="s">
        <v>111</v>
      </c>
      <c r="I93">
        <f>_xlfn.XLOOKUP(B93,Use_Code_Ranking!$A$4:$A$23,Use_Code_Ranking!$B$4:$B$23,9999)</f>
        <v>7</v>
      </c>
      <c r="J93">
        <f t="shared" ca="1" si="29"/>
        <v>7</v>
      </c>
      <c r="K93">
        <f t="shared" ca="1" si="30"/>
        <v>0</v>
      </c>
      <c r="L93">
        <f t="shared" ca="1" si="31"/>
        <v>0</v>
      </c>
      <c r="M93">
        <f t="shared" ca="1" si="32"/>
        <v>0</v>
      </c>
      <c r="N93" t="str">
        <f t="shared" ca="1" si="33"/>
        <v/>
      </c>
      <c r="O93" t="str">
        <f t="shared" ca="1" si="34"/>
        <v/>
      </c>
      <c r="P93" t="str">
        <f t="shared" si="35"/>
        <v/>
      </c>
      <c r="Q93" t="str">
        <f t="shared" si="36"/>
        <v/>
      </c>
      <c r="R93" t="str">
        <f t="shared" si="37"/>
        <v/>
      </c>
      <c r="S93" t="str">
        <f t="shared" si="38"/>
        <v/>
      </c>
      <c r="U93" s="2" t="str">
        <f ca="1">IF(ISBLANK($T93),IF(S93="Irrigation","Irrigation",IF(R93="Irrigation","Irrigation",IF(Q93="Domestic","Domestic",IF(P93="Stockwatering","Stockwatering",IF(N93="IRRIGATION_AND_MUNICIPAL","Irrigation and Municipal",IF(O93="IRRIGATION_AND_DOMESTIC","Irrigation and Domestic Municipality",_xlfn.XLOOKUP(J93,Use_Code_Ranking!$B$4:$B$23,Use_Code_Ranking!$A$4:$A$23))))))),$T93)</f>
        <v>Frost Protection</v>
      </c>
      <c r="W93" s="23" t="str">
        <f ca="1"/>
        <v>C005162</v>
      </c>
      <c r="X93" s="4" t="str">
        <f t="shared" ca="1" si="39"/>
        <v>Stockwatering</v>
      </c>
      <c r="Y93" t="str">
        <f t="shared" ca="1" si="27"/>
        <v>N</v>
      </c>
      <c r="Z93" s="2" t="str">
        <f t="shared" ca="1" si="28"/>
        <v>N</v>
      </c>
      <c r="AA93">
        <f t="shared" ca="1" si="40"/>
        <v>0</v>
      </c>
      <c r="AB93">
        <f t="shared" ca="1" si="40"/>
        <v>0</v>
      </c>
      <c r="AC93">
        <f t="shared" ca="1" si="40"/>
        <v>0</v>
      </c>
      <c r="AD93">
        <f t="shared" ca="1" si="40"/>
        <v>0</v>
      </c>
      <c r="AE93">
        <f t="shared" ca="1" si="26"/>
        <v>0</v>
      </c>
      <c r="AF93">
        <f t="shared" ca="1" si="26"/>
        <v>0</v>
      </c>
      <c r="AG93">
        <f t="shared" ca="1" si="26"/>
        <v>0</v>
      </c>
      <c r="AH93">
        <f t="shared" ca="1" si="41"/>
        <v>0</v>
      </c>
      <c r="AI93">
        <f t="shared" ca="1" si="41"/>
        <v>0</v>
      </c>
      <c r="AJ93">
        <f t="shared" ca="1" si="41"/>
        <v>0</v>
      </c>
      <c r="AK93">
        <f t="shared" ca="1" si="41"/>
        <v>0</v>
      </c>
      <c r="AL93">
        <f t="shared" ca="1" si="42"/>
        <v>0</v>
      </c>
      <c r="AM93" s="4" t="s">
        <v>103</v>
      </c>
      <c r="AZ93">
        <f ca="1">_xlfn.XLOOKUP($X93,Return_flow_table!$A$4:$A$25,Return_flow_table!B$4:B$25)</f>
        <v>0</v>
      </c>
      <c r="BA93">
        <f ca="1">_xlfn.XLOOKUP($X93,Return_flow_table!$A$4:$A$25,Return_flow_table!C$4:C$25)</f>
        <v>0</v>
      </c>
      <c r="BB93">
        <f ca="1">_xlfn.XLOOKUP($X93,Return_flow_table!$A$4:$A$25,Return_flow_table!D$4:D$25)</f>
        <v>0</v>
      </c>
      <c r="BC93">
        <f ca="1">_xlfn.XLOOKUP($X93,Return_flow_table!$A$4:$A$25,Return_flow_table!E$4:E$25)</f>
        <v>0</v>
      </c>
      <c r="BD93">
        <f ca="1">_xlfn.XLOOKUP($X93,Return_flow_table!$A$4:$A$25,Return_flow_table!F$4:F$25)</f>
        <v>0</v>
      </c>
      <c r="BE93">
        <f ca="1">_xlfn.XLOOKUP($X93,Return_flow_table!$A$4:$A$25,Return_flow_table!G$4:G$25)</f>
        <v>0</v>
      </c>
      <c r="BF93">
        <f ca="1">_xlfn.XLOOKUP($X93,Return_flow_table!$A$4:$A$25,Return_flow_table!H$4:H$25)</f>
        <v>0</v>
      </c>
      <c r="BG93">
        <f ca="1">_xlfn.XLOOKUP($X93,Return_flow_table!$A$4:$A$25,Return_flow_table!I$4:I$25)</f>
        <v>0</v>
      </c>
      <c r="BH93">
        <f ca="1">_xlfn.XLOOKUP($X93,Return_flow_table!$A$4:$A$25,Return_flow_table!J$4:J$25)</f>
        <v>0</v>
      </c>
      <c r="BI93">
        <f ca="1">_xlfn.XLOOKUP($X93,Return_flow_table!$A$4:$A$25,Return_flow_table!K$4:K$25)</f>
        <v>0</v>
      </c>
      <c r="BJ93">
        <f ca="1">_xlfn.XLOOKUP($X93,Return_flow_table!$A$4:$A$25,Return_flow_table!L$4:L$25)</f>
        <v>0</v>
      </c>
      <c r="BK93" s="2">
        <f ca="1">_xlfn.XLOOKUP($X93,Return_flow_table!$A$4:$A$25,Return_flow_table!M$4:M$25)</f>
        <v>0</v>
      </c>
    </row>
    <row r="94" spans="1:63" x14ac:dyDescent="0.3">
      <c r="A94" t="s">
        <v>323</v>
      </c>
      <c r="B94" t="s">
        <v>117</v>
      </c>
      <c r="C94" t="s">
        <v>99</v>
      </c>
      <c r="D94">
        <v>28.7</v>
      </c>
      <c r="E94" t="s">
        <v>100</v>
      </c>
      <c r="F94" t="s">
        <v>100</v>
      </c>
      <c r="G94" t="s">
        <v>139</v>
      </c>
      <c r="H94" t="s">
        <v>104</v>
      </c>
      <c r="I94">
        <f>_xlfn.XLOOKUP(B94,Use_Code_Ranking!$A$4:$A$23,Use_Code_Ranking!$B$4:$B$23,9999)</f>
        <v>7</v>
      </c>
      <c r="J94">
        <f t="shared" ca="1" si="29"/>
        <v>7</v>
      </c>
      <c r="K94">
        <f t="shared" ca="1" si="30"/>
        <v>0</v>
      </c>
      <c r="L94">
        <f t="shared" ca="1" si="31"/>
        <v>0</v>
      </c>
      <c r="M94">
        <f t="shared" ca="1" si="32"/>
        <v>0</v>
      </c>
      <c r="N94" t="str">
        <f t="shared" ca="1" si="33"/>
        <v/>
      </c>
      <c r="O94" t="str">
        <f t="shared" ca="1" si="34"/>
        <v/>
      </c>
      <c r="P94" t="str">
        <f t="shared" si="35"/>
        <v/>
      </c>
      <c r="Q94" t="str">
        <f t="shared" si="36"/>
        <v/>
      </c>
      <c r="R94" t="str">
        <f t="shared" si="37"/>
        <v/>
      </c>
      <c r="S94" t="str">
        <f t="shared" si="38"/>
        <v/>
      </c>
      <c r="U94" s="2" t="str">
        <f ca="1">IF(ISBLANK($T94),IF(S94="Irrigation","Irrigation",IF(R94="Irrigation","Irrigation",IF(Q94="Domestic","Domestic",IF(P94="Stockwatering","Stockwatering",IF(N94="IRRIGATION_AND_MUNICIPAL","Irrigation and Municipal",IF(O94="IRRIGATION_AND_DOMESTIC","Irrigation and Domestic Municipality",_xlfn.XLOOKUP(J94,Use_Code_Ranking!$B$4:$B$23,Use_Code_Ranking!$A$4:$A$23))))))),$T94)</f>
        <v>Frost Protection</v>
      </c>
      <c r="W94" s="23" t="str">
        <f ca="1"/>
        <v>C005163</v>
      </c>
      <c r="X94" s="4" t="str">
        <f t="shared" ca="1" si="39"/>
        <v>Stockwatering</v>
      </c>
      <c r="Y94" t="str">
        <f t="shared" ca="1" si="27"/>
        <v>N</v>
      </c>
      <c r="Z94" s="2" t="str">
        <f t="shared" ca="1" si="28"/>
        <v>N</v>
      </c>
      <c r="AA94">
        <f t="shared" ca="1" si="40"/>
        <v>0</v>
      </c>
      <c r="AB94">
        <f t="shared" ca="1" si="40"/>
        <v>0</v>
      </c>
      <c r="AC94">
        <f t="shared" ca="1" si="40"/>
        <v>0</v>
      </c>
      <c r="AD94">
        <f t="shared" ca="1" si="40"/>
        <v>0</v>
      </c>
      <c r="AE94">
        <f t="shared" ca="1" si="26"/>
        <v>0</v>
      </c>
      <c r="AF94">
        <f t="shared" ca="1" si="26"/>
        <v>0</v>
      </c>
      <c r="AG94">
        <f t="shared" ca="1" si="26"/>
        <v>0</v>
      </c>
      <c r="AH94">
        <f t="shared" ca="1" si="41"/>
        <v>0</v>
      </c>
      <c r="AI94">
        <f t="shared" ca="1" si="41"/>
        <v>0</v>
      </c>
      <c r="AJ94">
        <f t="shared" ca="1" si="41"/>
        <v>0</v>
      </c>
      <c r="AK94">
        <f t="shared" ca="1" si="41"/>
        <v>0</v>
      </c>
      <c r="AL94">
        <f t="shared" ca="1" si="42"/>
        <v>0</v>
      </c>
      <c r="AM94" s="4" t="s">
        <v>103</v>
      </c>
      <c r="AZ94">
        <f ca="1">_xlfn.XLOOKUP($X94,Return_flow_table!$A$4:$A$25,Return_flow_table!B$4:B$25)</f>
        <v>0</v>
      </c>
      <c r="BA94">
        <f ca="1">_xlfn.XLOOKUP($X94,Return_flow_table!$A$4:$A$25,Return_flow_table!C$4:C$25)</f>
        <v>0</v>
      </c>
      <c r="BB94">
        <f ca="1">_xlfn.XLOOKUP($X94,Return_flow_table!$A$4:$A$25,Return_flow_table!D$4:D$25)</f>
        <v>0</v>
      </c>
      <c r="BC94">
        <f ca="1">_xlfn.XLOOKUP($X94,Return_flow_table!$A$4:$A$25,Return_flow_table!E$4:E$25)</f>
        <v>0</v>
      </c>
      <c r="BD94">
        <f ca="1">_xlfn.XLOOKUP($X94,Return_flow_table!$A$4:$A$25,Return_flow_table!F$4:F$25)</f>
        <v>0</v>
      </c>
      <c r="BE94">
        <f ca="1">_xlfn.XLOOKUP($X94,Return_flow_table!$A$4:$A$25,Return_flow_table!G$4:G$25)</f>
        <v>0</v>
      </c>
      <c r="BF94">
        <f ca="1">_xlfn.XLOOKUP($X94,Return_flow_table!$A$4:$A$25,Return_flow_table!H$4:H$25)</f>
        <v>0</v>
      </c>
      <c r="BG94">
        <f ca="1">_xlfn.XLOOKUP($X94,Return_flow_table!$A$4:$A$25,Return_flow_table!I$4:I$25)</f>
        <v>0</v>
      </c>
      <c r="BH94">
        <f ca="1">_xlfn.XLOOKUP($X94,Return_flow_table!$A$4:$A$25,Return_flow_table!J$4:J$25)</f>
        <v>0</v>
      </c>
      <c r="BI94">
        <f ca="1">_xlfn.XLOOKUP($X94,Return_flow_table!$A$4:$A$25,Return_flow_table!K$4:K$25)</f>
        <v>0</v>
      </c>
      <c r="BJ94">
        <f ca="1">_xlfn.XLOOKUP($X94,Return_flow_table!$A$4:$A$25,Return_flow_table!L$4:L$25)</f>
        <v>0</v>
      </c>
      <c r="BK94" s="2">
        <f ca="1">_xlfn.XLOOKUP($X94,Return_flow_table!$A$4:$A$25,Return_flow_table!M$4:M$25)</f>
        <v>0</v>
      </c>
    </row>
    <row r="95" spans="1:63" x14ac:dyDescent="0.3">
      <c r="A95" t="s">
        <v>150</v>
      </c>
      <c r="B95" t="s">
        <v>122</v>
      </c>
      <c r="C95" t="s">
        <v>99</v>
      </c>
      <c r="D95">
        <v>17</v>
      </c>
      <c r="E95" t="s">
        <v>100</v>
      </c>
      <c r="F95" t="s">
        <v>100</v>
      </c>
      <c r="G95" t="s">
        <v>151</v>
      </c>
      <c r="H95" t="s">
        <v>119</v>
      </c>
      <c r="I95">
        <f>_xlfn.XLOOKUP(B95,Use_Code_Ranking!$A$4:$A$23,Use_Code_Ranking!$B$4:$B$23,9999)</f>
        <v>12</v>
      </c>
      <c r="J95">
        <f t="shared" ca="1" si="29"/>
        <v>1</v>
      </c>
      <c r="K95">
        <f t="shared" ca="1" si="30"/>
        <v>1</v>
      </c>
      <c r="L95">
        <f t="shared" ca="1" si="31"/>
        <v>0</v>
      </c>
      <c r="M95">
        <f t="shared" ca="1" si="32"/>
        <v>0</v>
      </c>
      <c r="N95" t="str">
        <f t="shared" ca="1" si="33"/>
        <v/>
      </c>
      <c r="O95" t="str">
        <f t="shared" ca="1" si="34"/>
        <v/>
      </c>
      <c r="P95" t="str">
        <f t="shared" si="35"/>
        <v/>
      </c>
      <c r="Q95" t="str">
        <f t="shared" si="36"/>
        <v/>
      </c>
      <c r="R95" t="str">
        <f t="shared" si="37"/>
        <v/>
      </c>
      <c r="S95" t="str">
        <f t="shared" si="38"/>
        <v/>
      </c>
      <c r="U95" s="2" t="str">
        <f ca="1">IF(ISBLANK($T95),IF(S95="Irrigation","Irrigation",IF(R95="Irrigation","Irrigation",IF(Q95="Domestic","Domestic",IF(P95="Stockwatering","Stockwatering",IF(N95="IRRIGATION_AND_MUNICIPAL","Irrigation and Municipal",IF(O95="IRRIGATION_AND_DOMESTIC","Irrigation and Domestic Municipality",_xlfn.XLOOKUP(J95,Use_Code_Ranking!$B$4:$B$23,Use_Code_Ranking!$A$4:$A$23))))))),$T95)</f>
        <v>Irrigation</v>
      </c>
      <c r="W95" s="23" t="str">
        <f ca="1"/>
        <v>D032229</v>
      </c>
      <c r="X95" s="4" t="str">
        <f t="shared" ca="1" si="39"/>
        <v>Domestic</v>
      </c>
      <c r="Y95" t="str">
        <f t="shared" ca="1" si="27"/>
        <v>N</v>
      </c>
      <c r="Z95" s="2" t="str">
        <f t="shared" ca="1" si="28"/>
        <v>N</v>
      </c>
      <c r="AA95">
        <f t="shared" ca="1" si="40"/>
        <v>0</v>
      </c>
      <c r="AB95">
        <f t="shared" ca="1" si="40"/>
        <v>0</v>
      </c>
      <c r="AC95">
        <f t="shared" ca="1" si="40"/>
        <v>0</v>
      </c>
      <c r="AD95">
        <f t="shared" ca="1" si="40"/>
        <v>0</v>
      </c>
      <c r="AE95">
        <f t="shared" ca="1" si="26"/>
        <v>0</v>
      </c>
      <c r="AF95">
        <f t="shared" ca="1" si="26"/>
        <v>0</v>
      </c>
      <c r="AG95">
        <f t="shared" ca="1" si="26"/>
        <v>0</v>
      </c>
      <c r="AH95">
        <f t="shared" ca="1" si="41"/>
        <v>0</v>
      </c>
      <c r="AI95">
        <f t="shared" ca="1" si="41"/>
        <v>0</v>
      </c>
      <c r="AJ95">
        <f t="shared" ca="1" si="41"/>
        <v>0</v>
      </c>
      <c r="AK95">
        <f t="shared" ca="1" si="41"/>
        <v>0</v>
      </c>
      <c r="AL95">
        <f t="shared" ca="1" si="42"/>
        <v>0</v>
      </c>
      <c r="AM95" s="4" t="s">
        <v>103</v>
      </c>
      <c r="AZ95">
        <f ca="1">_xlfn.XLOOKUP($X95,Return_flow_table!$A$4:$A$25,Return_flow_table!B$4:B$25)</f>
        <v>0</v>
      </c>
      <c r="BA95">
        <f ca="1">_xlfn.XLOOKUP($X95,Return_flow_table!$A$4:$A$25,Return_flow_table!C$4:C$25)</f>
        <v>0</v>
      </c>
      <c r="BB95">
        <f ca="1">_xlfn.XLOOKUP($X95,Return_flow_table!$A$4:$A$25,Return_flow_table!D$4:D$25)</f>
        <v>0</v>
      </c>
      <c r="BC95">
        <f ca="1">_xlfn.XLOOKUP($X95,Return_flow_table!$A$4:$A$25,Return_flow_table!E$4:E$25)</f>
        <v>0</v>
      </c>
      <c r="BD95">
        <f ca="1">_xlfn.XLOOKUP($X95,Return_flow_table!$A$4:$A$25,Return_flow_table!F$4:F$25)</f>
        <v>0</v>
      </c>
      <c r="BE95">
        <f ca="1">_xlfn.XLOOKUP($X95,Return_flow_table!$A$4:$A$25,Return_flow_table!G$4:G$25)</f>
        <v>0</v>
      </c>
      <c r="BF95">
        <f ca="1">_xlfn.XLOOKUP($X95,Return_flow_table!$A$4:$A$25,Return_flow_table!H$4:H$25)</f>
        <v>0</v>
      </c>
      <c r="BG95">
        <f ca="1">_xlfn.XLOOKUP($X95,Return_flow_table!$A$4:$A$25,Return_flow_table!I$4:I$25)</f>
        <v>0</v>
      </c>
      <c r="BH95">
        <f ca="1">_xlfn.XLOOKUP($X95,Return_flow_table!$A$4:$A$25,Return_flow_table!J$4:J$25)</f>
        <v>0</v>
      </c>
      <c r="BI95">
        <f ca="1">_xlfn.XLOOKUP($X95,Return_flow_table!$A$4:$A$25,Return_flow_table!K$4:K$25)</f>
        <v>0</v>
      </c>
      <c r="BJ95">
        <f ca="1">_xlfn.XLOOKUP($X95,Return_flow_table!$A$4:$A$25,Return_flow_table!L$4:L$25)</f>
        <v>0</v>
      </c>
      <c r="BK95" s="2">
        <f ca="1">_xlfn.XLOOKUP($X95,Return_flow_table!$A$4:$A$25,Return_flow_table!M$4:M$25)</f>
        <v>0</v>
      </c>
    </row>
    <row r="96" spans="1:63" x14ac:dyDescent="0.3">
      <c r="A96" t="s">
        <v>150</v>
      </c>
      <c r="B96" t="s">
        <v>120</v>
      </c>
      <c r="C96" t="s">
        <v>99</v>
      </c>
      <c r="D96">
        <v>17</v>
      </c>
      <c r="E96" t="s">
        <v>100</v>
      </c>
      <c r="F96" t="s">
        <v>100</v>
      </c>
      <c r="G96" t="s">
        <v>151</v>
      </c>
      <c r="H96" t="s">
        <v>119</v>
      </c>
      <c r="I96">
        <f>_xlfn.XLOOKUP(B96,Use_Code_Ranking!$A$4:$A$23,Use_Code_Ranking!$B$4:$B$23,9999)</f>
        <v>9</v>
      </c>
      <c r="J96">
        <f t="shared" ca="1" si="29"/>
        <v>1</v>
      </c>
      <c r="K96">
        <f t="shared" ca="1" si="30"/>
        <v>1</v>
      </c>
      <c r="L96">
        <f t="shared" ca="1" si="31"/>
        <v>0</v>
      </c>
      <c r="M96">
        <f t="shared" ca="1" si="32"/>
        <v>0</v>
      </c>
      <c r="N96" t="str">
        <f t="shared" ca="1" si="33"/>
        <v/>
      </c>
      <c r="O96" t="str">
        <f t="shared" ca="1" si="34"/>
        <v/>
      </c>
      <c r="P96" t="str">
        <f t="shared" si="35"/>
        <v/>
      </c>
      <c r="Q96" t="str">
        <f t="shared" si="36"/>
        <v/>
      </c>
      <c r="R96" t="str">
        <f t="shared" si="37"/>
        <v/>
      </c>
      <c r="S96" t="str">
        <f t="shared" si="38"/>
        <v/>
      </c>
      <c r="U96" s="2" t="str">
        <f ca="1">IF(ISBLANK($T96),IF(S96="Irrigation","Irrigation",IF(R96="Irrigation","Irrigation",IF(Q96="Domestic","Domestic",IF(P96="Stockwatering","Stockwatering",IF(N96="IRRIGATION_AND_MUNICIPAL","Irrigation and Municipal",IF(O96="IRRIGATION_AND_DOMESTIC","Irrigation and Domestic Municipality",_xlfn.XLOOKUP(J96,Use_Code_Ranking!$B$4:$B$23,Use_Code_Ranking!$A$4:$A$23))))))),$T96)</f>
        <v>Irrigation</v>
      </c>
      <c r="W96" s="23" t="str">
        <f ca="1"/>
        <v>D032725</v>
      </c>
      <c r="X96" s="4" t="str">
        <f t="shared" ca="1" si="39"/>
        <v>Domestic</v>
      </c>
      <c r="Y96" t="str">
        <f t="shared" ca="1" si="27"/>
        <v>N</v>
      </c>
      <c r="Z96" s="2" t="str">
        <f t="shared" ca="1" si="28"/>
        <v>N</v>
      </c>
      <c r="AA96">
        <f t="shared" ca="1" si="40"/>
        <v>0</v>
      </c>
      <c r="AB96">
        <f t="shared" ca="1" si="40"/>
        <v>0</v>
      </c>
      <c r="AC96">
        <f t="shared" ca="1" si="40"/>
        <v>0</v>
      </c>
      <c r="AD96">
        <f t="shared" ca="1" si="40"/>
        <v>0</v>
      </c>
      <c r="AE96">
        <f t="shared" ca="1" si="26"/>
        <v>0</v>
      </c>
      <c r="AF96">
        <f t="shared" ca="1" si="26"/>
        <v>0</v>
      </c>
      <c r="AG96">
        <f t="shared" ca="1" si="26"/>
        <v>0</v>
      </c>
      <c r="AH96">
        <f t="shared" ca="1" si="41"/>
        <v>0</v>
      </c>
      <c r="AI96">
        <f t="shared" ca="1" si="41"/>
        <v>0</v>
      </c>
      <c r="AJ96">
        <f t="shared" ca="1" si="41"/>
        <v>0</v>
      </c>
      <c r="AK96">
        <f t="shared" ca="1" si="41"/>
        <v>0</v>
      </c>
      <c r="AL96">
        <f t="shared" ca="1" si="42"/>
        <v>0</v>
      </c>
      <c r="AM96" s="4" t="s">
        <v>103</v>
      </c>
      <c r="AZ96">
        <f ca="1">_xlfn.XLOOKUP($X96,Return_flow_table!$A$4:$A$25,Return_flow_table!B$4:B$25)</f>
        <v>0</v>
      </c>
      <c r="BA96">
        <f ca="1">_xlfn.XLOOKUP($X96,Return_flow_table!$A$4:$A$25,Return_flow_table!C$4:C$25)</f>
        <v>0</v>
      </c>
      <c r="BB96">
        <f ca="1">_xlfn.XLOOKUP($X96,Return_flow_table!$A$4:$A$25,Return_flow_table!D$4:D$25)</f>
        <v>0</v>
      </c>
      <c r="BC96">
        <f ca="1">_xlfn.XLOOKUP($X96,Return_flow_table!$A$4:$A$25,Return_flow_table!E$4:E$25)</f>
        <v>0</v>
      </c>
      <c r="BD96">
        <f ca="1">_xlfn.XLOOKUP($X96,Return_flow_table!$A$4:$A$25,Return_flow_table!F$4:F$25)</f>
        <v>0</v>
      </c>
      <c r="BE96">
        <f ca="1">_xlfn.XLOOKUP($X96,Return_flow_table!$A$4:$A$25,Return_flow_table!G$4:G$25)</f>
        <v>0</v>
      </c>
      <c r="BF96">
        <f ca="1">_xlfn.XLOOKUP($X96,Return_flow_table!$A$4:$A$25,Return_flow_table!H$4:H$25)</f>
        <v>0</v>
      </c>
      <c r="BG96">
        <f ca="1">_xlfn.XLOOKUP($X96,Return_flow_table!$A$4:$A$25,Return_flow_table!I$4:I$25)</f>
        <v>0</v>
      </c>
      <c r="BH96">
        <f ca="1">_xlfn.XLOOKUP($X96,Return_flow_table!$A$4:$A$25,Return_flow_table!J$4:J$25)</f>
        <v>0</v>
      </c>
      <c r="BI96">
        <f ca="1">_xlfn.XLOOKUP($X96,Return_flow_table!$A$4:$A$25,Return_flow_table!K$4:K$25)</f>
        <v>0</v>
      </c>
      <c r="BJ96">
        <f ca="1">_xlfn.XLOOKUP($X96,Return_flow_table!$A$4:$A$25,Return_flow_table!L$4:L$25)</f>
        <v>0</v>
      </c>
      <c r="BK96" s="2">
        <f ca="1">_xlfn.XLOOKUP($X96,Return_flow_table!$A$4:$A$25,Return_flow_table!M$4:M$25)</f>
        <v>0</v>
      </c>
    </row>
    <row r="97" spans="1:63" x14ac:dyDescent="0.3">
      <c r="A97" t="s">
        <v>150</v>
      </c>
      <c r="B97" t="s">
        <v>98</v>
      </c>
      <c r="C97" t="s">
        <v>99</v>
      </c>
      <c r="D97">
        <v>17</v>
      </c>
      <c r="E97" t="s">
        <v>100</v>
      </c>
      <c r="F97" t="s">
        <v>100</v>
      </c>
      <c r="G97" t="s">
        <v>151</v>
      </c>
      <c r="H97" t="s">
        <v>119</v>
      </c>
      <c r="I97">
        <f>_xlfn.XLOOKUP(B97,Use_Code_Ranking!$A$4:$A$23,Use_Code_Ranking!$B$4:$B$23,9999)</f>
        <v>1</v>
      </c>
      <c r="J97">
        <f t="shared" ca="1" si="29"/>
        <v>1</v>
      </c>
      <c r="K97">
        <f t="shared" ca="1" si="30"/>
        <v>1</v>
      </c>
      <c r="L97">
        <f t="shared" ca="1" si="31"/>
        <v>0</v>
      </c>
      <c r="M97">
        <f t="shared" ca="1" si="32"/>
        <v>0</v>
      </c>
      <c r="N97" t="str">
        <f t="shared" ca="1" si="33"/>
        <v/>
      </c>
      <c r="O97" t="str">
        <f t="shared" ca="1" si="34"/>
        <v/>
      </c>
      <c r="P97" t="str">
        <f t="shared" si="35"/>
        <v/>
      </c>
      <c r="Q97" t="str">
        <f t="shared" si="36"/>
        <v/>
      </c>
      <c r="R97" t="str">
        <f t="shared" si="37"/>
        <v/>
      </c>
      <c r="S97" t="str">
        <f t="shared" si="38"/>
        <v/>
      </c>
      <c r="U97" s="2" t="str">
        <f ca="1">IF(ISBLANK($T97),IF(S97="Irrigation","Irrigation",IF(R97="Irrigation","Irrigation",IF(Q97="Domestic","Domestic",IF(P97="Stockwatering","Stockwatering",IF(N97="IRRIGATION_AND_MUNICIPAL","Irrigation and Municipal",IF(O97="IRRIGATION_AND_DOMESTIC","Irrigation and Domestic Municipality",_xlfn.XLOOKUP(J97,Use_Code_Ranking!$B$4:$B$23,Use_Code_Ranking!$A$4:$A$23))))))),$T97)</f>
        <v>Irrigation</v>
      </c>
      <c r="W97" s="23" t="str">
        <f ca="1"/>
        <v>D032768</v>
      </c>
      <c r="X97" s="4" t="str">
        <f t="shared" ca="1" si="39"/>
        <v>Domestic</v>
      </c>
      <c r="Y97" t="str">
        <f t="shared" ca="1" si="27"/>
        <v>N</v>
      </c>
      <c r="Z97" s="2" t="str">
        <f t="shared" ca="1" si="28"/>
        <v>N</v>
      </c>
      <c r="AA97">
        <f t="shared" ca="1" si="40"/>
        <v>0</v>
      </c>
      <c r="AB97">
        <f t="shared" ca="1" si="40"/>
        <v>0</v>
      </c>
      <c r="AC97">
        <f t="shared" ca="1" si="40"/>
        <v>0</v>
      </c>
      <c r="AD97">
        <f t="shared" ca="1" si="40"/>
        <v>0</v>
      </c>
      <c r="AE97">
        <f t="shared" ca="1" si="26"/>
        <v>0</v>
      </c>
      <c r="AF97">
        <f t="shared" ca="1" si="26"/>
        <v>0</v>
      </c>
      <c r="AG97">
        <f t="shared" ca="1" si="26"/>
        <v>0</v>
      </c>
      <c r="AH97">
        <f t="shared" ca="1" si="41"/>
        <v>0</v>
      </c>
      <c r="AI97">
        <f t="shared" ca="1" si="41"/>
        <v>0</v>
      </c>
      <c r="AJ97">
        <f t="shared" ca="1" si="41"/>
        <v>0</v>
      </c>
      <c r="AK97">
        <f t="shared" ca="1" si="41"/>
        <v>0</v>
      </c>
      <c r="AL97">
        <f t="shared" ca="1" si="42"/>
        <v>0</v>
      </c>
      <c r="AM97" s="4" t="s">
        <v>103</v>
      </c>
      <c r="AZ97">
        <f ca="1">_xlfn.XLOOKUP($X97,Return_flow_table!$A$4:$A$25,Return_flow_table!B$4:B$25)</f>
        <v>0</v>
      </c>
      <c r="BA97">
        <f ca="1">_xlfn.XLOOKUP($X97,Return_flow_table!$A$4:$A$25,Return_flow_table!C$4:C$25)</f>
        <v>0</v>
      </c>
      <c r="BB97">
        <f ca="1">_xlfn.XLOOKUP($X97,Return_flow_table!$A$4:$A$25,Return_flow_table!D$4:D$25)</f>
        <v>0</v>
      </c>
      <c r="BC97">
        <f ca="1">_xlfn.XLOOKUP($X97,Return_flow_table!$A$4:$A$25,Return_flow_table!E$4:E$25)</f>
        <v>0</v>
      </c>
      <c r="BD97">
        <f ca="1">_xlfn.XLOOKUP($X97,Return_flow_table!$A$4:$A$25,Return_flow_table!F$4:F$25)</f>
        <v>0</v>
      </c>
      <c r="BE97">
        <f ca="1">_xlfn.XLOOKUP($X97,Return_flow_table!$A$4:$A$25,Return_flow_table!G$4:G$25)</f>
        <v>0</v>
      </c>
      <c r="BF97">
        <f ca="1">_xlfn.XLOOKUP($X97,Return_flow_table!$A$4:$A$25,Return_flow_table!H$4:H$25)</f>
        <v>0</v>
      </c>
      <c r="BG97">
        <f ca="1">_xlfn.XLOOKUP($X97,Return_flow_table!$A$4:$A$25,Return_flow_table!I$4:I$25)</f>
        <v>0</v>
      </c>
      <c r="BH97">
        <f ca="1">_xlfn.XLOOKUP($X97,Return_flow_table!$A$4:$A$25,Return_flow_table!J$4:J$25)</f>
        <v>0</v>
      </c>
      <c r="BI97">
        <f ca="1">_xlfn.XLOOKUP($X97,Return_flow_table!$A$4:$A$25,Return_flow_table!K$4:K$25)</f>
        <v>0</v>
      </c>
      <c r="BJ97">
        <f ca="1">_xlfn.XLOOKUP($X97,Return_flow_table!$A$4:$A$25,Return_flow_table!L$4:L$25)</f>
        <v>0</v>
      </c>
      <c r="BK97" s="2">
        <f ca="1">_xlfn.XLOOKUP($X97,Return_flow_table!$A$4:$A$25,Return_flow_table!M$4:M$25)</f>
        <v>0</v>
      </c>
    </row>
    <row r="98" spans="1:63" x14ac:dyDescent="0.3">
      <c r="A98" t="s">
        <v>150</v>
      </c>
      <c r="B98" t="s">
        <v>115</v>
      </c>
      <c r="C98" t="s">
        <v>99</v>
      </c>
      <c r="D98">
        <v>17</v>
      </c>
      <c r="E98" t="s">
        <v>100</v>
      </c>
      <c r="F98" t="s">
        <v>100</v>
      </c>
      <c r="G98" t="s">
        <v>151</v>
      </c>
      <c r="H98" t="s">
        <v>119</v>
      </c>
      <c r="I98">
        <f>_xlfn.XLOOKUP(B98,Use_Code_Ranking!$A$4:$A$23,Use_Code_Ranking!$B$4:$B$23,9999)</f>
        <v>5</v>
      </c>
      <c r="J98">
        <f t="shared" ca="1" si="29"/>
        <v>1</v>
      </c>
      <c r="K98">
        <f t="shared" ca="1" si="30"/>
        <v>1</v>
      </c>
      <c r="L98">
        <f t="shared" ca="1" si="31"/>
        <v>0</v>
      </c>
      <c r="M98">
        <f t="shared" ca="1" si="32"/>
        <v>0</v>
      </c>
      <c r="N98" t="str">
        <f t="shared" ca="1" si="33"/>
        <v/>
      </c>
      <c r="O98" t="str">
        <f t="shared" ca="1" si="34"/>
        <v/>
      </c>
      <c r="P98" t="str">
        <f t="shared" si="35"/>
        <v/>
      </c>
      <c r="Q98" t="str">
        <f t="shared" si="36"/>
        <v/>
      </c>
      <c r="R98" t="str">
        <f t="shared" si="37"/>
        <v/>
      </c>
      <c r="S98" t="str">
        <f t="shared" si="38"/>
        <v/>
      </c>
      <c r="U98" s="2" t="str">
        <f ca="1">IF(ISBLANK($T98),IF(S98="Irrigation","Irrigation",IF(R98="Irrigation","Irrigation",IF(Q98="Domestic","Domestic",IF(P98="Stockwatering","Stockwatering",IF(N98="IRRIGATION_AND_MUNICIPAL","Irrigation and Municipal",IF(O98="IRRIGATION_AND_DOMESTIC","Irrigation and Domestic Municipality",_xlfn.XLOOKUP(J98,Use_Code_Ranking!$B$4:$B$23,Use_Code_Ranking!$A$4:$A$23))))))),$T98)</f>
        <v>Irrigation</v>
      </c>
      <c r="W98" s="23" t="str">
        <f ca="1"/>
        <v>H500244</v>
      </c>
      <c r="X98" s="4" t="str">
        <f t="shared" ca="1" si="39"/>
        <v>Irrigation</v>
      </c>
      <c r="Y98" t="str">
        <f t="shared" ca="1" si="27"/>
        <v>N</v>
      </c>
      <c r="Z98" s="2" t="str">
        <f t="shared" ca="1" si="28"/>
        <v>N</v>
      </c>
      <c r="AA98">
        <f t="shared" ca="1" si="40"/>
        <v>0</v>
      </c>
      <c r="AB98">
        <f t="shared" ca="1" si="40"/>
        <v>0</v>
      </c>
      <c r="AC98">
        <f t="shared" ca="1" si="40"/>
        <v>20</v>
      </c>
      <c r="AD98">
        <f t="shared" ca="1" si="40"/>
        <v>20</v>
      </c>
      <c r="AE98">
        <f t="shared" ca="1" si="26"/>
        <v>10</v>
      </c>
      <c r="AF98">
        <f t="shared" ca="1" si="26"/>
        <v>10</v>
      </c>
      <c r="AG98">
        <f t="shared" ca="1" si="26"/>
        <v>0</v>
      </c>
      <c r="AH98">
        <f t="shared" ca="1" si="41"/>
        <v>0</v>
      </c>
      <c r="AI98">
        <f t="shared" ca="1" si="41"/>
        <v>0</v>
      </c>
      <c r="AJ98">
        <f t="shared" ca="1" si="41"/>
        <v>20</v>
      </c>
      <c r="AK98">
        <f t="shared" ca="1" si="41"/>
        <v>20</v>
      </c>
      <c r="AL98">
        <f t="shared" ca="1" si="42"/>
        <v>0</v>
      </c>
      <c r="AM98" s="4" t="s">
        <v>103</v>
      </c>
      <c r="AZ98">
        <f ca="1">_xlfn.XLOOKUP($X98,Return_flow_table!$A$4:$A$25,Return_flow_table!B$4:B$25)</f>
        <v>0</v>
      </c>
      <c r="BA98">
        <f ca="1">_xlfn.XLOOKUP($X98,Return_flow_table!$A$4:$A$25,Return_flow_table!C$4:C$25)</f>
        <v>0</v>
      </c>
      <c r="BB98">
        <f ca="1">_xlfn.XLOOKUP($X98,Return_flow_table!$A$4:$A$25,Return_flow_table!D$4:D$25)</f>
        <v>20</v>
      </c>
      <c r="BC98">
        <f ca="1">_xlfn.XLOOKUP($X98,Return_flow_table!$A$4:$A$25,Return_flow_table!E$4:E$25)</f>
        <v>20</v>
      </c>
      <c r="BD98">
        <f ca="1">_xlfn.XLOOKUP($X98,Return_flow_table!$A$4:$A$25,Return_flow_table!F$4:F$25)</f>
        <v>10</v>
      </c>
      <c r="BE98">
        <f ca="1">_xlfn.XLOOKUP($X98,Return_flow_table!$A$4:$A$25,Return_flow_table!G$4:G$25)</f>
        <v>10</v>
      </c>
      <c r="BF98">
        <f ca="1">_xlfn.XLOOKUP($X98,Return_flow_table!$A$4:$A$25,Return_flow_table!H$4:H$25)</f>
        <v>0</v>
      </c>
      <c r="BG98">
        <f ca="1">_xlfn.XLOOKUP($X98,Return_flow_table!$A$4:$A$25,Return_flow_table!I$4:I$25)</f>
        <v>0</v>
      </c>
      <c r="BH98">
        <f ca="1">_xlfn.XLOOKUP($X98,Return_flow_table!$A$4:$A$25,Return_flow_table!J$4:J$25)</f>
        <v>0</v>
      </c>
      <c r="BI98">
        <f ca="1">_xlfn.XLOOKUP($X98,Return_flow_table!$A$4:$A$25,Return_flow_table!K$4:K$25)</f>
        <v>20</v>
      </c>
      <c r="BJ98">
        <f ca="1">_xlfn.XLOOKUP($X98,Return_flow_table!$A$4:$A$25,Return_flow_table!L$4:L$25)</f>
        <v>20</v>
      </c>
      <c r="BK98" s="2">
        <f ca="1">_xlfn.XLOOKUP($X98,Return_flow_table!$A$4:$A$25,Return_flow_table!M$4:M$25)</f>
        <v>0</v>
      </c>
    </row>
    <row r="99" spans="1:63" x14ac:dyDescent="0.3">
      <c r="A99" t="s">
        <v>152</v>
      </c>
      <c r="B99" t="s">
        <v>98</v>
      </c>
      <c r="C99" t="s">
        <v>99</v>
      </c>
      <c r="D99">
        <v>3</v>
      </c>
      <c r="E99" t="s">
        <v>100</v>
      </c>
      <c r="F99" t="s">
        <v>100</v>
      </c>
      <c r="G99" t="s">
        <v>324</v>
      </c>
      <c r="H99" t="s">
        <v>104</v>
      </c>
      <c r="I99">
        <f>_xlfn.XLOOKUP(B99,Use_Code_Ranking!$A$4:$A$23,Use_Code_Ranking!$B$4:$B$23,9999)</f>
        <v>1</v>
      </c>
      <c r="J99">
        <f t="shared" ca="1" si="29"/>
        <v>1</v>
      </c>
      <c r="K99">
        <f t="shared" ca="1" si="30"/>
        <v>1</v>
      </c>
      <c r="L99">
        <f t="shared" ca="1" si="31"/>
        <v>0</v>
      </c>
      <c r="M99">
        <f t="shared" ca="1" si="32"/>
        <v>0</v>
      </c>
      <c r="N99" t="str">
        <f t="shared" ca="1" si="33"/>
        <v/>
      </c>
      <c r="O99" t="str">
        <f t="shared" ca="1" si="34"/>
        <v/>
      </c>
      <c r="P99" t="str">
        <f t="shared" si="35"/>
        <v/>
      </c>
      <c r="Q99" t="str">
        <f t="shared" si="36"/>
        <v/>
      </c>
      <c r="R99" t="str">
        <f t="shared" si="37"/>
        <v/>
      </c>
      <c r="S99" t="str">
        <f t="shared" si="38"/>
        <v/>
      </c>
      <c r="U99" s="2" t="str">
        <f ca="1">IF(ISBLANK($T99),IF(S99="Irrigation","Irrigation",IF(R99="Irrigation","Irrigation",IF(Q99="Domestic","Domestic",IF(P99="Stockwatering","Stockwatering",IF(N99="IRRIGATION_AND_MUNICIPAL","Irrigation and Municipal",IF(O99="IRRIGATION_AND_DOMESTIC","Irrigation and Domestic Municipality",_xlfn.XLOOKUP(J99,Use_Code_Ranking!$B$4:$B$23,Use_Code_Ranking!$A$4:$A$23))))))),$T99)</f>
        <v>Irrigation</v>
      </c>
      <c r="W99" s="23" t="str">
        <f ca="1"/>
        <v>H501640</v>
      </c>
      <c r="X99" s="4" t="str">
        <f t="shared" ca="1" si="39"/>
        <v>Irrigation</v>
      </c>
      <c r="Y99" t="str">
        <f t="shared" ca="1" si="27"/>
        <v>N</v>
      </c>
      <c r="Z99" s="2" t="str">
        <f t="shared" ca="1" si="28"/>
        <v>N</v>
      </c>
      <c r="AA99">
        <f t="shared" ca="1" si="40"/>
        <v>0</v>
      </c>
      <c r="AB99">
        <f t="shared" ca="1" si="40"/>
        <v>0</v>
      </c>
      <c r="AC99">
        <f t="shared" ca="1" si="40"/>
        <v>20</v>
      </c>
      <c r="AD99">
        <f t="shared" ca="1" si="40"/>
        <v>20</v>
      </c>
      <c r="AE99">
        <f t="shared" ca="1" si="26"/>
        <v>10</v>
      </c>
      <c r="AF99">
        <f t="shared" ca="1" si="26"/>
        <v>10</v>
      </c>
      <c r="AG99">
        <f t="shared" ca="1" si="26"/>
        <v>0</v>
      </c>
      <c r="AH99">
        <f t="shared" ca="1" si="41"/>
        <v>0</v>
      </c>
      <c r="AI99">
        <f t="shared" ca="1" si="41"/>
        <v>0</v>
      </c>
      <c r="AJ99">
        <f t="shared" ca="1" si="41"/>
        <v>20</v>
      </c>
      <c r="AK99">
        <f t="shared" ca="1" si="41"/>
        <v>20</v>
      </c>
      <c r="AL99">
        <f t="shared" ca="1" si="42"/>
        <v>0</v>
      </c>
      <c r="AM99" s="4" t="s">
        <v>103</v>
      </c>
      <c r="AZ99">
        <f ca="1">_xlfn.XLOOKUP($X99,Return_flow_table!$A$4:$A$25,Return_flow_table!B$4:B$25)</f>
        <v>0</v>
      </c>
      <c r="BA99">
        <f ca="1">_xlfn.XLOOKUP($X99,Return_flow_table!$A$4:$A$25,Return_flow_table!C$4:C$25)</f>
        <v>0</v>
      </c>
      <c r="BB99">
        <f ca="1">_xlfn.XLOOKUP($X99,Return_flow_table!$A$4:$A$25,Return_flow_table!D$4:D$25)</f>
        <v>20</v>
      </c>
      <c r="BC99">
        <f ca="1">_xlfn.XLOOKUP($X99,Return_flow_table!$A$4:$A$25,Return_flow_table!E$4:E$25)</f>
        <v>20</v>
      </c>
      <c r="BD99">
        <f ca="1">_xlfn.XLOOKUP($X99,Return_flow_table!$A$4:$A$25,Return_flow_table!F$4:F$25)</f>
        <v>10</v>
      </c>
      <c r="BE99">
        <f ca="1">_xlfn.XLOOKUP($X99,Return_flow_table!$A$4:$A$25,Return_flow_table!G$4:G$25)</f>
        <v>10</v>
      </c>
      <c r="BF99">
        <f ca="1">_xlfn.XLOOKUP($X99,Return_flow_table!$A$4:$A$25,Return_flow_table!H$4:H$25)</f>
        <v>0</v>
      </c>
      <c r="BG99">
        <f ca="1">_xlfn.XLOOKUP($X99,Return_flow_table!$A$4:$A$25,Return_flow_table!I$4:I$25)</f>
        <v>0</v>
      </c>
      <c r="BH99">
        <f ca="1">_xlfn.XLOOKUP($X99,Return_flow_table!$A$4:$A$25,Return_flow_table!J$4:J$25)</f>
        <v>0</v>
      </c>
      <c r="BI99">
        <f ca="1">_xlfn.XLOOKUP($X99,Return_flow_table!$A$4:$A$25,Return_flow_table!K$4:K$25)</f>
        <v>20</v>
      </c>
      <c r="BJ99">
        <f ca="1">_xlfn.XLOOKUP($X99,Return_flow_table!$A$4:$A$25,Return_flow_table!L$4:L$25)</f>
        <v>20</v>
      </c>
      <c r="BK99" s="2">
        <f ca="1">_xlfn.XLOOKUP($X99,Return_flow_table!$A$4:$A$25,Return_flow_table!M$4:M$25)</f>
        <v>0</v>
      </c>
    </row>
    <row r="100" spans="1:63" x14ac:dyDescent="0.3">
      <c r="A100" t="s">
        <v>152</v>
      </c>
      <c r="B100" t="s">
        <v>120</v>
      </c>
      <c r="C100" t="s">
        <v>99</v>
      </c>
      <c r="D100">
        <v>3</v>
      </c>
      <c r="E100" t="s">
        <v>100</v>
      </c>
      <c r="F100" t="s">
        <v>100</v>
      </c>
      <c r="G100" t="s">
        <v>324</v>
      </c>
      <c r="H100" t="s">
        <v>104</v>
      </c>
      <c r="I100">
        <f>_xlfn.XLOOKUP(B100,Use_Code_Ranking!$A$4:$A$23,Use_Code_Ranking!$B$4:$B$23,9999)</f>
        <v>9</v>
      </c>
      <c r="J100">
        <f t="shared" ca="1" si="29"/>
        <v>1</v>
      </c>
      <c r="K100">
        <f t="shared" ca="1" si="30"/>
        <v>1</v>
      </c>
      <c r="L100">
        <f t="shared" ca="1" si="31"/>
        <v>0</v>
      </c>
      <c r="M100">
        <f t="shared" ca="1" si="32"/>
        <v>0</v>
      </c>
      <c r="N100" t="str">
        <f t="shared" ca="1" si="33"/>
        <v/>
      </c>
      <c r="O100" t="str">
        <f t="shared" ca="1" si="34"/>
        <v/>
      </c>
      <c r="P100" t="str">
        <f t="shared" si="35"/>
        <v/>
      </c>
      <c r="Q100" t="str">
        <f t="shared" si="36"/>
        <v/>
      </c>
      <c r="R100" t="str">
        <f t="shared" si="37"/>
        <v/>
      </c>
      <c r="S100" t="str">
        <f t="shared" si="38"/>
        <v/>
      </c>
      <c r="U100" s="2" t="str">
        <f ca="1">IF(ISBLANK($T100),IF(S100="Irrigation","Irrigation",IF(R100="Irrigation","Irrigation",IF(Q100="Domestic","Domestic",IF(P100="Stockwatering","Stockwatering",IF(N100="IRRIGATION_AND_MUNICIPAL","Irrigation and Municipal",IF(O100="IRRIGATION_AND_DOMESTIC","Irrigation and Domestic Municipality",_xlfn.XLOOKUP(J100,Use_Code_Ranking!$B$4:$B$23,Use_Code_Ranking!$A$4:$A$23))))))),$T100)</f>
        <v>Irrigation</v>
      </c>
      <c r="W100" s="23" t="str">
        <f ca="1"/>
        <v>L031424</v>
      </c>
      <c r="X100" s="4" t="str">
        <f t="shared" ca="1" si="39"/>
        <v>Stockwatering</v>
      </c>
      <c r="Y100" t="str">
        <f t="shared" ca="1" si="27"/>
        <v>N</v>
      </c>
      <c r="Z100" s="2" t="str">
        <f t="shared" ca="1" si="28"/>
        <v>N</v>
      </c>
      <c r="AA100">
        <f t="shared" ca="1" si="40"/>
        <v>0</v>
      </c>
      <c r="AB100">
        <f t="shared" ca="1" si="40"/>
        <v>0</v>
      </c>
      <c r="AC100">
        <f t="shared" ca="1" si="40"/>
        <v>0</v>
      </c>
      <c r="AD100">
        <f t="shared" ca="1" si="40"/>
        <v>0</v>
      </c>
      <c r="AE100">
        <f t="shared" ca="1" si="26"/>
        <v>0</v>
      </c>
      <c r="AF100">
        <f t="shared" ca="1" si="26"/>
        <v>0</v>
      </c>
      <c r="AG100">
        <f t="shared" ca="1" si="26"/>
        <v>0</v>
      </c>
      <c r="AH100">
        <f t="shared" ca="1" si="41"/>
        <v>0</v>
      </c>
      <c r="AI100">
        <f t="shared" ca="1" si="41"/>
        <v>0</v>
      </c>
      <c r="AJ100">
        <f t="shared" ca="1" si="41"/>
        <v>0</v>
      </c>
      <c r="AK100">
        <f t="shared" ca="1" si="41"/>
        <v>0</v>
      </c>
      <c r="AL100">
        <f t="shared" ca="1" si="42"/>
        <v>0</v>
      </c>
      <c r="AM100" s="4" t="s">
        <v>103</v>
      </c>
      <c r="AZ100">
        <f ca="1">_xlfn.XLOOKUP($X100,Return_flow_table!$A$4:$A$25,Return_flow_table!B$4:B$25)</f>
        <v>0</v>
      </c>
      <c r="BA100">
        <f ca="1">_xlfn.XLOOKUP($X100,Return_flow_table!$A$4:$A$25,Return_flow_table!C$4:C$25)</f>
        <v>0</v>
      </c>
      <c r="BB100">
        <f ca="1">_xlfn.XLOOKUP($X100,Return_flow_table!$A$4:$A$25,Return_flow_table!D$4:D$25)</f>
        <v>0</v>
      </c>
      <c r="BC100">
        <f ca="1">_xlfn.XLOOKUP($X100,Return_flow_table!$A$4:$A$25,Return_flow_table!E$4:E$25)</f>
        <v>0</v>
      </c>
      <c r="BD100">
        <f ca="1">_xlfn.XLOOKUP($X100,Return_flow_table!$A$4:$A$25,Return_flow_table!F$4:F$25)</f>
        <v>0</v>
      </c>
      <c r="BE100">
        <f ca="1">_xlfn.XLOOKUP($X100,Return_flow_table!$A$4:$A$25,Return_flow_table!G$4:G$25)</f>
        <v>0</v>
      </c>
      <c r="BF100">
        <f ca="1">_xlfn.XLOOKUP($X100,Return_flow_table!$A$4:$A$25,Return_flow_table!H$4:H$25)</f>
        <v>0</v>
      </c>
      <c r="BG100">
        <f ca="1">_xlfn.XLOOKUP($X100,Return_flow_table!$A$4:$A$25,Return_flow_table!I$4:I$25)</f>
        <v>0</v>
      </c>
      <c r="BH100">
        <f ca="1">_xlfn.XLOOKUP($X100,Return_flow_table!$A$4:$A$25,Return_flow_table!J$4:J$25)</f>
        <v>0</v>
      </c>
      <c r="BI100">
        <f ca="1">_xlfn.XLOOKUP($X100,Return_flow_table!$A$4:$A$25,Return_flow_table!K$4:K$25)</f>
        <v>0</v>
      </c>
      <c r="BJ100">
        <f ca="1">_xlfn.XLOOKUP($X100,Return_flow_table!$A$4:$A$25,Return_flow_table!L$4:L$25)</f>
        <v>0</v>
      </c>
      <c r="BK100" s="2">
        <f ca="1">_xlfn.XLOOKUP($X100,Return_flow_table!$A$4:$A$25,Return_flow_table!M$4:M$25)</f>
        <v>0</v>
      </c>
    </row>
    <row r="101" spans="1:63" x14ac:dyDescent="0.3">
      <c r="A101" t="s">
        <v>325</v>
      </c>
      <c r="B101" t="s">
        <v>98</v>
      </c>
      <c r="C101" t="s">
        <v>99</v>
      </c>
      <c r="D101">
        <v>24</v>
      </c>
      <c r="E101" t="s">
        <v>100</v>
      </c>
      <c r="F101" t="s">
        <v>100</v>
      </c>
      <c r="G101" t="s">
        <v>326</v>
      </c>
      <c r="H101" t="s">
        <v>102</v>
      </c>
      <c r="I101">
        <f>_xlfn.XLOOKUP(B101,Use_Code_Ranking!$A$4:$A$23,Use_Code_Ranking!$B$4:$B$23,9999)</f>
        <v>1</v>
      </c>
      <c r="J101">
        <f t="shared" ca="1" si="29"/>
        <v>1</v>
      </c>
      <c r="K101">
        <f t="shared" ca="1" si="30"/>
        <v>1</v>
      </c>
      <c r="L101">
        <f t="shared" ca="1" si="31"/>
        <v>0</v>
      </c>
      <c r="M101">
        <f t="shared" ca="1" si="32"/>
        <v>0</v>
      </c>
      <c r="N101" t="str">
        <f t="shared" ca="1" si="33"/>
        <v/>
      </c>
      <c r="O101" t="str">
        <f t="shared" ca="1" si="34"/>
        <v/>
      </c>
      <c r="P101" t="str">
        <f t="shared" si="35"/>
        <v/>
      </c>
      <c r="Q101" t="str">
        <f t="shared" si="36"/>
        <v/>
      </c>
      <c r="R101" t="str">
        <f t="shared" si="37"/>
        <v/>
      </c>
      <c r="S101" t="str">
        <f t="shared" si="38"/>
        <v/>
      </c>
      <c r="U101" s="2" t="str">
        <f ca="1">IF(ISBLANK($T101),IF(S101="Irrigation","Irrigation",IF(R101="Irrigation","Irrigation",IF(Q101="Domestic","Domestic",IF(P101="Stockwatering","Stockwatering",IF(N101="IRRIGATION_AND_MUNICIPAL","Irrigation and Municipal",IF(O101="IRRIGATION_AND_DOMESTIC","Irrigation and Domestic Municipality",_xlfn.XLOOKUP(J101,Use_Code_Ranking!$B$4:$B$23,Use_Code_Ranking!$A$4:$A$23))))))),$T101)</f>
        <v>Irrigation</v>
      </c>
      <c r="W101" s="23" t="str">
        <f ca="1"/>
        <v>L032128</v>
      </c>
      <c r="X101" s="4" t="str">
        <f t="shared" ca="1" si="39"/>
        <v>Stockwatering</v>
      </c>
      <c r="Y101" t="str">
        <f t="shared" ca="1" si="27"/>
        <v>N</v>
      </c>
      <c r="Z101" s="2" t="str">
        <f t="shared" ca="1" si="28"/>
        <v>N</v>
      </c>
      <c r="AA101">
        <f t="shared" ca="1" si="40"/>
        <v>0</v>
      </c>
      <c r="AB101">
        <f t="shared" ca="1" si="40"/>
        <v>0</v>
      </c>
      <c r="AC101">
        <f t="shared" ca="1" si="40"/>
        <v>0</v>
      </c>
      <c r="AD101">
        <f t="shared" ca="1" si="40"/>
        <v>0</v>
      </c>
      <c r="AE101">
        <f t="shared" ca="1" si="26"/>
        <v>0</v>
      </c>
      <c r="AF101">
        <f t="shared" ca="1" si="26"/>
        <v>0</v>
      </c>
      <c r="AG101">
        <f t="shared" ca="1" si="26"/>
        <v>0</v>
      </c>
      <c r="AH101">
        <f t="shared" ca="1" si="41"/>
        <v>0</v>
      </c>
      <c r="AI101">
        <f t="shared" ca="1" si="41"/>
        <v>0</v>
      </c>
      <c r="AJ101">
        <f t="shared" ca="1" si="41"/>
        <v>0</v>
      </c>
      <c r="AK101">
        <f t="shared" ca="1" si="41"/>
        <v>0</v>
      </c>
      <c r="AL101">
        <f t="shared" ca="1" si="42"/>
        <v>0</v>
      </c>
      <c r="AM101" s="4" t="s">
        <v>103</v>
      </c>
      <c r="AZ101">
        <f ca="1">_xlfn.XLOOKUP($X101,Return_flow_table!$A$4:$A$25,Return_flow_table!B$4:B$25)</f>
        <v>0</v>
      </c>
      <c r="BA101">
        <f ca="1">_xlfn.XLOOKUP($X101,Return_flow_table!$A$4:$A$25,Return_flow_table!C$4:C$25)</f>
        <v>0</v>
      </c>
      <c r="BB101">
        <f ca="1">_xlfn.XLOOKUP($X101,Return_flow_table!$A$4:$A$25,Return_flow_table!D$4:D$25)</f>
        <v>0</v>
      </c>
      <c r="BC101">
        <f ca="1">_xlfn.XLOOKUP($X101,Return_flow_table!$A$4:$A$25,Return_flow_table!E$4:E$25)</f>
        <v>0</v>
      </c>
      <c r="BD101">
        <f ca="1">_xlfn.XLOOKUP($X101,Return_flow_table!$A$4:$A$25,Return_flow_table!F$4:F$25)</f>
        <v>0</v>
      </c>
      <c r="BE101">
        <f ca="1">_xlfn.XLOOKUP($X101,Return_flow_table!$A$4:$A$25,Return_flow_table!G$4:G$25)</f>
        <v>0</v>
      </c>
      <c r="BF101">
        <f ca="1">_xlfn.XLOOKUP($X101,Return_flow_table!$A$4:$A$25,Return_flow_table!H$4:H$25)</f>
        <v>0</v>
      </c>
      <c r="BG101">
        <f ca="1">_xlfn.XLOOKUP($X101,Return_flow_table!$A$4:$A$25,Return_flow_table!I$4:I$25)</f>
        <v>0</v>
      </c>
      <c r="BH101">
        <f ca="1">_xlfn.XLOOKUP($X101,Return_flow_table!$A$4:$A$25,Return_flow_table!J$4:J$25)</f>
        <v>0</v>
      </c>
      <c r="BI101">
        <f ca="1">_xlfn.XLOOKUP($X101,Return_flow_table!$A$4:$A$25,Return_flow_table!K$4:K$25)</f>
        <v>0</v>
      </c>
      <c r="BJ101">
        <f ca="1">_xlfn.XLOOKUP($X101,Return_flow_table!$A$4:$A$25,Return_flow_table!L$4:L$25)</f>
        <v>0</v>
      </c>
      <c r="BK101" s="2">
        <f ca="1">_xlfn.XLOOKUP($X101,Return_flow_table!$A$4:$A$25,Return_flow_table!M$4:M$25)</f>
        <v>0</v>
      </c>
    </row>
    <row r="102" spans="1:63" x14ac:dyDescent="0.3">
      <c r="A102" t="s">
        <v>325</v>
      </c>
      <c r="B102" t="s">
        <v>115</v>
      </c>
      <c r="C102" t="s">
        <v>99</v>
      </c>
      <c r="D102">
        <v>24</v>
      </c>
      <c r="E102" t="s">
        <v>100</v>
      </c>
      <c r="F102" t="s">
        <v>100</v>
      </c>
      <c r="G102" t="s">
        <v>326</v>
      </c>
      <c r="H102" t="s">
        <v>102</v>
      </c>
      <c r="I102">
        <f>_xlfn.XLOOKUP(B102,Use_Code_Ranking!$A$4:$A$23,Use_Code_Ranking!$B$4:$B$23,9999)</f>
        <v>5</v>
      </c>
      <c r="J102">
        <f t="shared" ca="1" si="29"/>
        <v>1</v>
      </c>
      <c r="K102">
        <f t="shared" ca="1" si="30"/>
        <v>1</v>
      </c>
      <c r="L102">
        <f t="shared" ca="1" si="31"/>
        <v>0</v>
      </c>
      <c r="M102">
        <f t="shared" ca="1" si="32"/>
        <v>0</v>
      </c>
      <c r="N102" t="str">
        <f t="shared" ca="1" si="33"/>
        <v/>
      </c>
      <c r="O102" t="str">
        <f t="shared" ca="1" si="34"/>
        <v/>
      </c>
      <c r="P102" t="str">
        <f t="shared" si="35"/>
        <v/>
      </c>
      <c r="Q102" t="str">
        <f t="shared" si="36"/>
        <v/>
      </c>
      <c r="R102" t="str">
        <f t="shared" si="37"/>
        <v/>
      </c>
      <c r="S102" t="str">
        <f t="shared" si="38"/>
        <v/>
      </c>
      <c r="U102" s="2" t="str">
        <f ca="1">IF(ISBLANK($T102),IF(S102="Irrigation","Irrigation",IF(R102="Irrigation","Irrigation",IF(Q102="Domestic","Domestic",IF(P102="Stockwatering","Stockwatering",IF(N102="IRRIGATION_AND_MUNICIPAL","Irrigation and Municipal",IF(O102="IRRIGATION_AND_DOMESTIC","Irrigation and Domestic Municipality",_xlfn.XLOOKUP(J102,Use_Code_Ranking!$B$4:$B$23,Use_Code_Ranking!$A$4:$A$23))))))),$T102)</f>
        <v>Irrigation</v>
      </c>
      <c r="W102" s="23" t="str">
        <f ca="1"/>
        <v>L032271</v>
      </c>
      <c r="X102" s="4" t="str">
        <f t="shared" ca="1" si="39"/>
        <v>Stockwatering</v>
      </c>
      <c r="Y102" t="str">
        <f t="shared" ca="1" si="27"/>
        <v>N</v>
      </c>
      <c r="Z102" s="2" t="str">
        <f t="shared" ca="1" si="28"/>
        <v>N</v>
      </c>
      <c r="AA102">
        <f t="shared" ca="1" si="40"/>
        <v>0</v>
      </c>
      <c r="AB102">
        <f t="shared" ca="1" si="40"/>
        <v>0</v>
      </c>
      <c r="AC102">
        <f t="shared" ca="1" si="40"/>
        <v>0</v>
      </c>
      <c r="AD102">
        <f t="shared" ca="1" si="40"/>
        <v>0</v>
      </c>
      <c r="AE102">
        <f t="shared" ca="1" si="26"/>
        <v>0</v>
      </c>
      <c r="AF102">
        <f t="shared" ca="1" si="26"/>
        <v>0</v>
      </c>
      <c r="AG102">
        <f t="shared" ca="1" si="26"/>
        <v>0</v>
      </c>
      <c r="AH102">
        <f t="shared" ca="1" si="41"/>
        <v>0</v>
      </c>
      <c r="AI102">
        <f t="shared" ca="1" si="41"/>
        <v>0</v>
      </c>
      <c r="AJ102">
        <f t="shared" ca="1" si="41"/>
        <v>0</v>
      </c>
      <c r="AK102">
        <f t="shared" ca="1" si="41"/>
        <v>0</v>
      </c>
      <c r="AL102">
        <f t="shared" ca="1" si="42"/>
        <v>0</v>
      </c>
      <c r="AM102" s="4" t="s">
        <v>103</v>
      </c>
      <c r="AZ102">
        <f ca="1">_xlfn.XLOOKUP($X102,Return_flow_table!$A$4:$A$25,Return_flow_table!B$4:B$25)</f>
        <v>0</v>
      </c>
      <c r="BA102">
        <f ca="1">_xlfn.XLOOKUP($X102,Return_flow_table!$A$4:$A$25,Return_flow_table!C$4:C$25)</f>
        <v>0</v>
      </c>
      <c r="BB102">
        <f ca="1">_xlfn.XLOOKUP($X102,Return_flow_table!$A$4:$A$25,Return_flow_table!D$4:D$25)</f>
        <v>0</v>
      </c>
      <c r="BC102">
        <f ca="1">_xlfn.XLOOKUP($X102,Return_flow_table!$A$4:$A$25,Return_flow_table!E$4:E$25)</f>
        <v>0</v>
      </c>
      <c r="BD102">
        <f ca="1">_xlfn.XLOOKUP($X102,Return_flow_table!$A$4:$A$25,Return_flow_table!F$4:F$25)</f>
        <v>0</v>
      </c>
      <c r="BE102">
        <f ca="1">_xlfn.XLOOKUP($X102,Return_flow_table!$A$4:$A$25,Return_flow_table!G$4:G$25)</f>
        <v>0</v>
      </c>
      <c r="BF102">
        <f ca="1">_xlfn.XLOOKUP($X102,Return_flow_table!$A$4:$A$25,Return_flow_table!H$4:H$25)</f>
        <v>0</v>
      </c>
      <c r="BG102">
        <f ca="1">_xlfn.XLOOKUP($X102,Return_flow_table!$A$4:$A$25,Return_flow_table!I$4:I$25)</f>
        <v>0</v>
      </c>
      <c r="BH102">
        <f ca="1">_xlfn.XLOOKUP($X102,Return_flow_table!$A$4:$A$25,Return_flow_table!J$4:J$25)</f>
        <v>0</v>
      </c>
      <c r="BI102">
        <f ca="1">_xlfn.XLOOKUP($X102,Return_flow_table!$A$4:$A$25,Return_flow_table!K$4:K$25)</f>
        <v>0</v>
      </c>
      <c r="BJ102">
        <f ca="1">_xlfn.XLOOKUP($X102,Return_flow_table!$A$4:$A$25,Return_flow_table!L$4:L$25)</f>
        <v>0</v>
      </c>
      <c r="BK102" s="2">
        <f ca="1">_xlfn.XLOOKUP($X102,Return_flow_table!$A$4:$A$25,Return_flow_table!M$4:M$25)</f>
        <v>0</v>
      </c>
    </row>
    <row r="103" spans="1:63" x14ac:dyDescent="0.3">
      <c r="A103" t="s">
        <v>325</v>
      </c>
      <c r="B103" t="s">
        <v>120</v>
      </c>
      <c r="C103" t="s">
        <v>99</v>
      </c>
      <c r="D103">
        <v>24</v>
      </c>
      <c r="E103" t="s">
        <v>100</v>
      </c>
      <c r="F103" t="s">
        <v>100</v>
      </c>
      <c r="G103" t="s">
        <v>326</v>
      </c>
      <c r="H103" t="s">
        <v>102</v>
      </c>
      <c r="I103">
        <f>_xlfn.XLOOKUP(B103,Use_Code_Ranking!$A$4:$A$23,Use_Code_Ranking!$B$4:$B$23,9999)</f>
        <v>9</v>
      </c>
      <c r="J103">
        <f t="shared" ca="1" si="29"/>
        <v>1</v>
      </c>
      <c r="K103">
        <f t="shared" ca="1" si="30"/>
        <v>1</v>
      </c>
      <c r="L103">
        <f t="shared" ca="1" si="31"/>
        <v>0</v>
      </c>
      <c r="M103">
        <f t="shared" ca="1" si="32"/>
        <v>0</v>
      </c>
      <c r="N103" t="str">
        <f t="shared" ca="1" si="33"/>
        <v/>
      </c>
      <c r="O103" t="str">
        <f t="shared" ca="1" si="34"/>
        <v/>
      </c>
      <c r="P103" t="str">
        <f t="shared" si="35"/>
        <v/>
      </c>
      <c r="Q103" t="str">
        <f t="shared" si="36"/>
        <v/>
      </c>
      <c r="R103" t="str">
        <f t="shared" si="37"/>
        <v/>
      </c>
      <c r="S103" t="str">
        <f t="shared" si="38"/>
        <v/>
      </c>
      <c r="U103" s="2" t="str">
        <f ca="1">IF(ISBLANK($T103),IF(S103="Irrigation","Irrigation",IF(R103="Irrigation","Irrigation",IF(Q103="Domestic","Domestic",IF(P103="Stockwatering","Stockwatering",IF(N103="IRRIGATION_AND_MUNICIPAL","Irrigation and Municipal",IF(O103="IRRIGATION_AND_DOMESTIC","Irrigation and Domestic Municipality",_xlfn.XLOOKUP(J103,Use_Code_Ranking!$B$4:$B$23,Use_Code_Ranking!$A$4:$A$23))))))),$T103)</f>
        <v>Irrigation</v>
      </c>
    </row>
    <row r="104" spans="1:63" x14ac:dyDescent="0.3">
      <c r="A104" t="s">
        <v>327</v>
      </c>
      <c r="B104" t="s">
        <v>98</v>
      </c>
      <c r="C104" t="s">
        <v>99</v>
      </c>
      <c r="D104">
        <v>250</v>
      </c>
      <c r="E104" t="s">
        <v>100</v>
      </c>
      <c r="F104" t="s">
        <v>100</v>
      </c>
      <c r="G104" t="s">
        <v>148</v>
      </c>
      <c r="H104" t="s">
        <v>104</v>
      </c>
      <c r="I104">
        <f>_xlfn.XLOOKUP(B104,Use_Code_Ranking!$A$4:$A$23,Use_Code_Ranking!$B$4:$B$23,9999)</f>
        <v>1</v>
      </c>
      <c r="J104">
        <f t="shared" ca="1" si="29"/>
        <v>1</v>
      </c>
      <c r="K104">
        <f t="shared" ca="1" si="30"/>
        <v>1</v>
      </c>
      <c r="L104">
        <f t="shared" ca="1" si="31"/>
        <v>0</v>
      </c>
      <c r="M104">
        <f t="shared" ca="1" si="32"/>
        <v>0</v>
      </c>
      <c r="N104" t="str">
        <f t="shared" ca="1" si="33"/>
        <v/>
      </c>
      <c r="O104" t="str">
        <f t="shared" ca="1" si="34"/>
        <v/>
      </c>
      <c r="P104" t="str">
        <f t="shared" si="35"/>
        <v/>
      </c>
      <c r="Q104" t="str">
        <f t="shared" si="36"/>
        <v/>
      </c>
      <c r="R104" t="str">
        <f t="shared" si="37"/>
        <v/>
      </c>
      <c r="S104" t="str">
        <f t="shared" si="38"/>
        <v/>
      </c>
      <c r="U104" s="2" t="str">
        <f ca="1">IF(ISBLANK($T104),IF(S104="Irrigation","Irrigation",IF(R104="Irrigation","Irrigation",IF(Q104="Domestic","Domestic",IF(P104="Stockwatering","Stockwatering",IF(N104="IRRIGATION_AND_MUNICIPAL","Irrigation and Municipal",IF(O104="IRRIGATION_AND_DOMESTIC","Irrigation and Domestic Municipality",_xlfn.XLOOKUP(J104,Use_Code_Ranking!$B$4:$B$23,Use_Code_Ranking!$A$4:$A$23))))))),$T104)</f>
        <v>Irrigation</v>
      </c>
    </row>
    <row r="105" spans="1:63" x14ac:dyDescent="0.3">
      <c r="A105" t="s">
        <v>327</v>
      </c>
      <c r="B105" t="s">
        <v>117</v>
      </c>
      <c r="C105" t="s">
        <v>99</v>
      </c>
      <c r="D105">
        <v>250</v>
      </c>
      <c r="E105" t="s">
        <v>100</v>
      </c>
      <c r="F105" t="s">
        <v>100</v>
      </c>
      <c r="G105" t="s">
        <v>148</v>
      </c>
      <c r="H105" t="s">
        <v>104</v>
      </c>
      <c r="I105">
        <f>_xlfn.XLOOKUP(B105,Use_Code_Ranking!$A$4:$A$23,Use_Code_Ranking!$B$4:$B$23,9999)</f>
        <v>7</v>
      </c>
      <c r="J105">
        <f t="shared" ca="1" si="29"/>
        <v>1</v>
      </c>
      <c r="K105">
        <f t="shared" ca="1" si="30"/>
        <v>1</v>
      </c>
      <c r="L105">
        <f t="shared" ca="1" si="31"/>
        <v>0</v>
      </c>
      <c r="M105">
        <f t="shared" ca="1" si="32"/>
        <v>0</v>
      </c>
      <c r="N105" t="str">
        <f t="shared" ca="1" si="33"/>
        <v/>
      </c>
      <c r="O105" t="str">
        <f t="shared" ca="1" si="34"/>
        <v/>
      </c>
      <c r="P105" t="str">
        <f t="shared" si="35"/>
        <v/>
      </c>
      <c r="Q105" t="str">
        <f t="shared" si="36"/>
        <v/>
      </c>
      <c r="R105" t="str">
        <f t="shared" si="37"/>
        <v/>
      </c>
      <c r="S105" t="str">
        <f t="shared" si="38"/>
        <v/>
      </c>
      <c r="U105" s="2" t="str">
        <f ca="1">IF(ISBLANK($T105),IF(S105="Irrigation","Irrigation",IF(R105="Irrigation","Irrigation",IF(Q105="Domestic","Domestic",IF(P105="Stockwatering","Stockwatering",IF(N105="IRRIGATION_AND_MUNICIPAL","Irrigation and Municipal",IF(O105="IRRIGATION_AND_DOMESTIC","Irrigation and Domestic Municipality",_xlfn.XLOOKUP(J105,Use_Code_Ranking!$B$4:$B$23,Use_Code_Ranking!$A$4:$A$23))))))),$T105)</f>
        <v>Irrigation</v>
      </c>
    </row>
    <row r="106" spans="1:63" x14ac:dyDescent="0.3">
      <c r="A106" t="s">
        <v>328</v>
      </c>
      <c r="B106" t="s">
        <v>117</v>
      </c>
      <c r="C106" t="s">
        <v>99</v>
      </c>
      <c r="D106">
        <v>320</v>
      </c>
      <c r="E106" t="s">
        <v>100</v>
      </c>
      <c r="F106" t="s">
        <v>100</v>
      </c>
      <c r="G106" t="s">
        <v>329</v>
      </c>
      <c r="H106" t="s">
        <v>111</v>
      </c>
      <c r="I106">
        <f>_xlfn.XLOOKUP(B106,Use_Code_Ranking!$A$4:$A$23,Use_Code_Ranking!$B$4:$B$23,9999)</f>
        <v>7</v>
      </c>
      <c r="J106">
        <f t="shared" ca="1" si="29"/>
        <v>7</v>
      </c>
      <c r="K106">
        <f t="shared" ca="1" si="30"/>
        <v>0</v>
      </c>
      <c r="L106">
        <f t="shared" ca="1" si="31"/>
        <v>0</v>
      </c>
      <c r="M106">
        <f t="shared" ca="1" si="32"/>
        <v>0</v>
      </c>
      <c r="N106" t="str">
        <f t="shared" ca="1" si="33"/>
        <v/>
      </c>
      <c r="O106" t="str">
        <f t="shared" ca="1" si="34"/>
        <v/>
      </c>
      <c r="P106" t="str">
        <f t="shared" si="35"/>
        <v/>
      </c>
      <c r="Q106" t="str">
        <f t="shared" si="36"/>
        <v/>
      </c>
      <c r="R106" t="str">
        <f t="shared" si="37"/>
        <v/>
      </c>
      <c r="S106" t="str">
        <f t="shared" si="38"/>
        <v/>
      </c>
      <c r="U106" s="2" t="str">
        <f ca="1">IF(ISBLANK($T106),IF(S106="Irrigation","Irrigation",IF(R106="Irrigation","Irrigation",IF(Q106="Domestic","Domestic",IF(P106="Stockwatering","Stockwatering",IF(N106="IRRIGATION_AND_MUNICIPAL","Irrigation and Municipal",IF(O106="IRRIGATION_AND_DOMESTIC","Irrigation and Domestic Municipality",_xlfn.XLOOKUP(J106,Use_Code_Ranking!$B$4:$B$23,Use_Code_Ranking!$A$4:$A$23))))))),$T106)</f>
        <v>Frost Protection</v>
      </c>
    </row>
    <row r="107" spans="1:63" x14ac:dyDescent="0.3">
      <c r="A107" t="s">
        <v>330</v>
      </c>
      <c r="B107" t="s">
        <v>120</v>
      </c>
      <c r="C107" t="s">
        <v>99</v>
      </c>
      <c r="D107">
        <v>2</v>
      </c>
      <c r="E107" t="s">
        <v>100</v>
      </c>
      <c r="F107" t="s">
        <v>100</v>
      </c>
      <c r="G107" t="s">
        <v>331</v>
      </c>
      <c r="H107" t="s">
        <v>111</v>
      </c>
      <c r="I107">
        <f>_xlfn.XLOOKUP(B107,Use_Code_Ranking!$A$4:$A$23,Use_Code_Ranking!$B$4:$B$23,9999)</f>
        <v>9</v>
      </c>
      <c r="J107">
        <f t="shared" ca="1" si="29"/>
        <v>9</v>
      </c>
      <c r="K107">
        <f t="shared" ca="1" si="30"/>
        <v>0</v>
      </c>
      <c r="L107">
        <f t="shared" ca="1" si="31"/>
        <v>0</v>
      </c>
      <c r="M107">
        <f t="shared" ca="1" si="32"/>
        <v>0</v>
      </c>
      <c r="N107" t="str">
        <f t="shared" ca="1" si="33"/>
        <v/>
      </c>
      <c r="O107" t="str">
        <f t="shared" ca="1" si="34"/>
        <v/>
      </c>
      <c r="P107" t="str">
        <f t="shared" si="35"/>
        <v/>
      </c>
      <c r="Q107" t="str">
        <f t="shared" si="36"/>
        <v/>
      </c>
      <c r="R107" t="str">
        <f t="shared" si="37"/>
        <v/>
      </c>
      <c r="S107" t="str">
        <f t="shared" si="38"/>
        <v/>
      </c>
      <c r="U107" s="2" t="str">
        <f ca="1">IF(ISBLANK($T107),IF(S107="Irrigation","Irrigation",IF(R107="Irrigation","Irrigation",IF(Q107="Domestic","Domestic",IF(P107="Stockwatering","Stockwatering",IF(N107="IRRIGATION_AND_MUNICIPAL","Irrigation and Municipal",IF(O107="IRRIGATION_AND_DOMESTIC","Irrigation and Domestic Municipality",_xlfn.XLOOKUP(J107,Use_Code_Ranking!$B$4:$B$23,Use_Code_Ranking!$A$4:$A$23))))))),$T107)</f>
        <v>Recreational</v>
      </c>
    </row>
    <row r="108" spans="1:63" x14ac:dyDescent="0.3">
      <c r="A108" t="s">
        <v>330</v>
      </c>
      <c r="B108" t="s">
        <v>122</v>
      </c>
      <c r="C108" t="s">
        <v>99</v>
      </c>
      <c r="D108">
        <v>2</v>
      </c>
      <c r="E108" t="s">
        <v>100</v>
      </c>
      <c r="F108" t="s">
        <v>100</v>
      </c>
      <c r="G108" t="s">
        <v>331</v>
      </c>
      <c r="H108" t="s">
        <v>111</v>
      </c>
      <c r="I108">
        <f>_xlfn.XLOOKUP(B108,Use_Code_Ranking!$A$4:$A$23,Use_Code_Ranking!$B$4:$B$23,9999)</f>
        <v>12</v>
      </c>
      <c r="J108">
        <f t="shared" ca="1" si="29"/>
        <v>9</v>
      </c>
      <c r="K108">
        <f t="shared" ca="1" si="30"/>
        <v>0</v>
      </c>
      <c r="L108">
        <f t="shared" ca="1" si="31"/>
        <v>0</v>
      </c>
      <c r="M108">
        <f t="shared" ca="1" si="32"/>
        <v>0</v>
      </c>
      <c r="N108" t="str">
        <f t="shared" ca="1" si="33"/>
        <v/>
      </c>
      <c r="O108" t="str">
        <f t="shared" ca="1" si="34"/>
        <v/>
      </c>
      <c r="P108" t="str">
        <f t="shared" si="35"/>
        <v/>
      </c>
      <c r="Q108" t="str">
        <f t="shared" si="36"/>
        <v/>
      </c>
      <c r="R108" t="str">
        <f t="shared" si="37"/>
        <v/>
      </c>
      <c r="S108" t="str">
        <f t="shared" si="38"/>
        <v/>
      </c>
      <c r="U108" s="2" t="str">
        <f ca="1">IF(ISBLANK($T108),IF(S108="Irrigation","Irrigation",IF(R108="Irrigation","Irrigation",IF(Q108="Domestic","Domestic",IF(P108="Stockwatering","Stockwatering",IF(N108="IRRIGATION_AND_MUNICIPAL","Irrigation and Municipal",IF(O108="IRRIGATION_AND_DOMESTIC","Irrigation and Domestic Municipality",_xlfn.XLOOKUP(J108,Use_Code_Ranking!$B$4:$B$23,Use_Code_Ranking!$A$4:$A$23))))))),$T108)</f>
        <v>Recreational</v>
      </c>
    </row>
    <row r="109" spans="1:63" x14ac:dyDescent="0.3">
      <c r="A109" t="s">
        <v>332</v>
      </c>
      <c r="B109" t="s">
        <v>98</v>
      </c>
      <c r="C109" t="s">
        <v>99</v>
      </c>
      <c r="D109">
        <v>21</v>
      </c>
      <c r="E109" t="s">
        <v>100</v>
      </c>
      <c r="F109" t="s">
        <v>100</v>
      </c>
      <c r="G109" t="s">
        <v>333</v>
      </c>
      <c r="H109" t="s">
        <v>102</v>
      </c>
      <c r="I109">
        <f>_xlfn.XLOOKUP(B109,Use_Code_Ranking!$A$4:$A$23,Use_Code_Ranking!$B$4:$B$23,9999)</f>
        <v>1</v>
      </c>
      <c r="J109">
        <f t="shared" ca="1" si="29"/>
        <v>1</v>
      </c>
      <c r="K109">
        <f t="shared" ca="1" si="30"/>
        <v>1</v>
      </c>
      <c r="L109">
        <f t="shared" ca="1" si="31"/>
        <v>0</v>
      </c>
      <c r="M109">
        <f t="shared" ca="1" si="32"/>
        <v>0</v>
      </c>
      <c r="N109" t="str">
        <f t="shared" ca="1" si="33"/>
        <v/>
      </c>
      <c r="O109" t="str">
        <f t="shared" ca="1" si="34"/>
        <v/>
      </c>
      <c r="P109" t="str">
        <f t="shared" si="35"/>
        <v/>
      </c>
      <c r="Q109" t="str">
        <f t="shared" si="36"/>
        <v/>
      </c>
      <c r="R109" t="str">
        <f t="shared" si="37"/>
        <v/>
      </c>
      <c r="S109" t="str">
        <f t="shared" si="38"/>
        <v/>
      </c>
      <c r="U109" s="2" t="str">
        <f ca="1">IF(ISBLANK($T109),IF(S109="Irrigation","Irrigation",IF(R109="Irrigation","Irrigation",IF(Q109="Domestic","Domestic",IF(P109="Stockwatering","Stockwatering",IF(N109="IRRIGATION_AND_MUNICIPAL","Irrigation and Municipal",IF(O109="IRRIGATION_AND_DOMESTIC","Irrigation and Domestic Municipality",_xlfn.XLOOKUP(J109,Use_Code_Ranking!$B$4:$B$23,Use_Code_Ranking!$A$4:$A$23))))))),$T109)</f>
        <v>Irrigation</v>
      </c>
    </row>
    <row r="110" spans="1:63" x14ac:dyDescent="0.3">
      <c r="A110" t="s">
        <v>332</v>
      </c>
      <c r="B110" t="s">
        <v>115</v>
      </c>
      <c r="C110" t="s">
        <v>99</v>
      </c>
      <c r="D110">
        <v>21</v>
      </c>
      <c r="E110" t="s">
        <v>100</v>
      </c>
      <c r="F110" t="s">
        <v>100</v>
      </c>
      <c r="G110" t="s">
        <v>333</v>
      </c>
      <c r="H110" t="s">
        <v>102</v>
      </c>
      <c r="I110">
        <f>_xlfn.XLOOKUP(B110,Use_Code_Ranking!$A$4:$A$23,Use_Code_Ranking!$B$4:$B$23,9999)</f>
        <v>5</v>
      </c>
      <c r="J110">
        <f t="shared" ca="1" si="29"/>
        <v>1</v>
      </c>
      <c r="K110">
        <f t="shared" ca="1" si="30"/>
        <v>1</v>
      </c>
      <c r="L110">
        <f t="shared" ca="1" si="31"/>
        <v>0</v>
      </c>
      <c r="M110">
        <f t="shared" ca="1" si="32"/>
        <v>0</v>
      </c>
      <c r="N110" t="str">
        <f t="shared" ca="1" si="33"/>
        <v/>
      </c>
      <c r="O110" t="str">
        <f t="shared" ca="1" si="34"/>
        <v/>
      </c>
      <c r="P110" t="str">
        <f t="shared" si="35"/>
        <v/>
      </c>
      <c r="Q110" t="str">
        <f t="shared" si="36"/>
        <v/>
      </c>
      <c r="R110" t="str">
        <f t="shared" si="37"/>
        <v/>
      </c>
      <c r="S110" t="str">
        <f t="shared" si="38"/>
        <v/>
      </c>
      <c r="U110" s="2" t="str">
        <f ca="1">IF(ISBLANK($T110),IF(S110="Irrigation","Irrigation",IF(R110="Irrigation","Irrigation",IF(Q110="Domestic","Domestic",IF(P110="Stockwatering","Stockwatering",IF(N110="IRRIGATION_AND_MUNICIPAL","Irrigation and Municipal",IF(O110="IRRIGATION_AND_DOMESTIC","Irrigation and Domestic Municipality",_xlfn.XLOOKUP(J110,Use_Code_Ranking!$B$4:$B$23,Use_Code_Ranking!$A$4:$A$23))))))),$T110)</f>
        <v>Irrigation</v>
      </c>
    </row>
    <row r="111" spans="1:63" x14ac:dyDescent="0.3">
      <c r="A111" t="s">
        <v>332</v>
      </c>
      <c r="B111" t="s">
        <v>122</v>
      </c>
      <c r="C111" t="s">
        <v>99</v>
      </c>
      <c r="D111">
        <v>21</v>
      </c>
      <c r="E111" t="s">
        <v>100</v>
      </c>
      <c r="F111" t="s">
        <v>100</v>
      </c>
      <c r="G111" t="s">
        <v>333</v>
      </c>
      <c r="H111" t="s">
        <v>102</v>
      </c>
      <c r="I111">
        <f>_xlfn.XLOOKUP(B111,Use_Code_Ranking!$A$4:$A$23,Use_Code_Ranking!$B$4:$B$23,9999)</f>
        <v>12</v>
      </c>
      <c r="J111">
        <f t="shared" ca="1" si="29"/>
        <v>1</v>
      </c>
      <c r="K111">
        <f t="shared" ca="1" si="30"/>
        <v>1</v>
      </c>
      <c r="L111">
        <f t="shared" ca="1" si="31"/>
        <v>0</v>
      </c>
      <c r="M111">
        <f t="shared" ca="1" si="32"/>
        <v>0</v>
      </c>
      <c r="N111" t="str">
        <f t="shared" ca="1" si="33"/>
        <v/>
      </c>
      <c r="O111" t="str">
        <f t="shared" ca="1" si="34"/>
        <v/>
      </c>
      <c r="P111" t="str">
        <f t="shared" si="35"/>
        <v/>
      </c>
      <c r="Q111" t="str">
        <f t="shared" si="36"/>
        <v/>
      </c>
      <c r="R111" t="str">
        <f t="shared" si="37"/>
        <v/>
      </c>
      <c r="S111" t="str">
        <f t="shared" si="38"/>
        <v/>
      </c>
      <c r="U111" s="2" t="str">
        <f ca="1">IF(ISBLANK($T111),IF(S111="Irrigation","Irrigation",IF(R111="Irrigation","Irrigation",IF(Q111="Domestic","Domestic",IF(P111="Stockwatering","Stockwatering",IF(N111="IRRIGATION_AND_MUNICIPAL","Irrigation and Municipal",IF(O111="IRRIGATION_AND_DOMESTIC","Irrigation and Domestic Municipality",_xlfn.XLOOKUP(J111,Use_Code_Ranking!$B$4:$B$23,Use_Code_Ranking!$A$4:$A$23))))))),$T111)</f>
        <v>Irrigation</v>
      </c>
    </row>
    <row r="112" spans="1:63" x14ac:dyDescent="0.3">
      <c r="A112" t="s">
        <v>332</v>
      </c>
      <c r="B112" t="s">
        <v>120</v>
      </c>
      <c r="C112" t="s">
        <v>99</v>
      </c>
      <c r="D112">
        <v>21</v>
      </c>
      <c r="E112" t="s">
        <v>100</v>
      </c>
      <c r="F112" t="s">
        <v>100</v>
      </c>
      <c r="G112" t="s">
        <v>333</v>
      </c>
      <c r="H112" t="s">
        <v>102</v>
      </c>
      <c r="I112">
        <f>_xlfn.XLOOKUP(B112,Use_Code_Ranking!$A$4:$A$23,Use_Code_Ranking!$B$4:$B$23,9999)</f>
        <v>9</v>
      </c>
      <c r="J112">
        <f t="shared" ca="1" si="29"/>
        <v>1</v>
      </c>
      <c r="K112">
        <f t="shared" ca="1" si="30"/>
        <v>1</v>
      </c>
      <c r="L112">
        <f t="shared" ca="1" si="31"/>
        <v>0</v>
      </c>
      <c r="M112">
        <f t="shared" ca="1" si="32"/>
        <v>0</v>
      </c>
      <c r="N112" t="str">
        <f t="shared" ca="1" si="33"/>
        <v/>
      </c>
      <c r="O112" t="str">
        <f t="shared" ca="1" si="34"/>
        <v/>
      </c>
      <c r="P112" t="str">
        <f t="shared" si="35"/>
        <v/>
      </c>
      <c r="Q112" t="str">
        <f t="shared" si="36"/>
        <v/>
      </c>
      <c r="R112" t="str">
        <f t="shared" si="37"/>
        <v/>
      </c>
      <c r="S112" t="str">
        <f t="shared" si="38"/>
        <v/>
      </c>
      <c r="U112" s="2" t="str">
        <f ca="1">IF(ISBLANK($T112),IF(S112="Irrigation","Irrigation",IF(R112="Irrigation","Irrigation",IF(Q112="Domestic","Domestic",IF(P112="Stockwatering","Stockwatering",IF(N112="IRRIGATION_AND_MUNICIPAL","Irrigation and Municipal",IF(O112="IRRIGATION_AND_DOMESTIC","Irrigation and Domestic Municipality",_xlfn.XLOOKUP(J112,Use_Code_Ranking!$B$4:$B$23,Use_Code_Ranking!$A$4:$A$23))))))),$T112)</f>
        <v>Irrigation</v>
      </c>
    </row>
    <row r="113" spans="1:21" x14ac:dyDescent="0.3">
      <c r="A113" t="s">
        <v>334</v>
      </c>
      <c r="B113" t="s">
        <v>98</v>
      </c>
      <c r="C113" t="s">
        <v>99</v>
      </c>
      <c r="D113">
        <v>25</v>
      </c>
      <c r="E113" t="s">
        <v>100</v>
      </c>
      <c r="F113" t="s">
        <v>100</v>
      </c>
      <c r="G113" t="s">
        <v>335</v>
      </c>
      <c r="H113" t="s">
        <v>102</v>
      </c>
      <c r="I113">
        <f>_xlfn.XLOOKUP(B113,Use_Code_Ranking!$A$4:$A$23,Use_Code_Ranking!$B$4:$B$23,9999)</f>
        <v>1</v>
      </c>
      <c r="J113">
        <f t="shared" ca="1" si="29"/>
        <v>1</v>
      </c>
      <c r="K113">
        <f t="shared" ca="1" si="30"/>
        <v>1</v>
      </c>
      <c r="L113">
        <f t="shared" ca="1" si="31"/>
        <v>0</v>
      </c>
      <c r="M113">
        <f t="shared" ca="1" si="32"/>
        <v>0</v>
      </c>
      <c r="N113" t="str">
        <f t="shared" ca="1" si="33"/>
        <v/>
      </c>
      <c r="O113" t="str">
        <f t="shared" ca="1" si="34"/>
        <v/>
      </c>
      <c r="P113" t="str">
        <f t="shared" si="35"/>
        <v/>
      </c>
      <c r="Q113" t="str">
        <f t="shared" si="36"/>
        <v/>
      </c>
      <c r="R113" t="str">
        <f t="shared" si="37"/>
        <v/>
      </c>
      <c r="S113" t="str">
        <f t="shared" si="38"/>
        <v/>
      </c>
      <c r="U113" s="2" t="str">
        <f ca="1">IF(ISBLANK($T113),IF(S113="Irrigation","Irrigation",IF(R113="Irrigation","Irrigation",IF(Q113="Domestic","Domestic",IF(P113="Stockwatering","Stockwatering",IF(N113="IRRIGATION_AND_MUNICIPAL","Irrigation and Municipal",IF(O113="IRRIGATION_AND_DOMESTIC","Irrigation and Domestic Municipality",_xlfn.XLOOKUP(J113,Use_Code_Ranking!$B$4:$B$23,Use_Code_Ranking!$A$4:$A$23))))))),$T113)</f>
        <v>Irrigation</v>
      </c>
    </row>
    <row r="114" spans="1:21" x14ac:dyDescent="0.3">
      <c r="A114" t="s">
        <v>334</v>
      </c>
      <c r="B114" t="s">
        <v>120</v>
      </c>
      <c r="C114" t="s">
        <v>99</v>
      </c>
      <c r="D114">
        <v>25</v>
      </c>
      <c r="E114" t="s">
        <v>100</v>
      </c>
      <c r="F114" t="s">
        <v>100</v>
      </c>
      <c r="G114" t="s">
        <v>335</v>
      </c>
      <c r="H114" t="s">
        <v>102</v>
      </c>
      <c r="I114">
        <f>_xlfn.XLOOKUP(B114,Use_Code_Ranking!$A$4:$A$23,Use_Code_Ranking!$B$4:$B$23,9999)</f>
        <v>9</v>
      </c>
      <c r="J114">
        <f t="shared" ca="1" si="29"/>
        <v>1</v>
      </c>
      <c r="K114">
        <f t="shared" ca="1" si="30"/>
        <v>1</v>
      </c>
      <c r="L114">
        <f t="shared" ca="1" si="31"/>
        <v>0</v>
      </c>
      <c r="M114">
        <f t="shared" ca="1" si="32"/>
        <v>0</v>
      </c>
      <c r="N114" t="str">
        <f t="shared" ca="1" si="33"/>
        <v/>
      </c>
      <c r="O114" t="str">
        <f t="shared" ca="1" si="34"/>
        <v/>
      </c>
      <c r="P114" t="str">
        <f t="shared" si="35"/>
        <v/>
      </c>
      <c r="Q114" t="str">
        <f t="shared" si="36"/>
        <v/>
      </c>
      <c r="R114" t="str">
        <f t="shared" si="37"/>
        <v/>
      </c>
      <c r="S114" t="str">
        <f t="shared" si="38"/>
        <v/>
      </c>
      <c r="U114" s="2" t="str">
        <f ca="1">IF(ISBLANK($T114),IF(S114="Irrigation","Irrigation",IF(R114="Irrigation","Irrigation",IF(Q114="Domestic","Domestic",IF(P114="Stockwatering","Stockwatering",IF(N114="IRRIGATION_AND_MUNICIPAL","Irrigation and Municipal",IF(O114="IRRIGATION_AND_DOMESTIC","Irrigation and Domestic Municipality",_xlfn.XLOOKUP(J114,Use_Code_Ranking!$B$4:$B$23,Use_Code_Ranking!$A$4:$A$23))))))),$T114)</f>
        <v>Irrigation</v>
      </c>
    </row>
    <row r="115" spans="1:21" x14ac:dyDescent="0.3">
      <c r="A115" t="s">
        <v>334</v>
      </c>
      <c r="B115" t="s">
        <v>116</v>
      </c>
      <c r="C115" t="s">
        <v>99</v>
      </c>
      <c r="D115">
        <v>25</v>
      </c>
      <c r="E115" t="s">
        <v>100</v>
      </c>
      <c r="F115" t="s">
        <v>100</v>
      </c>
      <c r="G115" t="s">
        <v>335</v>
      </c>
      <c r="H115" t="s">
        <v>102</v>
      </c>
      <c r="I115">
        <f>_xlfn.XLOOKUP(B115,Use_Code_Ranking!$A$4:$A$23,Use_Code_Ranking!$B$4:$B$23,9999)</f>
        <v>8</v>
      </c>
      <c r="J115">
        <f t="shared" ca="1" si="29"/>
        <v>1</v>
      </c>
      <c r="K115">
        <f t="shared" ca="1" si="30"/>
        <v>1</v>
      </c>
      <c r="L115">
        <f t="shared" ca="1" si="31"/>
        <v>0</v>
      </c>
      <c r="M115">
        <f t="shared" ca="1" si="32"/>
        <v>0</v>
      </c>
      <c r="N115" t="str">
        <f t="shared" ca="1" si="33"/>
        <v/>
      </c>
      <c r="O115" t="str">
        <f t="shared" ca="1" si="34"/>
        <v/>
      </c>
      <c r="P115" t="str">
        <f t="shared" si="35"/>
        <v/>
      </c>
      <c r="Q115" t="str">
        <f t="shared" si="36"/>
        <v/>
      </c>
      <c r="R115" t="str">
        <f t="shared" si="37"/>
        <v/>
      </c>
      <c r="S115" t="str">
        <f t="shared" si="38"/>
        <v/>
      </c>
      <c r="U115" s="2" t="str">
        <f ca="1">IF(ISBLANK($T115),IF(S115="Irrigation","Irrigation",IF(R115="Irrigation","Irrigation",IF(Q115="Domestic","Domestic",IF(P115="Stockwatering","Stockwatering",IF(N115="IRRIGATION_AND_MUNICIPAL","Irrigation and Municipal",IF(O115="IRRIGATION_AND_DOMESTIC","Irrigation and Domestic Municipality",_xlfn.XLOOKUP(J115,Use_Code_Ranking!$B$4:$B$23,Use_Code_Ranking!$A$4:$A$23))))))),$T115)</f>
        <v>Irrigation</v>
      </c>
    </row>
    <row r="116" spans="1:21" x14ac:dyDescent="0.3">
      <c r="A116" t="s">
        <v>334</v>
      </c>
      <c r="B116" t="s">
        <v>117</v>
      </c>
      <c r="C116" t="s">
        <v>99</v>
      </c>
      <c r="D116">
        <v>25</v>
      </c>
      <c r="E116" t="s">
        <v>100</v>
      </c>
      <c r="F116" t="s">
        <v>100</v>
      </c>
      <c r="G116" t="s">
        <v>335</v>
      </c>
      <c r="H116" t="s">
        <v>102</v>
      </c>
      <c r="I116">
        <f>_xlfn.XLOOKUP(B116,Use_Code_Ranking!$A$4:$A$23,Use_Code_Ranking!$B$4:$B$23,9999)</f>
        <v>7</v>
      </c>
      <c r="J116">
        <f t="shared" ca="1" si="29"/>
        <v>1</v>
      </c>
      <c r="K116">
        <f t="shared" ca="1" si="30"/>
        <v>1</v>
      </c>
      <c r="L116">
        <f t="shared" ca="1" si="31"/>
        <v>0</v>
      </c>
      <c r="M116">
        <f t="shared" ca="1" si="32"/>
        <v>0</v>
      </c>
      <c r="N116" t="str">
        <f t="shared" ca="1" si="33"/>
        <v/>
      </c>
      <c r="O116" t="str">
        <f t="shared" ca="1" si="34"/>
        <v/>
      </c>
      <c r="P116" t="str">
        <f t="shared" si="35"/>
        <v/>
      </c>
      <c r="Q116" t="str">
        <f t="shared" si="36"/>
        <v/>
      </c>
      <c r="R116" t="str">
        <f t="shared" si="37"/>
        <v/>
      </c>
      <c r="S116" t="str">
        <f t="shared" si="38"/>
        <v/>
      </c>
      <c r="U116" s="2" t="str">
        <f ca="1">IF(ISBLANK($T116),IF(S116="Irrigation","Irrigation",IF(R116="Irrigation","Irrigation",IF(Q116="Domestic","Domestic",IF(P116="Stockwatering","Stockwatering",IF(N116="IRRIGATION_AND_MUNICIPAL","Irrigation and Municipal",IF(O116="IRRIGATION_AND_DOMESTIC","Irrigation and Domestic Municipality",_xlfn.XLOOKUP(J116,Use_Code_Ranking!$B$4:$B$23,Use_Code_Ranking!$A$4:$A$23))))))),$T116)</f>
        <v>Irrigation</v>
      </c>
    </row>
    <row r="117" spans="1:21" x14ac:dyDescent="0.3">
      <c r="A117" t="s">
        <v>336</v>
      </c>
      <c r="B117" t="s">
        <v>98</v>
      </c>
      <c r="C117" t="s">
        <v>99</v>
      </c>
      <c r="D117">
        <v>0.5</v>
      </c>
      <c r="E117" t="s">
        <v>100</v>
      </c>
      <c r="F117" t="s">
        <v>100</v>
      </c>
      <c r="G117" t="s">
        <v>337</v>
      </c>
      <c r="H117" t="s">
        <v>102</v>
      </c>
      <c r="I117">
        <f>_xlfn.XLOOKUP(B117,Use_Code_Ranking!$A$4:$A$23,Use_Code_Ranking!$B$4:$B$23,9999)</f>
        <v>1</v>
      </c>
      <c r="J117">
        <f t="shared" ca="1" si="29"/>
        <v>1</v>
      </c>
      <c r="K117">
        <f t="shared" ca="1" si="30"/>
        <v>1</v>
      </c>
      <c r="L117">
        <f t="shared" ca="1" si="31"/>
        <v>0</v>
      </c>
      <c r="M117">
        <f t="shared" ca="1" si="32"/>
        <v>0</v>
      </c>
      <c r="N117" t="str">
        <f t="shared" ca="1" si="33"/>
        <v/>
      </c>
      <c r="O117" t="str">
        <f t="shared" ca="1" si="34"/>
        <v/>
      </c>
      <c r="P117" t="str">
        <f t="shared" si="35"/>
        <v/>
      </c>
      <c r="Q117" t="str">
        <f t="shared" si="36"/>
        <v/>
      </c>
      <c r="R117" t="str">
        <f t="shared" si="37"/>
        <v/>
      </c>
      <c r="S117" t="str">
        <f t="shared" si="38"/>
        <v/>
      </c>
      <c r="U117" s="2" t="str">
        <f ca="1">IF(ISBLANK($T117),IF(S117="Irrigation","Irrigation",IF(R117="Irrigation","Irrigation",IF(Q117="Domestic","Domestic",IF(P117="Stockwatering","Stockwatering",IF(N117="IRRIGATION_AND_MUNICIPAL","Irrigation and Municipal",IF(O117="IRRIGATION_AND_DOMESTIC","Irrigation and Domestic Municipality",_xlfn.XLOOKUP(J117,Use_Code_Ranking!$B$4:$B$23,Use_Code_Ranking!$A$4:$A$23))))))),$T117)</f>
        <v>Irrigation</v>
      </c>
    </row>
    <row r="118" spans="1:21" x14ac:dyDescent="0.3">
      <c r="A118" t="s">
        <v>155</v>
      </c>
      <c r="B118" t="s">
        <v>117</v>
      </c>
      <c r="C118" t="s">
        <v>99</v>
      </c>
      <c r="D118">
        <v>43</v>
      </c>
      <c r="E118" t="s">
        <v>100</v>
      </c>
      <c r="F118" t="s">
        <v>100</v>
      </c>
      <c r="G118" t="s">
        <v>154</v>
      </c>
      <c r="H118" t="s">
        <v>102</v>
      </c>
      <c r="I118">
        <f>_xlfn.XLOOKUP(B118,Use_Code_Ranking!$A$4:$A$23,Use_Code_Ranking!$B$4:$B$23,9999)</f>
        <v>7</v>
      </c>
      <c r="J118">
        <f t="shared" ca="1" si="29"/>
        <v>7</v>
      </c>
      <c r="K118">
        <f t="shared" ca="1" si="30"/>
        <v>0</v>
      </c>
      <c r="L118">
        <f t="shared" ca="1" si="31"/>
        <v>0</v>
      </c>
      <c r="M118">
        <f t="shared" ca="1" si="32"/>
        <v>0</v>
      </c>
      <c r="N118" t="str">
        <f t="shared" ca="1" si="33"/>
        <v/>
      </c>
      <c r="O118" t="str">
        <f t="shared" ca="1" si="34"/>
        <v/>
      </c>
      <c r="P118" t="str">
        <f t="shared" si="35"/>
        <v/>
      </c>
      <c r="Q118" t="str">
        <f t="shared" si="36"/>
        <v/>
      </c>
      <c r="R118" t="str">
        <f t="shared" si="37"/>
        <v/>
      </c>
      <c r="S118" t="str">
        <f t="shared" si="38"/>
        <v/>
      </c>
      <c r="U118" s="2" t="str">
        <f ca="1">IF(ISBLANK($T118),IF(S118="Irrigation","Irrigation",IF(R118="Irrigation","Irrigation",IF(Q118="Domestic","Domestic",IF(P118="Stockwatering","Stockwatering",IF(N118="IRRIGATION_AND_MUNICIPAL","Irrigation and Municipal",IF(O118="IRRIGATION_AND_DOMESTIC","Irrigation and Domestic Municipality",_xlfn.XLOOKUP(J118,Use_Code_Ranking!$B$4:$B$23,Use_Code_Ranking!$A$4:$A$23))))))),$T118)</f>
        <v>Frost Protection</v>
      </c>
    </row>
    <row r="119" spans="1:21" x14ac:dyDescent="0.3">
      <c r="A119" t="s">
        <v>338</v>
      </c>
      <c r="B119" t="s">
        <v>106</v>
      </c>
      <c r="C119" t="s">
        <v>99</v>
      </c>
      <c r="D119">
        <v>0.7</v>
      </c>
      <c r="E119" t="s">
        <v>100</v>
      </c>
      <c r="F119" t="s">
        <v>100</v>
      </c>
      <c r="G119" t="s">
        <v>339</v>
      </c>
      <c r="H119" t="s">
        <v>102</v>
      </c>
      <c r="I119">
        <f>_xlfn.XLOOKUP(B119,Use_Code_Ranking!$A$4:$A$23,Use_Code_Ranking!$B$4:$B$23,9999)</f>
        <v>3</v>
      </c>
      <c r="J119">
        <f t="shared" ca="1" si="29"/>
        <v>3</v>
      </c>
      <c r="K119">
        <f t="shared" ca="1" si="30"/>
        <v>0</v>
      </c>
      <c r="L119">
        <f t="shared" ca="1" si="31"/>
        <v>0</v>
      </c>
      <c r="M119">
        <f t="shared" ca="1" si="32"/>
        <v>0</v>
      </c>
      <c r="N119" t="str">
        <f t="shared" ca="1" si="33"/>
        <v/>
      </c>
      <c r="O119" t="str">
        <f t="shared" ca="1" si="34"/>
        <v/>
      </c>
      <c r="P119" t="str">
        <f t="shared" si="35"/>
        <v/>
      </c>
      <c r="Q119" t="str">
        <f t="shared" si="36"/>
        <v/>
      </c>
      <c r="R119" t="str">
        <f t="shared" si="37"/>
        <v/>
      </c>
      <c r="S119" t="str">
        <f t="shared" si="38"/>
        <v/>
      </c>
      <c r="U119" s="2" t="str">
        <f ca="1">IF(ISBLANK($T119),IF(S119="Irrigation","Irrigation",IF(R119="Irrigation","Irrigation",IF(Q119="Domestic","Domestic",IF(P119="Stockwatering","Stockwatering",IF(N119="IRRIGATION_AND_MUNICIPAL","Irrigation and Municipal",IF(O119="IRRIGATION_AND_DOMESTIC","Irrigation and Domestic Municipality",_xlfn.XLOOKUP(J119,Use_Code_Ranking!$B$4:$B$23,Use_Code_Ranking!$A$4:$A$23))))))),$T119)</f>
        <v>Domestic</v>
      </c>
    </row>
    <row r="120" spans="1:21" x14ac:dyDescent="0.3">
      <c r="A120" t="s">
        <v>156</v>
      </c>
      <c r="B120" t="s">
        <v>117</v>
      </c>
      <c r="C120" t="s">
        <v>99</v>
      </c>
      <c r="D120">
        <v>23</v>
      </c>
      <c r="E120" t="s">
        <v>100</v>
      </c>
      <c r="F120" t="s">
        <v>100</v>
      </c>
      <c r="G120" t="s">
        <v>157</v>
      </c>
      <c r="H120" t="s">
        <v>102</v>
      </c>
      <c r="I120">
        <f>_xlfn.XLOOKUP(B120,Use_Code_Ranking!$A$4:$A$23,Use_Code_Ranking!$B$4:$B$23,9999)</f>
        <v>7</v>
      </c>
      <c r="J120">
        <f t="shared" ca="1" si="29"/>
        <v>7</v>
      </c>
      <c r="K120">
        <f t="shared" ca="1" si="30"/>
        <v>0</v>
      </c>
      <c r="L120">
        <f t="shared" ca="1" si="31"/>
        <v>0</v>
      </c>
      <c r="M120">
        <f t="shared" ca="1" si="32"/>
        <v>0</v>
      </c>
      <c r="N120" t="str">
        <f t="shared" ca="1" si="33"/>
        <v/>
      </c>
      <c r="O120" t="str">
        <f t="shared" ca="1" si="34"/>
        <v/>
      </c>
      <c r="P120" t="str">
        <f t="shared" si="35"/>
        <v/>
      </c>
      <c r="Q120" t="str">
        <f t="shared" si="36"/>
        <v/>
      </c>
      <c r="R120" t="str">
        <f t="shared" si="37"/>
        <v/>
      </c>
      <c r="S120" t="str">
        <f t="shared" si="38"/>
        <v/>
      </c>
      <c r="U120" s="2" t="str">
        <f ca="1">IF(ISBLANK($T120),IF(S120="Irrigation","Irrigation",IF(R120="Irrigation","Irrigation",IF(Q120="Domestic","Domestic",IF(P120="Stockwatering","Stockwatering",IF(N120="IRRIGATION_AND_MUNICIPAL","Irrigation and Municipal",IF(O120="IRRIGATION_AND_DOMESTIC","Irrigation and Domestic Municipality",_xlfn.XLOOKUP(J120,Use_Code_Ranking!$B$4:$B$23,Use_Code_Ranking!$A$4:$A$23))))))),$T120)</f>
        <v>Frost Protection</v>
      </c>
    </row>
    <row r="121" spans="1:21" x14ac:dyDescent="0.3">
      <c r="A121" t="s">
        <v>340</v>
      </c>
      <c r="B121" t="s">
        <v>115</v>
      </c>
      <c r="C121" t="s">
        <v>99</v>
      </c>
      <c r="D121">
        <v>5</v>
      </c>
      <c r="E121" t="s">
        <v>100</v>
      </c>
      <c r="F121" t="s">
        <v>100</v>
      </c>
      <c r="G121" t="s">
        <v>341</v>
      </c>
      <c r="H121" t="s">
        <v>102</v>
      </c>
      <c r="I121">
        <f>_xlfn.XLOOKUP(B121,Use_Code_Ranking!$A$4:$A$23,Use_Code_Ranking!$B$4:$B$23,9999)</f>
        <v>5</v>
      </c>
      <c r="J121">
        <f t="shared" ca="1" si="29"/>
        <v>5</v>
      </c>
      <c r="K121">
        <f t="shared" ca="1" si="30"/>
        <v>0</v>
      </c>
      <c r="L121">
        <f t="shared" ca="1" si="31"/>
        <v>0</v>
      </c>
      <c r="M121">
        <f t="shared" ca="1" si="32"/>
        <v>0</v>
      </c>
      <c r="N121" t="str">
        <f t="shared" ca="1" si="33"/>
        <v/>
      </c>
      <c r="O121" t="str">
        <f t="shared" ca="1" si="34"/>
        <v/>
      </c>
      <c r="P121" t="str">
        <f t="shared" si="35"/>
        <v/>
      </c>
      <c r="Q121" t="str">
        <f t="shared" si="36"/>
        <v/>
      </c>
      <c r="R121" t="str">
        <f t="shared" si="37"/>
        <v/>
      </c>
      <c r="S121" t="str">
        <f t="shared" si="38"/>
        <v/>
      </c>
      <c r="U121" s="2" t="str">
        <f ca="1">IF(ISBLANK($T121),IF(S121="Irrigation","Irrigation",IF(R121="Irrigation","Irrigation",IF(Q121="Domestic","Domestic",IF(P121="Stockwatering","Stockwatering",IF(N121="IRRIGATION_AND_MUNICIPAL","Irrigation and Municipal",IF(O121="IRRIGATION_AND_DOMESTIC","Irrigation and Domestic Municipality",_xlfn.XLOOKUP(J121,Use_Code_Ranking!$B$4:$B$23,Use_Code_Ranking!$A$4:$A$23))))))),$T121)</f>
        <v>Stockwatering</v>
      </c>
    </row>
    <row r="122" spans="1:21" x14ac:dyDescent="0.3">
      <c r="A122" t="s">
        <v>340</v>
      </c>
      <c r="B122" t="s">
        <v>122</v>
      </c>
      <c r="C122" t="s">
        <v>99</v>
      </c>
      <c r="D122">
        <v>5</v>
      </c>
      <c r="E122" t="s">
        <v>100</v>
      </c>
      <c r="F122" t="s">
        <v>100</v>
      </c>
      <c r="G122" t="s">
        <v>341</v>
      </c>
      <c r="H122" t="s">
        <v>102</v>
      </c>
      <c r="I122">
        <f>_xlfn.XLOOKUP(B122,Use_Code_Ranking!$A$4:$A$23,Use_Code_Ranking!$B$4:$B$23,9999)</f>
        <v>12</v>
      </c>
      <c r="J122">
        <f t="shared" ca="1" si="29"/>
        <v>5</v>
      </c>
      <c r="K122">
        <f t="shared" ca="1" si="30"/>
        <v>0</v>
      </c>
      <c r="L122">
        <f t="shared" ca="1" si="31"/>
        <v>0</v>
      </c>
      <c r="M122">
        <f t="shared" ca="1" si="32"/>
        <v>0</v>
      </c>
      <c r="N122" t="str">
        <f t="shared" ca="1" si="33"/>
        <v/>
      </c>
      <c r="O122" t="str">
        <f t="shared" ca="1" si="34"/>
        <v/>
      </c>
      <c r="P122" t="str">
        <f t="shared" si="35"/>
        <v/>
      </c>
      <c r="Q122" t="str">
        <f t="shared" si="36"/>
        <v/>
      </c>
      <c r="R122" t="str">
        <f t="shared" si="37"/>
        <v/>
      </c>
      <c r="S122" t="str">
        <f t="shared" si="38"/>
        <v/>
      </c>
      <c r="U122" s="2" t="str">
        <f ca="1">IF(ISBLANK($T122),IF(S122="Irrigation","Irrigation",IF(R122="Irrigation","Irrigation",IF(Q122="Domestic","Domestic",IF(P122="Stockwatering","Stockwatering",IF(N122="IRRIGATION_AND_MUNICIPAL","Irrigation and Municipal",IF(O122="IRRIGATION_AND_DOMESTIC","Irrigation and Domestic Municipality",_xlfn.XLOOKUP(J122,Use_Code_Ranking!$B$4:$B$23,Use_Code_Ranking!$A$4:$A$23))))))),$T122)</f>
        <v>Stockwatering</v>
      </c>
    </row>
    <row r="123" spans="1:21" x14ac:dyDescent="0.3">
      <c r="A123" t="s">
        <v>340</v>
      </c>
      <c r="B123" t="s">
        <v>120</v>
      </c>
      <c r="C123" t="s">
        <v>99</v>
      </c>
      <c r="D123">
        <v>5</v>
      </c>
      <c r="E123" t="s">
        <v>100</v>
      </c>
      <c r="F123" t="s">
        <v>100</v>
      </c>
      <c r="G123" t="s">
        <v>341</v>
      </c>
      <c r="H123" t="s">
        <v>102</v>
      </c>
      <c r="I123">
        <f>_xlfn.XLOOKUP(B123,Use_Code_Ranking!$A$4:$A$23,Use_Code_Ranking!$B$4:$B$23,9999)</f>
        <v>9</v>
      </c>
      <c r="J123">
        <f t="shared" ca="1" si="29"/>
        <v>5</v>
      </c>
      <c r="K123">
        <f t="shared" ca="1" si="30"/>
        <v>0</v>
      </c>
      <c r="L123">
        <f t="shared" ca="1" si="31"/>
        <v>0</v>
      </c>
      <c r="M123">
        <f t="shared" ca="1" si="32"/>
        <v>0</v>
      </c>
      <c r="N123" t="str">
        <f t="shared" ca="1" si="33"/>
        <v/>
      </c>
      <c r="O123" t="str">
        <f t="shared" ca="1" si="34"/>
        <v/>
      </c>
      <c r="P123" t="str">
        <f t="shared" si="35"/>
        <v/>
      </c>
      <c r="Q123" t="str">
        <f t="shared" si="36"/>
        <v/>
      </c>
      <c r="R123" t="str">
        <f t="shared" si="37"/>
        <v/>
      </c>
      <c r="S123" t="str">
        <f t="shared" si="38"/>
        <v/>
      </c>
      <c r="U123" s="2" t="str">
        <f ca="1">IF(ISBLANK($T123),IF(S123="Irrigation","Irrigation",IF(R123="Irrigation","Irrigation",IF(Q123="Domestic","Domestic",IF(P123="Stockwatering","Stockwatering",IF(N123="IRRIGATION_AND_MUNICIPAL","Irrigation and Municipal",IF(O123="IRRIGATION_AND_DOMESTIC","Irrigation and Domestic Municipality",_xlfn.XLOOKUP(J123,Use_Code_Ranking!$B$4:$B$23,Use_Code_Ranking!$A$4:$A$23))))))),$T123)</f>
        <v>Stockwatering</v>
      </c>
    </row>
    <row r="124" spans="1:21" x14ac:dyDescent="0.3">
      <c r="A124" t="s">
        <v>342</v>
      </c>
      <c r="B124" t="s">
        <v>120</v>
      </c>
      <c r="C124" t="s">
        <v>99</v>
      </c>
      <c r="D124">
        <v>28</v>
      </c>
      <c r="E124" t="s">
        <v>100</v>
      </c>
      <c r="F124" t="s">
        <v>100</v>
      </c>
      <c r="G124" t="s">
        <v>343</v>
      </c>
      <c r="H124" t="s">
        <v>102</v>
      </c>
      <c r="I124">
        <f>_xlfn.XLOOKUP(B124,Use_Code_Ranking!$A$4:$A$23,Use_Code_Ranking!$B$4:$B$23,9999)</f>
        <v>9</v>
      </c>
      <c r="J124">
        <f t="shared" ca="1" si="29"/>
        <v>1</v>
      </c>
      <c r="K124">
        <f t="shared" ca="1" si="30"/>
        <v>1</v>
      </c>
      <c r="L124">
        <f t="shared" ca="1" si="31"/>
        <v>0</v>
      </c>
      <c r="M124">
        <f t="shared" ca="1" si="32"/>
        <v>0</v>
      </c>
      <c r="N124" t="str">
        <f t="shared" ca="1" si="33"/>
        <v/>
      </c>
      <c r="O124" t="str">
        <f t="shared" ca="1" si="34"/>
        <v/>
      </c>
      <c r="P124" t="str">
        <f t="shared" si="35"/>
        <v/>
      </c>
      <c r="Q124" t="str">
        <f t="shared" si="36"/>
        <v/>
      </c>
      <c r="R124" t="str">
        <f t="shared" si="37"/>
        <v/>
      </c>
      <c r="S124" t="str">
        <f t="shared" si="38"/>
        <v/>
      </c>
      <c r="U124" s="2" t="str">
        <f ca="1">IF(ISBLANK($T124),IF(S124="Irrigation","Irrigation",IF(R124="Irrigation","Irrigation",IF(Q124="Domestic","Domestic",IF(P124="Stockwatering","Stockwatering",IF(N124="IRRIGATION_AND_MUNICIPAL","Irrigation and Municipal",IF(O124="IRRIGATION_AND_DOMESTIC","Irrigation and Domestic Municipality",_xlfn.XLOOKUP(J124,Use_Code_Ranking!$B$4:$B$23,Use_Code_Ranking!$A$4:$A$23))))))),$T124)</f>
        <v>Irrigation</v>
      </c>
    </row>
    <row r="125" spans="1:21" x14ac:dyDescent="0.3">
      <c r="A125" t="s">
        <v>342</v>
      </c>
      <c r="B125" t="s">
        <v>98</v>
      </c>
      <c r="C125" t="s">
        <v>99</v>
      </c>
      <c r="D125">
        <v>28</v>
      </c>
      <c r="E125" t="s">
        <v>100</v>
      </c>
      <c r="F125" t="s">
        <v>100</v>
      </c>
      <c r="G125" t="s">
        <v>343</v>
      </c>
      <c r="H125" t="s">
        <v>102</v>
      </c>
      <c r="I125">
        <f>_xlfn.XLOOKUP(B125,Use_Code_Ranking!$A$4:$A$23,Use_Code_Ranking!$B$4:$B$23,9999)</f>
        <v>1</v>
      </c>
      <c r="J125">
        <f t="shared" ca="1" si="29"/>
        <v>1</v>
      </c>
      <c r="K125">
        <f t="shared" ca="1" si="30"/>
        <v>1</v>
      </c>
      <c r="L125">
        <f t="shared" ca="1" si="31"/>
        <v>0</v>
      </c>
      <c r="M125">
        <f t="shared" ca="1" si="32"/>
        <v>0</v>
      </c>
      <c r="N125" t="str">
        <f t="shared" ca="1" si="33"/>
        <v/>
      </c>
      <c r="O125" t="str">
        <f t="shared" ca="1" si="34"/>
        <v/>
      </c>
      <c r="P125" t="str">
        <f t="shared" si="35"/>
        <v/>
      </c>
      <c r="Q125" t="str">
        <f t="shared" si="36"/>
        <v/>
      </c>
      <c r="R125" t="str">
        <f t="shared" si="37"/>
        <v/>
      </c>
      <c r="S125" t="str">
        <f t="shared" si="38"/>
        <v/>
      </c>
      <c r="U125" s="2" t="str">
        <f ca="1">IF(ISBLANK($T125),IF(S125="Irrigation","Irrigation",IF(R125="Irrigation","Irrigation",IF(Q125="Domestic","Domestic",IF(P125="Stockwatering","Stockwatering",IF(N125="IRRIGATION_AND_MUNICIPAL","Irrigation and Municipal",IF(O125="IRRIGATION_AND_DOMESTIC","Irrigation and Domestic Municipality",_xlfn.XLOOKUP(J125,Use_Code_Ranking!$B$4:$B$23,Use_Code_Ranking!$A$4:$A$23))))))),$T125)</f>
        <v>Irrigation</v>
      </c>
    </row>
    <row r="126" spans="1:21" x14ac:dyDescent="0.3">
      <c r="A126" t="s">
        <v>342</v>
      </c>
      <c r="B126" t="s">
        <v>115</v>
      </c>
      <c r="C126" t="s">
        <v>99</v>
      </c>
      <c r="D126">
        <v>28</v>
      </c>
      <c r="E126" t="s">
        <v>100</v>
      </c>
      <c r="F126" t="s">
        <v>100</v>
      </c>
      <c r="G126" t="s">
        <v>343</v>
      </c>
      <c r="H126" t="s">
        <v>102</v>
      </c>
      <c r="I126">
        <f>_xlfn.XLOOKUP(B126,Use_Code_Ranking!$A$4:$A$23,Use_Code_Ranking!$B$4:$B$23,9999)</f>
        <v>5</v>
      </c>
      <c r="J126">
        <f t="shared" ca="1" si="29"/>
        <v>1</v>
      </c>
      <c r="K126">
        <f t="shared" ca="1" si="30"/>
        <v>1</v>
      </c>
      <c r="L126">
        <f t="shared" ca="1" si="31"/>
        <v>0</v>
      </c>
      <c r="M126">
        <f t="shared" ca="1" si="32"/>
        <v>0</v>
      </c>
      <c r="N126" t="str">
        <f t="shared" ca="1" si="33"/>
        <v/>
      </c>
      <c r="O126" t="str">
        <f t="shared" ca="1" si="34"/>
        <v/>
      </c>
      <c r="P126" t="str">
        <f t="shared" si="35"/>
        <v/>
      </c>
      <c r="Q126" t="str">
        <f t="shared" si="36"/>
        <v/>
      </c>
      <c r="R126" t="str">
        <f t="shared" si="37"/>
        <v/>
      </c>
      <c r="S126" t="str">
        <f t="shared" si="38"/>
        <v/>
      </c>
      <c r="U126" s="2" t="str">
        <f ca="1">IF(ISBLANK($T126),IF(S126="Irrigation","Irrigation",IF(R126="Irrigation","Irrigation",IF(Q126="Domestic","Domestic",IF(P126="Stockwatering","Stockwatering",IF(N126="IRRIGATION_AND_MUNICIPAL","Irrigation and Municipal",IF(O126="IRRIGATION_AND_DOMESTIC","Irrigation and Domestic Municipality",_xlfn.XLOOKUP(J126,Use_Code_Ranking!$B$4:$B$23,Use_Code_Ranking!$A$4:$A$23))))))),$T126)</f>
        <v>Irrigation</v>
      </c>
    </row>
    <row r="127" spans="1:21" x14ac:dyDescent="0.3">
      <c r="A127" t="s">
        <v>159</v>
      </c>
      <c r="B127" t="s">
        <v>117</v>
      </c>
      <c r="C127" t="s">
        <v>99</v>
      </c>
      <c r="D127">
        <v>16.8</v>
      </c>
      <c r="E127" t="s">
        <v>100</v>
      </c>
      <c r="F127" t="s">
        <v>100</v>
      </c>
      <c r="G127" t="s">
        <v>160</v>
      </c>
      <c r="H127" t="s">
        <v>111</v>
      </c>
      <c r="I127">
        <f>_xlfn.XLOOKUP(B127,Use_Code_Ranking!$A$4:$A$23,Use_Code_Ranking!$B$4:$B$23,9999)</f>
        <v>7</v>
      </c>
      <c r="J127">
        <f t="shared" ca="1" si="29"/>
        <v>1</v>
      </c>
      <c r="K127">
        <f t="shared" ca="1" si="30"/>
        <v>1</v>
      </c>
      <c r="L127">
        <f t="shared" ca="1" si="31"/>
        <v>0</v>
      </c>
      <c r="M127">
        <f t="shared" ca="1" si="32"/>
        <v>0</v>
      </c>
      <c r="N127" t="str">
        <f t="shared" ca="1" si="33"/>
        <v/>
      </c>
      <c r="O127" t="str">
        <f t="shared" ca="1" si="34"/>
        <v/>
      </c>
      <c r="P127" t="str">
        <f t="shared" si="35"/>
        <v/>
      </c>
      <c r="Q127" t="str">
        <f t="shared" si="36"/>
        <v/>
      </c>
      <c r="R127" t="str">
        <f t="shared" si="37"/>
        <v/>
      </c>
      <c r="S127" t="str">
        <f t="shared" si="38"/>
        <v/>
      </c>
      <c r="U127" s="2" t="str">
        <f ca="1">IF(ISBLANK($T127),IF(S127="Irrigation","Irrigation",IF(R127="Irrigation","Irrigation",IF(Q127="Domestic","Domestic",IF(P127="Stockwatering","Stockwatering",IF(N127="IRRIGATION_AND_MUNICIPAL","Irrigation and Municipal",IF(O127="IRRIGATION_AND_DOMESTIC","Irrigation and Domestic Municipality",_xlfn.XLOOKUP(J127,Use_Code_Ranking!$B$4:$B$23,Use_Code_Ranking!$A$4:$A$23))))))),$T127)</f>
        <v>Irrigation</v>
      </c>
    </row>
    <row r="128" spans="1:21" x14ac:dyDescent="0.3">
      <c r="A128" t="s">
        <v>159</v>
      </c>
      <c r="B128" t="s">
        <v>98</v>
      </c>
      <c r="C128" t="s">
        <v>99</v>
      </c>
      <c r="D128">
        <v>16.8</v>
      </c>
      <c r="E128" t="s">
        <v>100</v>
      </c>
      <c r="F128" t="s">
        <v>100</v>
      </c>
      <c r="G128" t="s">
        <v>160</v>
      </c>
      <c r="H128" t="s">
        <v>111</v>
      </c>
      <c r="I128">
        <f>_xlfn.XLOOKUP(B128,Use_Code_Ranking!$A$4:$A$23,Use_Code_Ranking!$B$4:$B$23,9999)</f>
        <v>1</v>
      </c>
      <c r="J128">
        <f t="shared" ca="1" si="29"/>
        <v>1</v>
      </c>
      <c r="K128">
        <f t="shared" ca="1" si="30"/>
        <v>1</v>
      </c>
      <c r="L128">
        <f t="shared" ca="1" si="31"/>
        <v>0</v>
      </c>
      <c r="M128">
        <f t="shared" ca="1" si="32"/>
        <v>0</v>
      </c>
      <c r="N128" t="str">
        <f t="shared" ca="1" si="33"/>
        <v/>
      </c>
      <c r="O128" t="str">
        <f t="shared" ca="1" si="34"/>
        <v/>
      </c>
      <c r="P128" t="str">
        <f t="shared" si="35"/>
        <v/>
      </c>
      <c r="Q128" t="str">
        <f t="shared" si="36"/>
        <v/>
      </c>
      <c r="R128" t="str">
        <f t="shared" si="37"/>
        <v/>
      </c>
      <c r="S128" t="str">
        <f t="shared" si="38"/>
        <v/>
      </c>
      <c r="U128" s="2" t="str">
        <f ca="1">IF(ISBLANK($T128),IF(S128="Irrigation","Irrigation",IF(R128="Irrigation","Irrigation",IF(Q128="Domestic","Domestic",IF(P128="Stockwatering","Stockwatering",IF(N128="IRRIGATION_AND_MUNICIPAL","Irrigation and Municipal",IF(O128="IRRIGATION_AND_DOMESTIC","Irrigation and Domestic Municipality",_xlfn.XLOOKUP(J128,Use_Code_Ranking!$B$4:$B$23,Use_Code_Ranking!$A$4:$A$23))))))),$T128)</f>
        <v>Irrigation</v>
      </c>
    </row>
    <row r="129" spans="1:21" x14ac:dyDescent="0.3">
      <c r="A129" t="s">
        <v>344</v>
      </c>
      <c r="B129" t="s">
        <v>117</v>
      </c>
      <c r="C129" t="s">
        <v>99</v>
      </c>
      <c r="D129">
        <v>12</v>
      </c>
      <c r="E129" t="s">
        <v>100</v>
      </c>
      <c r="F129" t="s">
        <v>100</v>
      </c>
      <c r="G129" t="s">
        <v>162</v>
      </c>
      <c r="H129" t="s">
        <v>102</v>
      </c>
      <c r="I129">
        <f>_xlfn.XLOOKUP(B129,Use_Code_Ranking!$A$4:$A$23,Use_Code_Ranking!$B$4:$B$23,9999)</f>
        <v>7</v>
      </c>
      <c r="J129">
        <f t="shared" ca="1" si="29"/>
        <v>7</v>
      </c>
      <c r="K129">
        <f t="shared" ca="1" si="30"/>
        <v>0</v>
      </c>
      <c r="L129">
        <f t="shared" ca="1" si="31"/>
        <v>0</v>
      </c>
      <c r="M129">
        <f t="shared" ca="1" si="32"/>
        <v>0</v>
      </c>
      <c r="N129" t="str">
        <f t="shared" ca="1" si="33"/>
        <v/>
      </c>
      <c r="O129" t="str">
        <f t="shared" ca="1" si="34"/>
        <v/>
      </c>
      <c r="P129" t="str">
        <f t="shared" si="35"/>
        <v/>
      </c>
      <c r="Q129" t="str">
        <f t="shared" si="36"/>
        <v/>
      </c>
      <c r="R129" t="str">
        <f t="shared" si="37"/>
        <v/>
      </c>
      <c r="S129" t="str">
        <f t="shared" si="38"/>
        <v/>
      </c>
      <c r="U129" s="2" t="str">
        <f ca="1">IF(ISBLANK($T129),IF(S129="Irrigation","Irrigation",IF(R129="Irrigation","Irrigation",IF(Q129="Domestic","Domestic",IF(P129="Stockwatering","Stockwatering",IF(N129="IRRIGATION_AND_MUNICIPAL","Irrigation and Municipal",IF(O129="IRRIGATION_AND_DOMESTIC","Irrigation and Domestic Municipality",_xlfn.XLOOKUP(J129,Use_Code_Ranking!$B$4:$B$23,Use_Code_Ranking!$A$4:$A$23))))))),$T129)</f>
        <v>Frost Protection</v>
      </c>
    </row>
    <row r="130" spans="1:21" x14ac:dyDescent="0.3">
      <c r="A130" t="s">
        <v>165</v>
      </c>
      <c r="B130" t="s">
        <v>98</v>
      </c>
      <c r="C130" t="s">
        <v>99</v>
      </c>
      <c r="D130">
        <v>14</v>
      </c>
      <c r="E130" t="s">
        <v>100</v>
      </c>
      <c r="F130" t="s">
        <v>100</v>
      </c>
      <c r="G130" t="s">
        <v>166</v>
      </c>
      <c r="H130" t="s">
        <v>102</v>
      </c>
      <c r="I130">
        <f>_xlfn.XLOOKUP(B130,Use_Code_Ranking!$A$4:$A$23,Use_Code_Ranking!$B$4:$B$23,9999)</f>
        <v>1</v>
      </c>
      <c r="J130">
        <f t="shared" ca="1" si="29"/>
        <v>1</v>
      </c>
      <c r="K130">
        <f t="shared" ca="1" si="30"/>
        <v>1</v>
      </c>
      <c r="L130">
        <f t="shared" ca="1" si="31"/>
        <v>0</v>
      </c>
      <c r="M130">
        <f t="shared" ca="1" si="32"/>
        <v>0</v>
      </c>
      <c r="N130" t="str">
        <f t="shared" ca="1" si="33"/>
        <v/>
      </c>
      <c r="O130" t="str">
        <f t="shared" ca="1" si="34"/>
        <v/>
      </c>
      <c r="P130" t="str">
        <f t="shared" si="35"/>
        <v/>
      </c>
      <c r="Q130" t="str">
        <f t="shared" si="36"/>
        <v/>
      </c>
      <c r="R130" t="str">
        <f t="shared" si="37"/>
        <v/>
      </c>
      <c r="S130" t="str">
        <f t="shared" si="38"/>
        <v/>
      </c>
      <c r="U130" s="2" t="str">
        <f ca="1">IF(ISBLANK($T130),IF(S130="Irrigation","Irrigation",IF(R130="Irrigation","Irrigation",IF(Q130="Domestic","Domestic",IF(P130="Stockwatering","Stockwatering",IF(N130="IRRIGATION_AND_MUNICIPAL","Irrigation and Municipal",IF(O130="IRRIGATION_AND_DOMESTIC","Irrigation and Domestic Municipality",_xlfn.XLOOKUP(J130,Use_Code_Ranking!$B$4:$B$23,Use_Code_Ranking!$A$4:$A$23))))))),$T130)</f>
        <v>Irrigation</v>
      </c>
    </row>
    <row r="131" spans="1:21" x14ac:dyDescent="0.3">
      <c r="A131" t="s">
        <v>165</v>
      </c>
      <c r="B131" t="s">
        <v>120</v>
      </c>
      <c r="C131" t="s">
        <v>99</v>
      </c>
      <c r="D131">
        <v>14</v>
      </c>
      <c r="E131" t="s">
        <v>100</v>
      </c>
      <c r="F131" t="s">
        <v>100</v>
      </c>
      <c r="G131" t="s">
        <v>166</v>
      </c>
      <c r="H131" t="s">
        <v>102</v>
      </c>
      <c r="I131">
        <f>_xlfn.XLOOKUP(B131,Use_Code_Ranking!$A$4:$A$23,Use_Code_Ranking!$B$4:$B$23,9999)</f>
        <v>9</v>
      </c>
      <c r="J131">
        <f t="shared" ca="1" si="29"/>
        <v>1</v>
      </c>
      <c r="K131">
        <f t="shared" ca="1" si="30"/>
        <v>1</v>
      </c>
      <c r="L131">
        <f t="shared" ca="1" si="31"/>
        <v>0</v>
      </c>
      <c r="M131">
        <f t="shared" ca="1" si="32"/>
        <v>0</v>
      </c>
      <c r="N131" t="str">
        <f t="shared" ca="1" si="33"/>
        <v/>
      </c>
      <c r="O131" t="str">
        <f t="shared" ca="1" si="34"/>
        <v/>
      </c>
      <c r="P131" t="str">
        <f t="shared" si="35"/>
        <v/>
      </c>
      <c r="Q131" t="str">
        <f t="shared" si="36"/>
        <v/>
      </c>
      <c r="R131" t="str">
        <f t="shared" si="37"/>
        <v/>
      </c>
      <c r="S131" t="str">
        <f t="shared" si="38"/>
        <v/>
      </c>
      <c r="U131" s="2" t="str">
        <f ca="1">IF(ISBLANK($T131),IF(S131="Irrigation","Irrigation",IF(R131="Irrigation","Irrigation",IF(Q131="Domestic","Domestic",IF(P131="Stockwatering","Stockwatering",IF(N131="IRRIGATION_AND_MUNICIPAL","Irrigation and Municipal",IF(O131="IRRIGATION_AND_DOMESTIC","Irrigation and Domestic Municipality",_xlfn.XLOOKUP(J131,Use_Code_Ranking!$B$4:$B$23,Use_Code_Ranking!$A$4:$A$23))))))),$T131)</f>
        <v>Irrigation</v>
      </c>
    </row>
    <row r="132" spans="1:21" x14ac:dyDescent="0.3">
      <c r="A132" t="s">
        <v>165</v>
      </c>
      <c r="B132" t="s">
        <v>106</v>
      </c>
      <c r="C132" t="s">
        <v>99</v>
      </c>
      <c r="D132">
        <v>14</v>
      </c>
      <c r="E132" t="s">
        <v>100</v>
      </c>
      <c r="F132" t="s">
        <v>100</v>
      </c>
      <c r="G132" t="s">
        <v>166</v>
      </c>
      <c r="H132" t="s">
        <v>102</v>
      </c>
      <c r="I132">
        <f>_xlfn.XLOOKUP(B132,Use_Code_Ranking!$A$4:$A$23,Use_Code_Ranking!$B$4:$B$23,9999)</f>
        <v>3</v>
      </c>
      <c r="J132">
        <f t="shared" ca="1" si="29"/>
        <v>1</v>
      </c>
      <c r="K132">
        <f t="shared" ca="1" si="30"/>
        <v>1</v>
      </c>
      <c r="L132">
        <f t="shared" ca="1" si="31"/>
        <v>0</v>
      </c>
      <c r="M132">
        <f t="shared" ca="1" si="32"/>
        <v>0</v>
      </c>
      <c r="N132" t="str">
        <f t="shared" ca="1" si="33"/>
        <v/>
      </c>
      <c r="O132" t="str">
        <f t="shared" ca="1" si="34"/>
        <v/>
      </c>
      <c r="P132" t="str">
        <f t="shared" si="35"/>
        <v/>
      </c>
      <c r="Q132" t="str">
        <f t="shared" si="36"/>
        <v/>
      </c>
      <c r="R132" t="str">
        <f t="shared" si="37"/>
        <v/>
      </c>
      <c r="S132" t="str">
        <f t="shared" si="38"/>
        <v/>
      </c>
      <c r="U132" s="2" t="str">
        <f ca="1">IF(ISBLANK($T132),IF(S132="Irrigation","Irrigation",IF(R132="Irrigation","Irrigation",IF(Q132="Domestic","Domestic",IF(P132="Stockwatering","Stockwatering",IF(N132="IRRIGATION_AND_MUNICIPAL","Irrigation and Municipal",IF(O132="IRRIGATION_AND_DOMESTIC","Irrigation and Domestic Municipality",_xlfn.XLOOKUP(J132,Use_Code_Ranking!$B$4:$B$23,Use_Code_Ranking!$A$4:$A$23))))))),$T132)</f>
        <v>Irrigation</v>
      </c>
    </row>
    <row r="133" spans="1:21" x14ac:dyDescent="0.3">
      <c r="A133" t="s">
        <v>165</v>
      </c>
      <c r="B133" t="s">
        <v>115</v>
      </c>
      <c r="C133" t="s">
        <v>99</v>
      </c>
      <c r="D133">
        <v>14</v>
      </c>
      <c r="E133" t="s">
        <v>100</v>
      </c>
      <c r="F133" t="s">
        <v>100</v>
      </c>
      <c r="G133" t="s">
        <v>166</v>
      </c>
      <c r="H133" t="s">
        <v>102</v>
      </c>
      <c r="I133">
        <f>_xlfn.XLOOKUP(B133,Use_Code_Ranking!$A$4:$A$23,Use_Code_Ranking!$B$4:$B$23,9999)</f>
        <v>5</v>
      </c>
      <c r="J133">
        <f t="shared" ref="J133:J196" ca="1" si="43">_xlfn.MINIFS(USE_CODE_RANK,APPLICATION_NUMBER,A133)</f>
        <v>1</v>
      </c>
      <c r="K133">
        <f t="shared" ref="K133:K196" ca="1" si="44">COUNTIFS(USE_CODE_RANK,1,APPLICATION_NUMBER,A133)</f>
        <v>1</v>
      </c>
      <c r="L133">
        <f t="shared" ref="L133:L196" ca="1" si="45">COUNTIFS(USE_CODE_RANK,2,APPLICATION_NUMBER,A133)</f>
        <v>0</v>
      </c>
      <c r="M133">
        <f t="shared" ref="M133:M196" ca="1" si="46">COUNTIFS(USE_CODE_RANK,3,APPLICATION_NUMBER,A133,PRIMARY_OWNER_ENTITY_TYPE,"Government (State/Municipal)")</f>
        <v>0</v>
      </c>
      <c r="N133" t="str">
        <f t="shared" ref="N133:N196" ca="1" si="47">IF(AND(K133&gt;0,L133&gt;0),"IRRIGATION_AND_MUNICIPAL","")</f>
        <v/>
      </c>
      <c r="O133" t="str">
        <f t="shared" ref="O133:O196" ca="1" si="48">IF(AND(K133&gt;0,M133&gt;0),"IRRIGATION_AND_DOMESTIC","")</f>
        <v/>
      </c>
      <c r="P133" t="str">
        <f t="shared" ref="P133:P196" si="49">IF(ISNUMBER(SEARCH("Stock",C133)),"Stockwatering","")</f>
        <v/>
      </c>
      <c r="Q133" t="str">
        <f t="shared" ref="Q133:Q196" si="50">IF(ISNUMBER(SEARCH("Registration Domestic",C133)),"Domestic","")</f>
        <v/>
      </c>
      <c r="R133" t="str">
        <f t="shared" ref="R133:R196" si="51">IF(ISNUMBER(SEARCH("Registration Irrigation",C133)),"Irrigation","")</f>
        <v/>
      </c>
      <c r="S133" t="str">
        <f t="shared" ref="S133:S196" si="52">IF(ISNUMBER(SEARCH("Registration Cannabis",C133)),"Irrigation","")</f>
        <v/>
      </c>
      <c r="U133" s="2" t="str">
        <f ca="1">IF(ISBLANK($T133),IF(S133="Irrigation","Irrigation",IF(R133="Irrigation","Irrigation",IF(Q133="Domestic","Domestic",IF(P133="Stockwatering","Stockwatering",IF(N133="IRRIGATION_AND_MUNICIPAL","Irrigation and Municipal",IF(O133="IRRIGATION_AND_DOMESTIC","Irrigation and Domestic Municipality",_xlfn.XLOOKUP(J133,Use_Code_Ranking!$B$4:$B$23,Use_Code_Ranking!$A$4:$A$23))))))),$T133)</f>
        <v>Irrigation</v>
      </c>
    </row>
    <row r="134" spans="1:21" x14ac:dyDescent="0.3">
      <c r="A134" t="s">
        <v>245</v>
      </c>
      <c r="B134" t="s">
        <v>122</v>
      </c>
      <c r="C134" t="s">
        <v>99</v>
      </c>
      <c r="D134">
        <v>3.9</v>
      </c>
      <c r="E134" t="s">
        <v>100</v>
      </c>
      <c r="F134" t="s">
        <v>100</v>
      </c>
      <c r="G134" t="s">
        <v>246</v>
      </c>
      <c r="H134" t="s">
        <v>104</v>
      </c>
      <c r="I134">
        <f>_xlfn.XLOOKUP(B134,Use_Code_Ranking!$A$4:$A$23,Use_Code_Ranking!$B$4:$B$23,9999)</f>
        <v>12</v>
      </c>
      <c r="J134">
        <f t="shared" ca="1" si="43"/>
        <v>9</v>
      </c>
      <c r="K134">
        <f t="shared" ca="1" si="44"/>
        <v>0</v>
      </c>
      <c r="L134">
        <f t="shared" ca="1" si="45"/>
        <v>0</v>
      </c>
      <c r="M134">
        <f t="shared" ca="1" si="46"/>
        <v>0</v>
      </c>
      <c r="N134" t="str">
        <f t="shared" ca="1" si="47"/>
        <v/>
      </c>
      <c r="O134" t="str">
        <f t="shared" ca="1" si="48"/>
        <v/>
      </c>
      <c r="P134" t="str">
        <f t="shared" si="49"/>
        <v/>
      </c>
      <c r="Q134" t="str">
        <f t="shared" si="50"/>
        <v/>
      </c>
      <c r="R134" t="str">
        <f t="shared" si="51"/>
        <v/>
      </c>
      <c r="S134" t="str">
        <f t="shared" si="52"/>
        <v/>
      </c>
      <c r="U134" s="2" t="str">
        <f ca="1">IF(ISBLANK($T134),IF(S134="Irrigation","Irrigation",IF(R134="Irrigation","Irrigation",IF(Q134="Domestic","Domestic",IF(P134="Stockwatering","Stockwatering",IF(N134="IRRIGATION_AND_MUNICIPAL","Irrigation and Municipal",IF(O134="IRRIGATION_AND_DOMESTIC","Irrigation and Domestic Municipality",_xlfn.XLOOKUP(J134,Use_Code_Ranking!$B$4:$B$23,Use_Code_Ranking!$A$4:$A$23))))))),$T134)</f>
        <v>Recreational</v>
      </c>
    </row>
    <row r="135" spans="1:21" x14ac:dyDescent="0.3">
      <c r="A135" t="s">
        <v>245</v>
      </c>
      <c r="B135" t="s">
        <v>120</v>
      </c>
      <c r="C135" t="s">
        <v>99</v>
      </c>
      <c r="D135">
        <v>3.9</v>
      </c>
      <c r="E135" t="s">
        <v>100</v>
      </c>
      <c r="F135" t="s">
        <v>100</v>
      </c>
      <c r="G135" t="s">
        <v>246</v>
      </c>
      <c r="H135" t="s">
        <v>104</v>
      </c>
      <c r="I135">
        <f>_xlfn.XLOOKUP(B135,Use_Code_Ranking!$A$4:$A$23,Use_Code_Ranking!$B$4:$B$23,9999)</f>
        <v>9</v>
      </c>
      <c r="J135">
        <f t="shared" ca="1" si="43"/>
        <v>9</v>
      </c>
      <c r="K135">
        <f t="shared" ca="1" si="44"/>
        <v>0</v>
      </c>
      <c r="L135">
        <f t="shared" ca="1" si="45"/>
        <v>0</v>
      </c>
      <c r="M135">
        <f t="shared" ca="1" si="46"/>
        <v>0</v>
      </c>
      <c r="N135" t="str">
        <f t="shared" ca="1" si="47"/>
        <v/>
      </c>
      <c r="O135" t="str">
        <f t="shared" ca="1" si="48"/>
        <v/>
      </c>
      <c r="P135" t="str">
        <f t="shared" si="49"/>
        <v/>
      </c>
      <c r="Q135" t="str">
        <f t="shared" si="50"/>
        <v/>
      </c>
      <c r="R135" t="str">
        <f t="shared" si="51"/>
        <v/>
      </c>
      <c r="S135" t="str">
        <f t="shared" si="52"/>
        <v/>
      </c>
      <c r="U135" s="2" t="str">
        <f ca="1">IF(ISBLANK($T135),IF(S135="Irrigation","Irrigation",IF(R135="Irrigation","Irrigation",IF(Q135="Domestic","Domestic",IF(P135="Stockwatering","Stockwatering",IF(N135="IRRIGATION_AND_MUNICIPAL","Irrigation and Municipal",IF(O135="IRRIGATION_AND_DOMESTIC","Irrigation and Domestic Municipality",_xlfn.XLOOKUP(J135,Use_Code_Ranking!$B$4:$B$23,Use_Code_Ranking!$A$4:$A$23))))))),$T135)</f>
        <v>Recreational</v>
      </c>
    </row>
    <row r="136" spans="1:21" x14ac:dyDescent="0.3">
      <c r="A136" t="s">
        <v>345</v>
      </c>
      <c r="B136" t="s">
        <v>98</v>
      </c>
      <c r="C136" t="s">
        <v>99</v>
      </c>
      <c r="D136">
        <v>5.5</v>
      </c>
      <c r="E136" t="s">
        <v>100</v>
      </c>
      <c r="F136" t="s">
        <v>100</v>
      </c>
      <c r="G136" t="s">
        <v>346</v>
      </c>
      <c r="H136" t="s">
        <v>102</v>
      </c>
      <c r="I136">
        <f>_xlfn.XLOOKUP(B136,Use_Code_Ranking!$A$4:$A$23,Use_Code_Ranking!$B$4:$B$23,9999)</f>
        <v>1</v>
      </c>
      <c r="J136">
        <f t="shared" ca="1" si="43"/>
        <v>1</v>
      </c>
      <c r="K136">
        <f t="shared" ca="1" si="44"/>
        <v>1</v>
      </c>
      <c r="L136">
        <f t="shared" ca="1" si="45"/>
        <v>0</v>
      </c>
      <c r="M136">
        <f t="shared" ca="1" si="46"/>
        <v>0</v>
      </c>
      <c r="N136" t="str">
        <f t="shared" ca="1" si="47"/>
        <v/>
      </c>
      <c r="O136" t="str">
        <f t="shared" ca="1" si="48"/>
        <v/>
      </c>
      <c r="P136" t="str">
        <f t="shared" si="49"/>
        <v/>
      </c>
      <c r="Q136" t="str">
        <f t="shared" si="50"/>
        <v/>
      </c>
      <c r="R136" t="str">
        <f t="shared" si="51"/>
        <v/>
      </c>
      <c r="S136" t="str">
        <f t="shared" si="52"/>
        <v/>
      </c>
      <c r="U136" s="2" t="str">
        <f ca="1">IF(ISBLANK($T136),IF(S136="Irrigation","Irrigation",IF(R136="Irrigation","Irrigation",IF(Q136="Domestic","Domestic",IF(P136="Stockwatering","Stockwatering",IF(N136="IRRIGATION_AND_MUNICIPAL","Irrigation and Municipal",IF(O136="IRRIGATION_AND_DOMESTIC","Irrigation and Domestic Municipality",_xlfn.XLOOKUP(J136,Use_Code_Ranking!$B$4:$B$23,Use_Code_Ranking!$A$4:$A$23))))))),$T136)</f>
        <v>Irrigation</v>
      </c>
    </row>
    <row r="137" spans="1:21" x14ac:dyDescent="0.3">
      <c r="A137" t="s">
        <v>345</v>
      </c>
      <c r="B137" t="s">
        <v>120</v>
      </c>
      <c r="C137" t="s">
        <v>99</v>
      </c>
      <c r="D137">
        <v>5.5</v>
      </c>
      <c r="E137" t="s">
        <v>100</v>
      </c>
      <c r="F137" t="s">
        <v>100</v>
      </c>
      <c r="G137" t="s">
        <v>346</v>
      </c>
      <c r="H137" t="s">
        <v>102</v>
      </c>
      <c r="I137">
        <f>_xlfn.XLOOKUP(B137,Use_Code_Ranking!$A$4:$A$23,Use_Code_Ranking!$B$4:$B$23,9999)</f>
        <v>9</v>
      </c>
      <c r="J137">
        <f t="shared" ca="1" si="43"/>
        <v>1</v>
      </c>
      <c r="K137">
        <f t="shared" ca="1" si="44"/>
        <v>1</v>
      </c>
      <c r="L137">
        <f t="shared" ca="1" si="45"/>
        <v>0</v>
      </c>
      <c r="M137">
        <f t="shared" ca="1" si="46"/>
        <v>0</v>
      </c>
      <c r="N137" t="str">
        <f t="shared" ca="1" si="47"/>
        <v/>
      </c>
      <c r="O137" t="str">
        <f t="shared" ca="1" si="48"/>
        <v/>
      </c>
      <c r="P137" t="str">
        <f t="shared" si="49"/>
        <v/>
      </c>
      <c r="Q137" t="str">
        <f t="shared" si="50"/>
        <v/>
      </c>
      <c r="R137" t="str">
        <f t="shared" si="51"/>
        <v/>
      </c>
      <c r="S137" t="str">
        <f t="shared" si="52"/>
        <v/>
      </c>
      <c r="U137" s="2" t="str">
        <f ca="1">IF(ISBLANK($T137),IF(S137="Irrigation","Irrigation",IF(R137="Irrigation","Irrigation",IF(Q137="Domestic","Domestic",IF(P137="Stockwatering","Stockwatering",IF(N137="IRRIGATION_AND_MUNICIPAL","Irrigation and Municipal",IF(O137="IRRIGATION_AND_DOMESTIC","Irrigation and Domestic Municipality",_xlfn.XLOOKUP(J137,Use_Code_Ranking!$B$4:$B$23,Use_Code_Ranking!$A$4:$A$23))))))),$T137)</f>
        <v>Irrigation</v>
      </c>
    </row>
    <row r="138" spans="1:21" x14ac:dyDescent="0.3">
      <c r="A138" t="s">
        <v>345</v>
      </c>
      <c r="B138" t="s">
        <v>122</v>
      </c>
      <c r="C138" t="s">
        <v>99</v>
      </c>
      <c r="D138">
        <v>5.5</v>
      </c>
      <c r="E138" t="s">
        <v>100</v>
      </c>
      <c r="F138" t="s">
        <v>100</v>
      </c>
      <c r="G138" t="s">
        <v>346</v>
      </c>
      <c r="H138" t="s">
        <v>102</v>
      </c>
      <c r="I138">
        <f>_xlfn.XLOOKUP(B138,Use_Code_Ranking!$A$4:$A$23,Use_Code_Ranking!$B$4:$B$23,9999)</f>
        <v>12</v>
      </c>
      <c r="J138">
        <f t="shared" ca="1" si="43"/>
        <v>1</v>
      </c>
      <c r="K138">
        <f t="shared" ca="1" si="44"/>
        <v>1</v>
      </c>
      <c r="L138">
        <f t="shared" ca="1" si="45"/>
        <v>0</v>
      </c>
      <c r="M138">
        <f t="shared" ca="1" si="46"/>
        <v>0</v>
      </c>
      <c r="N138" t="str">
        <f t="shared" ca="1" si="47"/>
        <v/>
      </c>
      <c r="O138" t="str">
        <f t="shared" ca="1" si="48"/>
        <v/>
      </c>
      <c r="P138" t="str">
        <f t="shared" si="49"/>
        <v/>
      </c>
      <c r="Q138" t="str">
        <f t="shared" si="50"/>
        <v/>
      </c>
      <c r="R138" t="str">
        <f t="shared" si="51"/>
        <v/>
      </c>
      <c r="S138" t="str">
        <f t="shared" si="52"/>
        <v/>
      </c>
      <c r="U138" s="2" t="str">
        <f ca="1">IF(ISBLANK($T138),IF(S138="Irrigation","Irrigation",IF(R138="Irrigation","Irrigation",IF(Q138="Domestic","Domestic",IF(P138="Stockwatering","Stockwatering",IF(N138="IRRIGATION_AND_MUNICIPAL","Irrigation and Municipal",IF(O138="IRRIGATION_AND_DOMESTIC","Irrigation and Domestic Municipality",_xlfn.XLOOKUP(J138,Use_Code_Ranking!$B$4:$B$23,Use_Code_Ranking!$A$4:$A$23))))))),$T138)</f>
        <v>Irrigation</v>
      </c>
    </row>
    <row r="139" spans="1:21" x14ac:dyDescent="0.3">
      <c r="A139" t="s">
        <v>347</v>
      </c>
      <c r="B139" t="s">
        <v>122</v>
      </c>
      <c r="C139" t="s">
        <v>99</v>
      </c>
      <c r="D139">
        <v>4.4000000000000004</v>
      </c>
      <c r="E139" t="s">
        <v>100</v>
      </c>
      <c r="F139" t="s">
        <v>100</v>
      </c>
      <c r="G139" t="s">
        <v>348</v>
      </c>
      <c r="H139" t="s">
        <v>111</v>
      </c>
      <c r="I139">
        <f>_xlfn.XLOOKUP(B139,Use_Code_Ranking!$A$4:$A$23,Use_Code_Ranking!$B$4:$B$23,9999)</f>
        <v>12</v>
      </c>
      <c r="J139">
        <f t="shared" ca="1" si="43"/>
        <v>1</v>
      </c>
      <c r="K139">
        <f t="shared" ca="1" si="44"/>
        <v>1</v>
      </c>
      <c r="L139">
        <f t="shared" ca="1" si="45"/>
        <v>0</v>
      </c>
      <c r="M139">
        <f t="shared" ca="1" si="46"/>
        <v>0</v>
      </c>
      <c r="N139" t="str">
        <f t="shared" ca="1" si="47"/>
        <v/>
      </c>
      <c r="O139" t="str">
        <f t="shared" ca="1" si="48"/>
        <v/>
      </c>
      <c r="P139" t="str">
        <f t="shared" si="49"/>
        <v/>
      </c>
      <c r="Q139" t="str">
        <f t="shared" si="50"/>
        <v/>
      </c>
      <c r="R139" t="str">
        <f t="shared" si="51"/>
        <v/>
      </c>
      <c r="S139" t="str">
        <f t="shared" si="52"/>
        <v/>
      </c>
      <c r="U139" s="2" t="str">
        <f ca="1">IF(ISBLANK($T139),IF(S139="Irrigation","Irrigation",IF(R139="Irrigation","Irrigation",IF(Q139="Domestic","Domestic",IF(P139="Stockwatering","Stockwatering",IF(N139="IRRIGATION_AND_MUNICIPAL","Irrigation and Municipal",IF(O139="IRRIGATION_AND_DOMESTIC","Irrigation and Domestic Municipality",_xlfn.XLOOKUP(J139,Use_Code_Ranking!$B$4:$B$23,Use_Code_Ranking!$A$4:$A$23))))))),$T139)</f>
        <v>Irrigation</v>
      </c>
    </row>
    <row r="140" spans="1:21" x14ac:dyDescent="0.3">
      <c r="A140" t="s">
        <v>347</v>
      </c>
      <c r="B140" t="s">
        <v>120</v>
      </c>
      <c r="C140" t="s">
        <v>99</v>
      </c>
      <c r="D140">
        <v>4.4000000000000004</v>
      </c>
      <c r="E140" t="s">
        <v>100</v>
      </c>
      <c r="F140" t="s">
        <v>100</v>
      </c>
      <c r="G140" t="s">
        <v>348</v>
      </c>
      <c r="H140" t="s">
        <v>111</v>
      </c>
      <c r="I140">
        <f>_xlfn.XLOOKUP(B140,Use_Code_Ranking!$A$4:$A$23,Use_Code_Ranking!$B$4:$B$23,9999)</f>
        <v>9</v>
      </c>
      <c r="J140">
        <f t="shared" ca="1" si="43"/>
        <v>1</v>
      </c>
      <c r="K140">
        <f t="shared" ca="1" si="44"/>
        <v>1</v>
      </c>
      <c r="L140">
        <f t="shared" ca="1" si="45"/>
        <v>0</v>
      </c>
      <c r="M140">
        <f t="shared" ca="1" si="46"/>
        <v>0</v>
      </c>
      <c r="N140" t="str">
        <f t="shared" ca="1" si="47"/>
        <v/>
      </c>
      <c r="O140" t="str">
        <f t="shared" ca="1" si="48"/>
        <v/>
      </c>
      <c r="P140" t="str">
        <f t="shared" si="49"/>
        <v/>
      </c>
      <c r="Q140" t="str">
        <f t="shared" si="50"/>
        <v/>
      </c>
      <c r="R140" t="str">
        <f t="shared" si="51"/>
        <v/>
      </c>
      <c r="S140" t="str">
        <f t="shared" si="52"/>
        <v/>
      </c>
      <c r="U140" s="2" t="str">
        <f ca="1">IF(ISBLANK($T140),IF(S140="Irrigation","Irrigation",IF(R140="Irrigation","Irrigation",IF(Q140="Domestic","Domestic",IF(P140="Stockwatering","Stockwatering",IF(N140="IRRIGATION_AND_MUNICIPAL","Irrigation and Municipal",IF(O140="IRRIGATION_AND_DOMESTIC","Irrigation and Domestic Municipality",_xlfn.XLOOKUP(J140,Use_Code_Ranking!$B$4:$B$23,Use_Code_Ranking!$A$4:$A$23))))))),$T140)</f>
        <v>Irrigation</v>
      </c>
    </row>
    <row r="141" spans="1:21" x14ac:dyDescent="0.3">
      <c r="A141" t="s">
        <v>347</v>
      </c>
      <c r="B141" t="s">
        <v>115</v>
      </c>
      <c r="C141" t="s">
        <v>99</v>
      </c>
      <c r="D141">
        <v>4.4000000000000004</v>
      </c>
      <c r="E141" t="s">
        <v>100</v>
      </c>
      <c r="F141" t="s">
        <v>100</v>
      </c>
      <c r="G141" t="s">
        <v>348</v>
      </c>
      <c r="H141" t="s">
        <v>111</v>
      </c>
      <c r="I141">
        <f>_xlfn.XLOOKUP(B141,Use_Code_Ranking!$A$4:$A$23,Use_Code_Ranking!$B$4:$B$23,9999)</f>
        <v>5</v>
      </c>
      <c r="J141">
        <f t="shared" ca="1" si="43"/>
        <v>1</v>
      </c>
      <c r="K141">
        <f t="shared" ca="1" si="44"/>
        <v>1</v>
      </c>
      <c r="L141">
        <f t="shared" ca="1" si="45"/>
        <v>0</v>
      </c>
      <c r="M141">
        <f t="shared" ca="1" si="46"/>
        <v>0</v>
      </c>
      <c r="N141" t="str">
        <f t="shared" ca="1" si="47"/>
        <v/>
      </c>
      <c r="O141" t="str">
        <f t="shared" ca="1" si="48"/>
        <v/>
      </c>
      <c r="P141" t="str">
        <f t="shared" si="49"/>
        <v/>
      </c>
      <c r="Q141" t="str">
        <f t="shared" si="50"/>
        <v/>
      </c>
      <c r="R141" t="str">
        <f t="shared" si="51"/>
        <v/>
      </c>
      <c r="S141" t="str">
        <f t="shared" si="52"/>
        <v/>
      </c>
      <c r="U141" s="2" t="str">
        <f ca="1">IF(ISBLANK($T141),IF(S141="Irrigation","Irrigation",IF(R141="Irrigation","Irrigation",IF(Q141="Domestic","Domestic",IF(P141="Stockwatering","Stockwatering",IF(N141="IRRIGATION_AND_MUNICIPAL","Irrigation and Municipal",IF(O141="IRRIGATION_AND_DOMESTIC","Irrigation and Domestic Municipality",_xlfn.XLOOKUP(J141,Use_Code_Ranking!$B$4:$B$23,Use_Code_Ranking!$A$4:$A$23))))))),$T141)</f>
        <v>Irrigation</v>
      </c>
    </row>
    <row r="142" spans="1:21" x14ac:dyDescent="0.3">
      <c r="A142" t="s">
        <v>347</v>
      </c>
      <c r="B142" t="s">
        <v>98</v>
      </c>
      <c r="C142" t="s">
        <v>99</v>
      </c>
      <c r="D142">
        <v>4.4000000000000004</v>
      </c>
      <c r="E142" t="s">
        <v>100</v>
      </c>
      <c r="F142" t="s">
        <v>100</v>
      </c>
      <c r="G142" t="s">
        <v>348</v>
      </c>
      <c r="H142" t="s">
        <v>111</v>
      </c>
      <c r="I142">
        <f>_xlfn.XLOOKUP(B142,Use_Code_Ranking!$A$4:$A$23,Use_Code_Ranking!$B$4:$B$23,9999)</f>
        <v>1</v>
      </c>
      <c r="J142">
        <f t="shared" ca="1" si="43"/>
        <v>1</v>
      </c>
      <c r="K142">
        <f t="shared" ca="1" si="44"/>
        <v>1</v>
      </c>
      <c r="L142">
        <f t="shared" ca="1" si="45"/>
        <v>0</v>
      </c>
      <c r="M142">
        <f t="shared" ca="1" si="46"/>
        <v>0</v>
      </c>
      <c r="N142" t="str">
        <f t="shared" ca="1" si="47"/>
        <v/>
      </c>
      <c r="O142" t="str">
        <f t="shared" ca="1" si="48"/>
        <v/>
      </c>
      <c r="P142" t="str">
        <f t="shared" si="49"/>
        <v/>
      </c>
      <c r="Q142" t="str">
        <f t="shared" si="50"/>
        <v/>
      </c>
      <c r="R142" t="str">
        <f t="shared" si="51"/>
        <v/>
      </c>
      <c r="S142" t="str">
        <f t="shared" si="52"/>
        <v/>
      </c>
      <c r="U142" s="2" t="str">
        <f ca="1">IF(ISBLANK($T142),IF(S142="Irrigation","Irrigation",IF(R142="Irrigation","Irrigation",IF(Q142="Domestic","Domestic",IF(P142="Stockwatering","Stockwatering",IF(N142="IRRIGATION_AND_MUNICIPAL","Irrigation and Municipal",IF(O142="IRRIGATION_AND_DOMESTIC","Irrigation and Domestic Municipality",_xlfn.XLOOKUP(J142,Use_Code_Ranking!$B$4:$B$23,Use_Code_Ranking!$A$4:$A$23))))))),$T142)</f>
        <v>Irrigation</v>
      </c>
    </row>
    <row r="143" spans="1:21" x14ac:dyDescent="0.3">
      <c r="A143" t="s">
        <v>349</v>
      </c>
      <c r="B143" t="s">
        <v>117</v>
      </c>
      <c r="C143" t="s">
        <v>99</v>
      </c>
      <c r="D143">
        <v>11</v>
      </c>
      <c r="E143" t="s">
        <v>100</v>
      </c>
      <c r="F143" t="s">
        <v>100</v>
      </c>
      <c r="G143" t="s">
        <v>126</v>
      </c>
      <c r="H143" t="s">
        <v>119</v>
      </c>
      <c r="I143">
        <f>_xlfn.XLOOKUP(B143,Use_Code_Ranking!$A$4:$A$23,Use_Code_Ranking!$B$4:$B$23,9999)</f>
        <v>7</v>
      </c>
      <c r="J143">
        <f t="shared" ca="1" si="43"/>
        <v>1</v>
      </c>
      <c r="K143">
        <f t="shared" ca="1" si="44"/>
        <v>1</v>
      </c>
      <c r="L143">
        <f t="shared" ca="1" si="45"/>
        <v>0</v>
      </c>
      <c r="M143">
        <f t="shared" ca="1" si="46"/>
        <v>0</v>
      </c>
      <c r="N143" t="str">
        <f t="shared" ca="1" si="47"/>
        <v/>
      </c>
      <c r="O143" t="str">
        <f t="shared" ca="1" si="48"/>
        <v/>
      </c>
      <c r="P143" t="str">
        <f t="shared" si="49"/>
        <v/>
      </c>
      <c r="Q143" t="str">
        <f t="shared" si="50"/>
        <v/>
      </c>
      <c r="R143" t="str">
        <f t="shared" si="51"/>
        <v/>
      </c>
      <c r="S143" t="str">
        <f t="shared" si="52"/>
        <v/>
      </c>
      <c r="U143" s="2" t="str">
        <f ca="1">IF(ISBLANK($T143),IF(S143="Irrigation","Irrigation",IF(R143="Irrigation","Irrigation",IF(Q143="Domestic","Domestic",IF(P143="Stockwatering","Stockwatering",IF(N143="IRRIGATION_AND_MUNICIPAL","Irrigation and Municipal",IF(O143="IRRIGATION_AND_DOMESTIC","Irrigation and Domestic Municipality",_xlfn.XLOOKUP(J143,Use_Code_Ranking!$B$4:$B$23,Use_Code_Ranking!$A$4:$A$23))))))),$T143)</f>
        <v>Irrigation</v>
      </c>
    </row>
    <row r="144" spans="1:21" x14ac:dyDescent="0.3">
      <c r="A144" t="s">
        <v>349</v>
      </c>
      <c r="B144" t="s">
        <v>98</v>
      </c>
      <c r="C144" t="s">
        <v>99</v>
      </c>
      <c r="D144">
        <v>11</v>
      </c>
      <c r="E144" t="s">
        <v>100</v>
      </c>
      <c r="F144" t="s">
        <v>100</v>
      </c>
      <c r="G144" t="s">
        <v>126</v>
      </c>
      <c r="H144" t="s">
        <v>119</v>
      </c>
      <c r="I144">
        <f>_xlfn.XLOOKUP(B144,Use_Code_Ranking!$A$4:$A$23,Use_Code_Ranking!$B$4:$B$23,9999)</f>
        <v>1</v>
      </c>
      <c r="J144">
        <f t="shared" ca="1" si="43"/>
        <v>1</v>
      </c>
      <c r="K144">
        <f t="shared" ca="1" si="44"/>
        <v>1</v>
      </c>
      <c r="L144">
        <f t="shared" ca="1" si="45"/>
        <v>0</v>
      </c>
      <c r="M144">
        <f t="shared" ca="1" si="46"/>
        <v>0</v>
      </c>
      <c r="N144" t="str">
        <f t="shared" ca="1" si="47"/>
        <v/>
      </c>
      <c r="O144" t="str">
        <f t="shared" ca="1" si="48"/>
        <v/>
      </c>
      <c r="P144" t="str">
        <f t="shared" si="49"/>
        <v/>
      </c>
      <c r="Q144" t="str">
        <f t="shared" si="50"/>
        <v/>
      </c>
      <c r="R144" t="str">
        <f t="shared" si="51"/>
        <v/>
      </c>
      <c r="S144" t="str">
        <f t="shared" si="52"/>
        <v/>
      </c>
      <c r="U144" s="2" t="str">
        <f ca="1">IF(ISBLANK($T144),IF(S144="Irrigation","Irrigation",IF(R144="Irrigation","Irrigation",IF(Q144="Domestic","Domestic",IF(P144="Stockwatering","Stockwatering",IF(N144="IRRIGATION_AND_MUNICIPAL","Irrigation and Municipal",IF(O144="IRRIGATION_AND_DOMESTIC","Irrigation and Domestic Municipality",_xlfn.XLOOKUP(J144,Use_Code_Ranking!$B$4:$B$23,Use_Code_Ranking!$A$4:$A$23))))))),$T144)</f>
        <v>Irrigation</v>
      </c>
    </row>
    <row r="145" spans="1:21" x14ac:dyDescent="0.3">
      <c r="A145" t="s">
        <v>350</v>
      </c>
      <c r="B145" t="s">
        <v>107</v>
      </c>
      <c r="C145" t="s">
        <v>99</v>
      </c>
      <c r="D145">
        <v>5000</v>
      </c>
      <c r="E145" t="s">
        <v>100</v>
      </c>
      <c r="F145" t="s">
        <v>100</v>
      </c>
      <c r="G145" t="s">
        <v>163</v>
      </c>
      <c r="H145" t="s">
        <v>111</v>
      </c>
      <c r="I145">
        <f>_xlfn.XLOOKUP(B145,Use_Code_Ranking!$A$4:$A$23,Use_Code_Ranking!$B$4:$B$23,9999)</f>
        <v>6</v>
      </c>
      <c r="J145">
        <f t="shared" ca="1" si="43"/>
        <v>6</v>
      </c>
      <c r="K145">
        <f t="shared" ca="1" si="44"/>
        <v>0</v>
      </c>
      <c r="L145">
        <f t="shared" ca="1" si="45"/>
        <v>0</v>
      </c>
      <c r="M145">
        <f t="shared" ca="1" si="46"/>
        <v>0</v>
      </c>
      <c r="N145" t="str">
        <f t="shared" ca="1" si="47"/>
        <v/>
      </c>
      <c r="O145" t="str">
        <f t="shared" ca="1" si="48"/>
        <v/>
      </c>
      <c r="P145" t="str">
        <f t="shared" si="49"/>
        <v/>
      </c>
      <c r="Q145" t="str">
        <f t="shared" si="50"/>
        <v/>
      </c>
      <c r="R145" t="str">
        <f t="shared" si="51"/>
        <v/>
      </c>
      <c r="S145" t="str">
        <f t="shared" si="52"/>
        <v/>
      </c>
      <c r="U145" s="2" t="str">
        <f ca="1">IF(ISBLANK($T145),IF(S145="Irrigation","Irrigation",IF(R145="Irrigation","Irrigation",IF(Q145="Domestic","Domestic",IF(P145="Stockwatering","Stockwatering",IF(N145="IRRIGATION_AND_MUNICIPAL","Irrigation and Municipal",IF(O145="IRRIGATION_AND_DOMESTIC","Irrigation and Domestic Municipality",_xlfn.XLOOKUP(J145,Use_Code_Ranking!$B$4:$B$23,Use_Code_Ranking!$A$4:$A$23))))))),$T145)</f>
        <v>Industrial</v>
      </c>
    </row>
    <row r="146" spans="1:21" x14ac:dyDescent="0.3">
      <c r="A146" t="s">
        <v>351</v>
      </c>
      <c r="B146" t="s">
        <v>122</v>
      </c>
      <c r="C146" t="s">
        <v>99</v>
      </c>
      <c r="D146">
        <v>3.2</v>
      </c>
      <c r="E146" t="s">
        <v>100</v>
      </c>
      <c r="F146" t="s">
        <v>100</v>
      </c>
      <c r="G146" t="s">
        <v>352</v>
      </c>
      <c r="H146" t="s">
        <v>102</v>
      </c>
      <c r="I146">
        <f>_xlfn.XLOOKUP(B146,Use_Code_Ranking!$A$4:$A$23,Use_Code_Ranking!$B$4:$B$23,9999)</f>
        <v>12</v>
      </c>
      <c r="J146">
        <f t="shared" ca="1" si="43"/>
        <v>1</v>
      </c>
      <c r="K146">
        <f t="shared" ca="1" si="44"/>
        <v>1</v>
      </c>
      <c r="L146">
        <f t="shared" ca="1" si="45"/>
        <v>0</v>
      </c>
      <c r="M146">
        <f t="shared" ca="1" si="46"/>
        <v>0</v>
      </c>
      <c r="N146" t="str">
        <f t="shared" ca="1" si="47"/>
        <v/>
      </c>
      <c r="O146" t="str">
        <f t="shared" ca="1" si="48"/>
        <v/>
      </c>
      <c r="P146" t="str">
        <f t="shared" si="49"/>
        <v/>
      </c>
      <c r="Q146" t="str">
        <f t="shared" si="50"/>
        <v/>
      </c>
      <c r="R146" t="str">
        <f t="shared" si="51"/>
        <v/>
      </c>
      <c r="S146" t="str">
        <f t="shared" si="52"/>
        <v/>
      </c>
      <c r="U146" s="2" t="str">
        <f ca="1">IF(ISBLANK($T146),IF(S146="Irrigation","Irrigation",IF(R146="Irrigation","Irrigation",IF(Q146="Domestic","Domestic",IF(P146="Stockwatering","Stockwatering",IF(N146="IRRIGATION_AND_MUNICIPAL","Irrigation and Municipal",IF(O146="IRRIGATION_AND_DOMESTIC","Irrigation and Domestic Municipality",_xlfn.XLOOKUP(J146,Use_Code_Ranking!$B$4:$B$23,Use_Code_Ranking!$A$4:$A$23))))))),$T146)</f>
        <v>Irrigation</v>
      </c>
    </row>
    <row r="147" spans="1:21" x14ac:dyDescent="0.3">
      <c r="A147" t="s">
        <v>351</v>
      </c>
      <c r="B147" t="s">
        <v>120</v>
      </c>
      <c r="C147" t="s">
        <v>99</v>
      </c>
      <c r="D147">
        <v>3.2</v>
      </c>
      <c r="E147" t="s">
        <v>100</v>
      </c>
      <c r="F147" t="s">
        <v>100</v>
      </c>
      <c r="G147" t="s">
        <v>352</v>
      </c>
      <c r="H147" t="s">
        <v>102</v>
      </c>
      <c r="I147">
        <f>_xlfn.XLOOKUP(B147,Use_Code_Ranking!$A$4:$A$23,Use_Code_Ranking!$B$4:$B$23,9999)</f>
        <v>9</v>
      </c>
      <c r="J147">
        <f t="shared" ca="1" si="43"/>
        <v>1</v>
      </c>
      <c r="K147">
        <f t="shared" ca="1" si="44"/>
        <v>1</v>
      </c>
      <c r="L147">
        <f t="shared" ca="1" si="45"/>
        <v>0</v>
      </c>
      <c r="M147">
        <f t="shared" ca="1" si="46"/>
        <v>0</v>
      </c>
      <c r="N147" t="str">
        <f t="shared" ca="1" si="47"/>
        <v/>
      </c>
      <c r="O147" t="str">
        <f t="shared" ca="1" si="48"/>
        <v/>
      </c>
      <c r="P147" t="str">
        <f t="shared" si="49"/>
        <v/>
      </c>
      <c r="Q147" t="str">
        <f t="shared" si="50"/>
        <v/>
      </c>
      <c r="R147" t="str">
        <f t="shared" si="51"/>
        <v/>
      </c>
      <c r="S147" t="str">
        <f t="shared" si="52"/>
        <v/>
      </c>
      <c r="U147" s="2" t="str">
        <f ca="1">IF(ISBLANK($T147),IF(S147="Irrigation","Irrigation",IF(R147="Irrigation","Irrigation",IF(Q147="Domestic","Domestic",IF(P147="Stockwatering","Stockwatering",IF(N147="IRRIGATION_AND_MUNICIPAL","Irrigation and Municipal",IF(O147="IRRIGATION_AND_DOMESTIC","Irrigation and Domestic Municipality",_xlfn.XLOOKUP(J147,Use_Code_Ranking!$B$4:$B$23,Use_Code_Ranking!$A$4:$A$23))))))),$T147)</f>
        <v>Irrigation</v>
      </c>
    </row>
    <row r="148" spans="1:21" x14ac:dyDescent="0.3">
      <c r="A148" t="s">
        <v>351</v>
      </c>
      <c r="B148" t="s">
        <v>98</v>
      </c>
      <c r="C148" t="s">
        <v>99</v>
      </c>
      <c r="D148">
        <v>3.2</v>
      </c>
      <c r="E148" t="s">
        <v>100</v>
      </c>
      <c r="F148" t="s">
        <v>100</v>
      </c>
      <c r="G148" t="s">
        <v>352</v>
      </c>
      <c r="H148" t="s">
        <v>102</v>
      </c>
      <c r="I148">
        <f>_xlfn.XLOOKUP(B148,Use_Code_Ranking!$A$4:$A$23,Use_Code_Ranking!$B$4:$B$23,9999)</f>
        <v>1</v>
      </c>
      <c r="J148">
        <f t="shared" ca="1" si="43"/>
        <v>1</v>
      </c>
      <c r="K148">
        <f t="shared" ca="1" si="44"/>
        <v>1</v>
      </c>
      <c r="L148">
        <f t="shared" ca="1" si="45"/>
        <v>0</v>
      </c>
      <c r="M148">
        <f t="shared" ca="1" si="46"/>
        <v>0</v>
      </c>
      <c r="N148" t="str">
        <f t="shared" ca="1" si="47"/>
        <v/>
      </c>
      <c r="O148" t="str">
        <f t="shared" ca="1" si="48"/>
        <v/>
      </c>
      <c r="P148" t="str">
        <f t="shared" si="49"/>
        <v/>
      </c>
      <c r="Q148" t="str">
        <f t="shared" si="50"/>
        <v/>
      </c>
      <c r="R148" t="str">
        <f t="shared" si="51"/>
        <v/>
      </c>
      <c r="S148" t="str">
        <f t="shared" si="52"/>
        <v/>
      </c>
      <c r="U148" s="2" t="str">
        <f ca="1">IF(ISBLANK($T148),IF(S148="Irrigation","Irrigation",IF(R148="Irrigation","Irrigation",IF(Q148="Domestic","Domestic",IF(P148="Stockwatering","Stockwatering",IF(N148="IRRIGATION_AND_MUNICIPAL","Irrigation and Municipal",IF(O148="IRRIGATION_AND_DOMESTIC","Irrigation and Domestic Municipality",_xlfn.XLOOKUP(J148,Use_Code_Ranking!$B$4:$B$23,Use_Code_Ranking!$A$4:$A$23))))))),$T148)</f>
        <v>Irrigation</v>
      </c>
    </row>
    <row r="149" spans="1:21" x14ac:dyDescent="0.3">
      <c r="A149" t="s">
        <v>353</v>
      </c>
      <c r="B149" t="s">
        <v>98</v>
      </c>
      <c r="C149" t="s">
        <v>99</v>
      </c>
      <c r="D149">
        <v>23</v>
      </c>
      <c r="E149" t="s">
        <v>100</v>
      </c>
      <c r="F149" t="s">
        <v>100</v>
      </c>
      <c r="G149" t="s">
        <v>354</v>
      </c>
      <c r="H149" t="s">
        <v>108</v>
      </c>
      <c r="I149">
        <f>_xlfn.XLOOKUP(B149,Use_Code_Ranking!$A$4:$A$23,Use_Code_Ranking!$B$4:$B$23,9999)</f>
        <v>1</v>
      </c>
      <c r="J149">
        <f t="shared" ca="1" si="43"/>
        <v>1</v>
      </c>
      <c r="K149">
        <f t="shared" ca="1" si="44"/>
        <v>1</v>
      </c>
      <c r="L149">
        <f t="shared" ca="1" si="45"/>
        <v>0</v>
      </c>
      <c r="M149">
        <f t="shared" ca="1" si="46"/>
        <v>0</v>
      </c>
      <c r="N149" t="str">
        <f t="shared" ca="1" si="47"/>
        <v/>
      </c>
      <c r="O149" t="str">
        <f t="shared" ca="1" si="48"/>
        <v/>
      </c>
      <c r="P149" t="str">
        <f t="shared" si="49"/>
        <v/>
      </c>
      <c r="Q149" t="str">
        <f t="shared" si="50"/>
        <v/>
      </c>
      <c r="R149" t="str">
        <f t="shared" si="51"/>
        <v/>
      </c>
      <c r="S149" t="str">
        <f t="shared" si="52"/>
        <v/>
      </c>
      <c r="U149" s="2" t="str">
        <f ca="1">IF(ISBLANK($T149),IF(S149="Irrigation","Irrigation",IF(R149="Irrigation","Irrigation",IF(Q149="Domestic","Domestic",IF(P149="Stockwatering","Stockwatering",IF(N149="IRRIGATION_AND_MUNICIPAL","Irrigation and Municipal",IF(O149="IRRIGATION_AND_DOMESTIC","Irrigation and Domestic Municipality",_xlfn.XLOOKUP(J149,Use_Code_Ranking!$B$4:$B$23,Use_Code_Ranking!$A$4:$A$23))))))),$T149)</f>
        <v>Irrigation</v>
      </c>
    </row>
    <row r="150" spans="1:21" x14ac:dyDescent="0.3">
      <c r="A150" t="s">
        <v>353</v>
      </c>
      <c r="B150" t="s">
        <v>120</v>
      </c>
      <c r="C150" t="s">
        <v>99</v>
      </c>
      <c r="D150">
        <v>23</v>
      </c>
      <c r="E150" t="s">
        <v>100</v>
      </c>
      <c r="F150" t="s">
        <v>100</v>
      </c>
      <c r="G150" t="s">
        <v>354</v>
      </c>
      <c r="H150" t="s">
        <v>108</v>
      </c>
      <c r="I150">
        <f>_xlfn.XLOOKUP(B150,Use_Code_Ranking!$A$4:$A$23,Use_Code_Ranking!$B$4:$B$23,9999)</f>
        <v>9</v>
      </c>
      <c r="J150">
        <f t="shared" ca="1" si="43"/>
        <v>1</v>
      </c>
      <c r="K150">
        <f t="shared" ca="1" si="44"/>
        <v>1</v>
      </c>
      <c r="L150">
        <f t="shared" ca="1" si="45"/>
        <v>0</v>
      </c>
      <c r="M150">
        <f t="shared" ca="1" si="46"/>
        <v>0</v>
      </c>
      <c r="N150" t="str">
        <f t="shared" ca="1" si="47"/>
        <v/>
      </c>
      <c r="O150" t="str">
        <f t="shared" ca="1" si="48"/>
        <v/>
      </c>
      <c r="P150" t="str">
        <f t="shared" si="49"/>
        <v/>
      </c>
      <c r="Q150" t="str">
        <f t="shared" si="50"/>
        <v/>
      </c>
      <c r="R150" t="str">
        <f t="shared" si="51"/>
        <v/>
      </c>
      <c r="S150" t="str">
        <f t="shared" si="52"/>
        <v/>
      </c>
      <c r="U150" s="2" t="str">
        <f ca="1">IF(ISBLANK($T150),IF(S150="Irrigation","Irrigation",IF(R150="Irrigation","Irrigation",IF(Q150="Domestic","Domestic",IF(P150="Stockwatering","Stockwatering",IF(N150="IRRIGATION_AND_MUNICIPAL","Irrigation and Municipal",IF(O150="IRRIGATION_AND_DOMESTIC","Irrigation and Domestic Municipality",_xlfn.XLOOKUP(J150,Use_Code_Ranking!$B$4:$B$23,Use_Code_Ranking!$A$4:$A$23))))))),$T150)</f>
        <v>Irrigation</v>
      </c>
    </row>
    <row r="151" spans="1:21" x14ac:dyDescent="0.3">
      <c r="A151" t="s">
        <v>353</v>
      </c>
      <c r="B151" t="s">
        <v>115</v>
      </c>
      <c r="C151" t="s">
        <v>99</v>
      </c>
      <c r="D151">
        <v>23</v>
      </c>
      <c r="E151" t="s">
        <v>100</v>
      </c>
      <c r="F151" t="s">
        <v>100</v>
      </c>
      <c r="G151" t="s">
        <v>354</v>
      </c>
      <c r="H151" t="s">
        <v>108</v>
      </c>
      <c r="I151">
        <f>_xlfn.XLOOKUP(B151,Use_Code_Ranking!$A$4:$A$23,Use_Code_Ranking!$B$4:$B$23,9999)</f>
        <v>5</v>
      </c>
      <c r="J151">
        <f t="shared" ca="1" si="43"/>
        <v>1</v>
      </c>
      <c r="K151">
        <f t="shared" ca="1" si="44"/>
        <v>1</v>
      </c>
      <c r="L151">
        <f t="shared" ca="1" si="45"/>
        <v>0</v>
      </c>
      <c r="M151">
        <f t="shared" ca="1" si="46"/>
        <v>0</v>
      </c>
      <c r="N151" t="str">
        <f t="shared" ca="1" si="47"/>
        <v/>
      </c>
      <c r="O151" t="str">
        <f t="shared" ca="1" si="48"/>
        <v/>
      </c>
      <c r="P151" t="str">
        <f t="shared" si="49"/>
        <v/>
      </c>
      <c r="Q151" t="str">
        <f t="shared" si="50"/>
        <v/>
      </c>
      <c r="R151" t="str">
        <f t="shared" si="51"/>
        <v/>
      </c>
      <c r="S151" t="str">
        <f t="shared" si="52"/>
        <v/>
      </c>
      <c r="U151" s="2" t="str">
        <f ca="1">IF(ISBLANK($T151),IF(S151="Irrigation","Irrigation",IF(R151="Irrigation","Irrigation",IF(Q151="Domestic","Domestic",IF(P151="Stockwatering","Stockwatering",IF(N151="IRRIGATION_AND_MUNICIPAL","Irrigation and Municipal",IF(O151="IRRIGATION_AND_DOMESTIC","Irrigation and Domestic Municipality",_xlfn.XLOOKUP(J151,Use_Code_Ranking!$B$4:$B$23,Use_Code_Ranking!$A$4:$A$23))))))),$T151)</f>
        <v>Irrigation</v>
      </c>
    </row>
    <row r="152" spans="1:21" x14ac:dyDescent="0.3">
      <c r="A152" t="s">
        <v>355</v>
      </c>
      <c r="B152" t="s">
        <v>98</v>
      </c>
      <c r="C152" t="s">
        <v>99</v>
      </c>
      <c r="D152">
        <v>4.2</v>
      </c>
      <c r="E152" t="s">
        <v>100</v>
      </c>
      <c r="F152" t="s">
        <v>100</v>
      </c>
      <c r="G152" t="s">
        <v>356</v>
      </c>
      <c r="H152" t="s">
        <v>111</v>
      </c>
      <c r="I152">
        <f>_xlfn.XLOOKUP(B152,Use_Code_Ranking!$A$4:$A$23,Use_Code_Ranking!$B$4:$B$23,9999)</f>
        <v>1</v>
      </c>
      <c r="J152">
        <f t="shared" ca="1" si="43"/>
        <v>1</v>
      </c>
      <c r="K152">
        <f t="shared" ca="1" si="44"/>
        <v>1</v>
      </c>
      <c r="L152">
        <f t="shared" ca="1" si="45"/>
        <v>0</v>
      </c>
      <c r="M152">
        <f t="shared" ca="1" si="46"/>
        <v>0</v>
      </c>
      <c r="N152" t="str">
        <f t="shared" ca="1" si="47"/>
        <v/>
      </c>
      <c r="O152" t="str">
        <f t="shared" ca="1" si="48"/>
        <v/>
      </c>
      <c r="P152" t="str">
        <f t="shared" si="49"/>
        <v/>
      </c>
      <c r="Q152" t="str">
        <f t="shared" si="50"/>
        <v/>
      </c>
      <c r="R152" t="str">
        <f t="shared" si="51"/>
        <v/>
      </c>
      <c r="S152" t="str">
        <f t="shared" si="52"/>
        <v/>
      </c>
      <c r="U152" s="2" t="str">
        <f ca="1">IF(ISBLANK($T152),IF(S152="Irrigation","Irrigation",IF(R152="Irrigation","Irrigation",IF(Q152="Domestic","Domestic",IF(P152="Stockwatering","Stockwatering",IF(N152="IRRIGATION_AND_MUNICIPAL","Irrigation and Municipal",IF(O152="IRRIGATION_AND_DOMESTIC","Irrigation and Domestic Municipality",_xlfn.XLOOKUP(J152,Use_Code_Ranking!$B$4:$B$23,Use_Code_Ranking!$A$4:$A$23))))))),$T152)</f>
        <v>Irrigation</v>
      </c>
    </row>
    <row r="153" spans="1:21" x14ac:dyDescent="0.3">
      <c r="A153" t="s">
        <v>357</v>
      </c>
      <c r="B153" t="s">
        <v>98</v>
      </c>
      <c r="C153" t="s">
        <v>99</v>
      </c>
      <c r="D153">
        <v>0.4</v>
      </c>
      <c r="E153" t="s">
        <v>100</v>
      </c>
      <c r="F153" t="s">
        <v>100</v>
      </c>
      <c r="G153" t="s">
        <v>358</v>
      </c>
      <c r="H153" t="s">
        <v>102</v>
      </c>
      <c r="I153">
        <f>_xlfn.XLOOKUP(B153,Use_Code_Ranking!$A$4:$A$23,Use_Code_Ranking!$B$4:$B$23,9999)</f>
        <v>1</v>
      </c>
      <c r="J153">
        <f t="shared" ca="1" si="43"/>
        <v>1</v>
      </c>
      <c r="K153">
        <f t="shared" ca="1" si="44"/>
        <v>1</v>
      </c>
      <c r="L153">
        <f t="shared" ca="1" si="45"/>
        <v>0</v>
      </c>
      <c r="M153">
        <f t="shared" ca="1" si="46"/>
        <v>0</v>
      </c>
      <c r="N153" t="str">
        <f t="shared" ca="1" si="47"/>
        <v/>
      </c>
      <c r="O153" t="str">
        <f t="shared" ca="1" si="48"/>
        <v/>
      </c>
      <c r="P153" t="str">
        <f t="shared" si="49"/>
        <v/>
      </c>
      <c r="Q153" t="str">
        <f t="shared" si="50"/>
        <v/>
      </c>
      <c r="R153" t="str">
        <f t="shared" si="51"/>
        <v/>
      </c>
      <c r="S153" t="str">
        <f t="shared" si="52"/>
        <v/>
      </c>
      <c r="U153" s="2" t="str">
        <f ca="1">IF(ISBLANK($T153),IF(S153="Irrigation","Irrigation",IF(R153="Irrigation","Irrigation",IF(Q153="Domestic","Domestic",IF(P153="Stockwatering","Stockwatering",IF(N153="IRRIGATION_AND_MUNICIPAL","Irrigation and Municipal",IF(O153="IRRIGATION_AND_DOMESTIC","Irrigation and Domestic Municipality",_xlfn.XLOOKUP(J153,Use_Code_Ranking!$B$4:$B$23,Use_Code_Ranking!$A$4:$A$23))))))),$T153)</f>
        <v>Irrigation</v>
      </c>
    </row>
    <row r="154" spans="1:21" x14ac:dyDescent="0.3">
      <c r="A154" t="s">
        <v>357</v>
      </c>
      <c r="B154" t="s">
        <v>122</v>
      </c>
      <c r="C154" t="s">
        <v>99</v>
      </c>
      <c r="D154">
        <v>0.4</v>
      </c>
      <c r="E154" t="s">
        <v>100</v>
      </c>
      <c r="F154" t="s">
        <v>100</v>
      </c>
      <c r="G154" t="s">
        <v>358</v>
      </c>
      <c r="H154" t="s">
        <v>102</v>
      </c>
      <c r="I154">
        <f>_xlfn.XLOOKUP(B154,Use_Code_Ranking!$A$4:$A$23,Use_Code_Ranking!$B$4:$B$23,9999)</f>
        <v>12</v>
      </c>
      <c r="J154">
        <f t="shared" ca="1" si="43"/>
        <v>1</v>
      </c>
      <c r="K154">
        <f t="shared" ca="1" si="44"/>
        <v>1</v>
      </c>
      <c r="L154">
        <f t="shared" ca="1" si="45"/>
        <v>0</v>
      </c>
      <c r="M154">
        <f t="shared" ca="1" si="46"/>
        <v>0</v>
      </c>
      <c r="N154" t="str">
        <f t="shared" ca="1" si="47"/>
        <v/>
      </c>
      <c r="O154" t="str">
        <f t="shared" ca="1" si="48"/>
        <v/>
      </c>
      <c r="P154" t="str">
        <f t="shared" si="49"/>
        <v/>
      </c>
      <c r="Q154" t="str">
        <f t="shared" si="50"/>
        <v/>
      </c>
      <c r="R154" t="str">
        <f t="shared" si="51"/>
        <v/>
      </c>
      <c r="S154" t="str">
        <f t="shared" si="52"/>
        <v/>
      </c>
      <c r="U154" s="2" t="str">
        <f ca="1">IF(ISBLANK($T154),IF(S154="Irrigation","Irrigation",IF(R154="Irrigation","Irrigation",IF(Q154="Domestic","Domestic",IF(P154="Stockwatering","Stockwatering",IF(N154="IRRIGATION_AND_MUNICIPAL","Irrigation and Municipal",IF(O154="IRRIGATION_AND_DOMESTIC","Irrigation and Domestic Municipality",_xlfn.XLOOKUP(J154,Use_Code_Ranking!$B$4:$B$23,Use_Code_Ranking!$A$4:$A$23))))))),$T154)</f>
        <v>Irrigation</v>
      </c>
    </row>
    <row r="155" spans="1:21" x14ac:dyDescent="0.3">
      <c r="A155" t="s">
        <v>357</v>
      </c>
      <c r="B155" t="s">
        <v>120</v>
      </c>
      <c r="C155" t="s">
        <v>99</v>
      </c>
      <c r="D155">
        <v>0.4</v>
      </c>
      <c r="E155" t="s">
        <v>100</v>
      </c>
      <c r="F155" t="s">
        <v>100</v>
      </c>
      <c r="G155" t="s">
        <v>358</v>
      </c>
      <c r="H155" t="s">
        <v>102</v>
      </c>
      <c r="I155">
        <f>_xlfn.XLOOKUP(B155,Use_Code_Ranking!$A$4:$A$23,Use_Code_Ranking!$B$4:$B$23,9999)</f>
        <v>9</v>
      </c>
      <c r="J155">
        <f t="shared" ca="1" si="43"/>
        <v>1</v>
      </c>
      <c r="K155">
        <f t="shared" ca="1" si="44"/>
        <v>1</v>
      </c>
      <c r="L155">
        <f t="shared" ca="1" si="45"/>
        <v>0</v>
      </c>
      <c r="M155">
        <f t="shared" ca="1" si="46"/>
        <v>0</v>
      </c>
      <c r="N155" t="str">
        <f t="shared" ca="1" si="47"/>
        <v/>
      </c>
      <c r="O155" t="str">
        <f t="shared" ca="1" si="48"/>
        <v/>
      </c>
      <c r="P155" t="str">
        <f t="shared" si="49"/>
        <v/>
      </c>
      <c r="Q155" t="str">
        <f t="shared" si="50"/>
        <v/>
      </c>
      <c r="R155" t="str">
        <f t="shared" si="51"/>
        <v/>
      </c>
      <c r="S155" t="str">
        <f t="shared" si="52"/>
        <v/>
      </c>
      <c r="U155" s="2" t="str">
        <f ca="1">IF(ISBLANK($T155),IF(S155="Irrigation","Irrigation",IF(R155="Irrigation","Irrigation",IF(Q155="Domestic","Domestic",IF(P155="Stockwatering","Stockwatering",IF(N155="IRRIGATION_AND_MUNICIPAL","Irrigation and Municipal",IF(O155="IRRIGATION_AND_DOMESTIC","Irrigation and Domestic Municipality",_xlfn.XLOOKUP(J155,Use_Code_Ranking!$B$4:$B$23,Use_Code_Ranking!$A$4:$A$23))))))),$T155)</f>
        <v>Irrigation</v>
      </c>
    </row>
    <row r="156" spans="1:21" x14ac:dyDescent="0.3">
      <c r="A156" t="s">
        <v>359</v>
      </c>
      <c r="B156" t="s">
        <v>120</v>
      </c>
      <c r="C156" t="s">
        <v>99</v>
      </c>
      <c r="D156">
        <v>16</v>
      </c>
      <c r="E156" t="s">
        <v>100</v>
      </c>
      <c r="F156" t="s">
        <v>100</v>
      </c>
      <c r="G156" t="s">
        <v>360</v>
      </c>
      <c r="H156" t="s">
        <v>102</v>
      </c>
      <c r="I156">
        <f>_xlfn.XLOOKUP(B156,Use_Code_Ranking!$A$4:$A$23,Use_Code_Ranking!$B$4:$B$23,9999)</f>
        <v>9</v>
      </c>
      <c r="J156">
        <f t="shared" ca="1" si="43"/>
        <v>1</v>
      </c>
      <c r="K156">
        <f t="shared" ca="1" si="44"/>
        <v>1</v>
      </c>
      <c r="L156">
        <f t="shared" ca="1" si="45"/>
        <v>0</v>
      </c>
      <c r="M156">
        <f t="shared" ca="1" si="46"/>
        <v>0</v>
      </c>
      <c r="N156" t="str">
        <f t="shared" ca="1" si="47"/>
        <v/>
      </c>
      <c r="O156" t="str">
        <f t="shared" ca="1" si="48"/>
        <v/>
      </c>
      <c r="P156" t="str">
        <f t="shared" si="49"/>
        <v/>
      </c>
      <c r="Q156" t="str">
        <f t="shared" si="50"/>
        <v/>
      </c>
      <c r="R156" t="str">
        <f t="shared" si="51"/>
        <v/>
      </c>
      <c r="S156" t="str">
        <f t="shared" si="52"/>
        <v/>
      </c>
      <c r="U156" s="2" t="str">
        <f ca="1">IF(ISBLANK($T156),IF(S156="Irrigation","Irrigation",IF(R156="Irrigation","Irrigation",IF(Q156="Domestic","Domestic",IF(P156="Stockwatering","Stockwatering",IF(N156="IRRIGATION_AND_MUNICIPAL","Irrigation and Municipal",IF(O156="IRRIGATION_AND_DOMESTIC","Irrigation and Domestic Municipality",_xlfn.XLOOKUP(J156,Use_Code_Ranking!$B$4:$B$23,Use_Code_Ranking!$A$4:$A$23))))))),$T156)</f>
        <v>Irrigation</v>
      </c>
    </row>
    <row r="157" spans="1:21" x14ac:dyDescent="0.3">
      <c r="A157" t="s">
        <v>359</v>
      </c>
      <c r="B157" t="s">
        <v>122</v>
      </c>
      <c r="C157" t="s">
        <v>99</v>
      </c>
      <c r="D157">
        <v>16</v>
      </c>
      <c r="E157" t="s">
        <v>100</v>
      </c>
      <c r="F157" t="s">
        <v>100</v>
      </c>
      <c r="G157" t="s">
        <v>360</v>
      </c>
      <c r="H157" t="s">
        <v>102</v>
      </c>
      <c r="I157">
        <f>_xlfn.XLOOKUP(B157,Use_Code_Ranking!$A$4:$A$23,Use_Code_Ranking!$B$4:$B$23,9999)</f>
        <v>12</v>
      </c>
      <c r="J157">
        <f t="shared" ca="1" si="43"/>
        <v>1</v>
      </c>
      <c r="K157">
        <f t="shared" ca="1" si="44"/>
        <v>1</v>
      </c>
      <c r="L157">
        <f t="shared" ca="1" si="45"/>
        <v>0</v>
      </c>
      <c r="M157">
        <f t="shared" ca="1" si="46"/>
        <v>0</v>
      </c>
      <c r="N157" t="str">
        <f t="shared" ca="1" si="47"/>
        <v/>
      </c>
      <c r="O157" t="str">
        <f t="shared" ca="1" si="48"/>
        <v/>
      </c>
      <c r="P157" t="str">
        <f t="shared" si="49"/>
        <v/>
      </c>
      <c r="Q157" t="str">
        <f t="shared" si="50"/>
        <v/>
      </c>
      <c r="R157" t="str">
        <f t="shared" si="51"/>
        <v/>
      </c>
      <c r="S157" t="str">
        <f t="shared" si="52"/>
        <v/>
      </c>
      <c r="U157" s="2" t="str">
        <f ca="1">IF(ISBLANK($T157),IF(S157="Irrigation","Irrigation",IF(R157="Irrigation","Irrigation",IF(Q157="Domestic","Domestic",IF(P157="Stockwatering","Stockwatering",IF(N157="IRRIGATION_AND_MUNICIPAL","Irrigation and Municipal",IF(O157="IRRIGATION_AND_DOMESTIC","Irrigation and Domestic Municipality",_xlfn.XLOOKUP(J157,Use_Code_Ranking!$B$4:$B$23,Use_Code_Ranking!$A$4:$A$23))))))),$T157)</f>
        <v>Irrigation</v>
      </c>
    </row>
    <row r="158" spans="1:21" x14ac:dyDescent="0.3">
      <c r="A158" t="s">
        <v>359</v>
      </c>
      <c r="B158" t="s">
        <v>98</v>
      </c>
      <c r="C158" t="s">
        <v>99</v>
      </c>
      <c r="D158">
        <v>16</v>
      </c>
      <c r="E158" t="s">
        <v>100</v>
      </c>
      <c r="F158" t="s">
        <v>100</v>
      </c>
      <c r="G158" t="s">
        <v>360</v>
      </c>
      <c r="H158" t="s">
        <v>102</v>
      </c>
      <c r="I158">
        <f>_xlfn.XLOOKUP(B158,Use_Code_Ranking!$A$4:$A$23,Use_Code_Ranking!$B$4:$B$23,9999)</f>
        <v>1</v>
      </c>
      <c r="J158">
        <f t="shared" ca="1" si="43"/>
        <v>1</v>
      </c>
      <c r="K158">
        <f t="shared" ca="1" si="44"/>
        <v>1</v>
      </c>
      <c r="L158">
        <f t="shared" ca="1" si="45"/>
        <v>0</v>
      </c>
      <c r="M158">
        <f t="shared" ca="1" si="46"/>
        <v>0</v>
      </c>
      <c r="N158" t="str">
        <f t="shared" ca="1" si="47"/>
        <v/>
      </c>
      <c r="O158" t="str">
        <f t="shared" ca="1" si="48"/>
        <v/>
      </c>
      <c r="P158" t="str">
        <f t="shared" si="49"/>
        <v/>
      </c>
      <c r="Q158" t="str">
        <f t="shared" si="50"/>
        <v/>
      </c>
      <c r="R158" t="str">
        <f t="shared" si="51"/>
        <v/>
      </c>
      <c r="S158" t="str">
        <f t="shared" si="52"/>
        <v/>
      </c>
      <c r="U158" s="2" t="str">
        <f ca="1">IF(ISBLANK($T158),IF(S158="Irrigation","Irrigation",IF(R158="Irrigation","Irrigation",IF(Q158="Domestic","Domestic",IF(P158="Stockwatering","Stockwatering",IF(N158="IRRIGATION_AND_MUNICIPAL","Irrigation and Municipal",IF(O158="IRRIGATION_AND_DOMESTIC","Irrigation and Domestic Municipality",_xlfn.XLOOKUP(J158,Use_Code_Ranking!$B$4:$B$23,Use_Code_Ranking!$A$4:$A$23))))))),$T158)</f>
        <v>Irrigation</v>
      </c>
    </row>
    <row r="159" spans="1:21" x14ac:dyDescent="0.3">
      <c r="A159" t="s">
        <v>361</v>
      </c>
      <c r="B159" t="s">
        <v>117</v>
      </c>
      <c r="C159" t="s">
        <v>99</v>
      </c>
      <c r="D159">
        <v>6</v>
      </c>
      <c r="E159" t="s">
        <v>100</v>
      </c>
      <c r="F159" t="s">
        <v>100</v>
      </c>
      <c r="G159" t="s">
        <v>161</v>
      </c>
      <c r="H159" t="s">
        <v>102</v>
      </c>
      <c r="I159">
        <f>_xlfn.XLOOKUP(B159,Use_Code_Ranking!$A$4:$A$23,Use_Code_Ranking!$B$4:$B$23,9999)</f>
        <v>7</v>
      </c>
      <c r="J159">
        <f t="shared" ca="1" si="43"/>
        <v>7</v>
      </c>
      <c r="K159">
        <f t="shared" ca="1" si="44"/>
        <v>0</v>
      </c>
      <c r="L159">
        <f t="shared" ca="1" si="45"/>
        <v>0</v>
      </c>
      <c r="M159">
        <f t="shared" ca="1" si="46"/>
        <v>0</v>
      </c>
      <c r="N159" t="str">
        <f t="shared" ca="1" si="47"/>
        <v/>
      </c>
      <c r="O159" t="str">
        <f t="shared" ca="1" si="48"/>
        <v/>
      </c>
      <c r="P159" t="str">
        <f t="shared" si="49"/>
        <v/>
      </c>
      <c r="Q159" t="str">
        <f t="shared" si="50"/>
        <v/>
      </c>
      <c r="R159" t="str">
        <f t="shared" si="51"/>
        <v/>
      </c>
      <c r="S159" t="str">
        <f t="shared" si="52"/>
        <v/>
      </c>
      <c r="U159" s="2" t="str">
        <f ca="1">IF(ISBLANK($T159),IF(S159="Irrigation","Irrigation",IF(R159="Irrigation","Irrigation",IF(Q159="Domestic","Domestic",IF(P159="Stockwatering","Stockwatering",IF(N159="IRRIGATION_AND_MUNICIPAL","Irrigation and Municipal",IF(O159="IRRIGATION_AND_DOMESTIC","Irrigation and Domestic Municipality",_xlfn.XLOOKUP(J159,Use_Code_Ranking!$B$4:$B$23,Use_Code_Ranking!$A$4:$A$23))))))),$T159)</f>
        <v>Frost Protection</v>
      </c>
    </row>
    <row r="160" spans="1:21" x14ac:dyDescent="0.3">
      <c r="A160" t="s">
        <v>362</v>
      </c>
      <c r="B160" t="s">
        <v>98</v>
      </c>
      <c r="C160" t="s">
        <v>99</v>
      </c>
      <c r="D160">
        <v>6.4</v>
      </c>
      <c r="E160" t="s">
        <v>100</v>
      </c>
      <c r="F160" t="s">
        <v>100</v>
      </c>
      <c r="G160" t="s">
        <v>363</v>
      </c>
      <c r="H160" t="s">
        <v>108</v>
      </c>
      <c r="I160">
        <f>_xlfn.XLOOKUP(B160,Use_Code_Ranking!$A$4:$A$23,Use_Code_Ranking!$B$4:$B$23,9999)</f>
        <v>1</v>
      </c>
      <c r="J160">
        <f t="shared" ca="1" si="43"/>
        <v>1</v>
      </c>
      <c r="K160">
        <f t="shared" ca="1" si="44"/>
        <v>1</v>
      </c>
      <c r="L160">
        <f t="shared" ca="1" si="45"/>
        <v>0</v>
      </c>
      <c r="M160">
        <f t="shared" ca="1" si="46"/>
        <v>0</v>
      </c>
      <c r="N160" t="str">
        <f t="shared" ca="1" si="47"/>
        <v/>
      </c>
      <c r="O160" t="str">
        <f t="shared" ca="1" si="48"/>
        <v/>
      </c>
      <c r="P160" t="str">
        <f t="shared" si="49"/>
        <v/>
      </c>
      <c r="Q160" t="str">
        <f t="shared" si="50"/>
        <v/>
      </c>
      <c r="R160" t="str">
        <f t="shared" si="51"/>
        <v/>
      </c>
      <c r="S160" t="str">
        <f t="shared" si="52"/>
        <v/>
      </c>
      <c r="U160" s="2" t="str">
        <f ca="1">IF(ISBLANK($T160),IF(S160="Irrigation","Irrigation",IF(R160="Irrigation","Irrigation",IF(Q160="Domestic","Domestic",IF(P160="Stockwatering","Stockwatering",IF(N160="IRRIGATION_AND_MUNICIPAL","Irrigation and Municipal",IF(O160="IRRIGATION_AND_DOMESTIC","Irrigation and Domestic Municipality",_xlfn.XLOOKUP(J160,Use_Code_Ranking!$B$4:$B$23,Use_Code_Ranking!$A$4:$A$23))))))),$T160)</f>
        <v>Irrigation</v>
      </c>
    </row>
    <row r="161" spans="1:21" x14ac:dyDescent="0.3">
      <c r="A161" t="s">
        <v>362</v>
      </c>
      <c r="B161" t="s">
        <v>106</v>
      </c>
      <c r="C161" t="s">
        <v>99</v>
      </c>
      <c r="D161">
        <v>6.4</v>
      </c>
      <c r="E161" t="s">
        <v>100</v>
      </c>
      <c r="F161" t="s">
        <v>100</v>
      </c>
      <c r="G161" t="s">
        <v>363</v>
      </c>
      <c r="H161" t="s">
        <v>108</v>
      </c>
      <c r="I161">
        <f>_xlfn.XLOOKUP(B161,Use_Code_Ranking!$A$4:$A$23,Use_Code_Ranking!$B$4:$B$23,9999)</f>
        <v>3</v>
      </c>
      <c r="J161">
        <f t="shared" ca="1" si="43"/>
        <v>1</v>
      </c>
      <c r="K161">
        <f t="shared" ca="1" si="44"/>
        <v>1</v>
      </c>
      <c r="L161">
        <f t="shared" ca="1" si="45"/>
        <v>0</v>
      </c>
      <c r="M161">
        <f t="shared" ca="1" si="46"/>
        <v>0</v>
      </c>
      <c r="N161" t="str">
        <f t="shared" ca="1" si="47"/>
        <v/>
      </c>
      <c r="O161" t="str">
        <f t="shared" ca="1" si="48"/>
        <v/>
      </c>
      <c r="P161" t="str">
        <f t="shared" si="49"/>
        <v/>
      </c>
      <c r="Q161" t="str">
        <f t="shared" si="50"/>
        <v/>
      </c>
      <c r="R161" t="str">
        <f t="shared" si="51"/>
        <v/>
      </c>
      <c r="S161" t="str">
        <f t="shared" si="52"/>
        <v/>
      </c>
      <c r="U161" s="2" t="str">
        <f ca="1">IF(ISBLANK($T161),IF(S161="Irrigation","Irrigation",IF(R161="Irrigation","Irrigation",IF(Q161="Domestic","Domestic",IF(P161="Stockwatering","Stockwatering",IF(N161="IRRIGATION_AND_MUNICIPAL","Irrigation and Municipal",IF(O161="IRRIGATION_AND_DOMESTIC","Irrigation and Domestic Municipality",_xlfn.XLOOKUP(J161,Use_Code_Ranking!$B$4:$B$23,Use_Code_Ranking!$A$4:$A$23))))))),$T161)</f>
        <v>Irrigation</v>
      </c>
    </row>
    <row r="162" spans="1:21" x14ac:dyDescent="0.3">
      <c r="A162" t="s">
        <v>364</v>
      </c>
      <c r="B162" t="s">
        <v>120</v>
      </c>
      <c r="C162" t="s">
        <v>99</v>
      </c>
      <c r="D162">
        <v>3.1</v>
      </c>
      <c r="E162" t="s">
        <v>100</v>
      </c>
      <c r="F162" t="s">
        <v>100</v>
      </c>
      <c r="G162" t="s">
        <v>167</v>
      </c>
      <c r="H162" t="s">
        <v>102</v>
      </c>
      <c r="I162">
        <f>_xlfn.XLOOKUP(B162,Use_Code_Ranking!$A$4:$A$23,Use_Code_Ranking!$B$4:$B$23,9999)</f>
        <v>9</v>
      </c>
      <c r="J162">
        <f t="shared" ca="1" si="43"/>
        <v>1</v>
      </c>
      <c r="K162">
        <f t="shared" ca="1" si="44"/>
        <v>1</v>
      </c>
      <c r="L162">
        <f t="shared" ca="1" si="45"/>
        <v>0</v>
      </c>
      <c r="M162">
        <f t="shared" ca="1" si="46"/>
        <v>0</v>
      </c>
      <c r="N162" t="str">
        <f t="shared" ca="1" si="47"/>
        <v/>
      </c>
      <c r="O162" t="str">
        <f t="shared" ca="1" si="48"/>
        <v/>
      </c>
      <c r="P162" t="str">
        <f t="shared" si="49"/>
        <v/>
      </c>
      <c r="Q162" t="str">
        <f t="shared" si="50"/>
        <v/>
      </c>
      <c r="R162" t="str">
        <f t="shared" si="51"/>
        <v/>
      </c>
      <c r="S162" t="str">
        <f t="shared" si="52"/>
        <v/>
      </c>
      <c r="U162" s="2" t="str">
        <f ca="1">IF(ISBLANK($T162),IF(S162="Irrigation","Irrigation",IF(R162="Irrigation","Irrigation",IF(Q162="Domestic","Domestic",IF(P162="Stockwatering","Stockwatering",IF(N162="IRRIGATION_AND_MUNICIPAL","Irrigation and Municipal",IF(O162="IRRIGATION_AND_DOMESTIC","Irrigation and Domestic Municipality",_xlfn.XLOOKUP(J162,Use_Code_Ranking!$B$4:$B$23,Use_Code_Ranking!$A$4:$A$23))))))),$T162)</f>
        <v>Irrigation</v>
      </c>
    </row>
    <row r="163" spans="1:21" x14ac:dyDescent="0.3">
      <c r="A163" t="s">
        <v>364</v>
      </c>
      <c r="B163" t="s">
        <v>115</v>
      </c>
      <c r="C163" t="s">
        <v>99</v>
      </c>
      <c r="D163">
        <v>3.1</v>
      </c>
      <c r="E163" t="s">
        <v>100</v>
      </c>
      <c r="F163" t="s">
        <v>100</v>
      </c>
      <c r="G163" t="s">
        <v>167</v>
      </c>
      <c r="H163" t="s">
        <v>102</v>
      </c>
      <c r="I163">
        <f>_xlfn.XLOOKUP(B163,Use_Code_Ranking!$A$4:$A$23,Use_Code_Ranking!$B$4:$B$23,9999)</f>
        <v>5</v>
      </c>
      <c r="J163">
        <f t="shared" ca="1" si="43"/>
        <v>1</v>
      </c>
      <c r="K163">
        <f t="shared" ca="1" si="44"/>
        <v>1</v>
      </c>
      <c r="L163">
        <f t="shared" ca="1" si="45"/>
        <v>0</v>
      </c>
      <c r="M163">
        <f t="shared" ca="1" si="46"/>
        <v>0</v>
      </c>
      <c r="N163" t="str">
        <f t="shared" ca="1" si="47"/>
        <v/>
      </c>
      <c r="O163" t="str">
        <f t="shared" ca="1" si="48"/>
        <v/>
      </c>
      <c r="P163" t="str">
        <f t="shared" si="49"/>
        <v/>
      </c>
      <c r="Q163" t="str">
        <f t="shared" si="50"/>
        <v/>
      </c>
      <c r="R163" t="str">
        <f t="shared" si="51"/>
        <v/>
      </c>
      <c r="S163" t="str">
        <f t="shared" si="52"/>
        <v/>
      </c>
      <c r="U163" s="2" t="str">
        <f ca="1">IF(ISBLANK($T163),IF(S163="Irrigation","Irrigation",IF(R163="Irrigation","Irrigation",IF(Q163="Domestic","Domestic",IF(P163="Stockwatering","Stockwatering",IF(N163="IRRIGATION_AND_MUNICIPAL","Irrigation and Municipal",IF(O163="IRRIGATION_AND_DOMESTIC","Irrigation and Domestic Municipality",_xlfn.XLOOKUP(J163,Use_Code_Ranking!$B$4:$B$23,Use_Code_Ranking!$A$4:$A$23))))))),$T163)</f>
        <v>Irrigation</v>
      </c>
    </row>
    <row r="164" spans="1:21" x14ac:dyDescent="0.3">
      <c r="A164" t="s">
        <v>364</v>
      </c>
      <c r="B164" t="s">
        <v>118</v>
      </c>
      <c r="C164" t="s">
        <v>99</v>
      </c>
      <c r="D164">
        <v>3.1</v>
      </c>
      <c r="E164" t="s">
        <v>100</v>
      </c>
      <c r="F164" t="s">
        <v>100</v>
      </c>
      <c r="G164" t="s">
        <v>167</v>
      </c>
      <c r="H164" t="s">
        <v>102</v>
      </c>
      <c r="I164">
        <f>_xlfn.XLOOKUP(B164,Use_Code_Ranking!$A$4:$A$23,Use_Code_Ranking!$B$4:$B$23,9999)</f>
        <v>14</v>
      </c>
      <c r="J164">
        <f t="shared" ca="1" si="43"/>
        <v>1</v>
      </c>
      <c r="K164">
        <f t="shared" ca="1" si="44"/>
        <v>1</v>
      </c>
      <c r="L164">
        <f t="shared" ca="1" si="45"/>
        <v>0</v>
      </c>
      <c r="M164">
        <f t="shared" ca="1" si="46"/>
        <v>0</v>
      </c>
      <c r="N164" t="str">
        <f t="shared" ca="1" si="47"/>
        <v/>
      </c>
      <c r="O164" t="str">
        <f t="shared" ca="1" si="48"/>
        <v/>
      </c>
      <c r="P164" t="str">
        <f t="shared" si="49"/>
        <v/>
      </c>
      <c r="Q164" t="str">
        <f t="shared" si="50"/>
        <v/>
      </c>
      <c r="R164" t="str">
        <f t="shared" si="51"/>
        <v/>
      </c>
      <c r="S164" t="str">
        <f t="shared" si="52"/>
        <v/>
      </c>
      <c r="U164" s="2" t="str">
        <f ca="1">IF(ISBLANK($T164),IF(S164="Irrigation","Irrigation",IF(R164="Irrigation","Irrigation",IF(Q164="Domestic","Domestic",IF(P164="Stockwatering","Stockwatering",IF(N164="IRRIGATION_AND_MUNICIPAL","Irrigation and Municipal",IF(O164="IRRIGATION_AND_DOMESTIC","Irrigation and Domestic Municipality",_xlfn.XLOOKUP(J164,Use_Code_Ranking!$B$4:$B$23,Use_Code_Ranking!$A$4:$A$23))))))),$T164)</f>
        <v>Irrigation</v>
      </c>
    </row>
    <row r="165" spans="1:21" x14ac:dyDescent="0.3">
      <c r="A165" t="s">
        <v>364</v>
      </c>
      <c r="B165" t="s">
        <v>98</v>
      </c>
      <c r="C165" t="s">
        <v>99</v>
      </c>
      <c r="D165">
        <v>3.1</v>
      </c>
      <c r="E165" t="s">
        <v>100</v>
      </c>
      <c r="F165" t="s">
        <v>100</v>
      </c>
      <c r="G165" t="s">
        <v>167</v>
      </c>
      <c r="H165" t="s">
        <v>102</v>
      </c>
      <c r="I165">
        <f>_xlfn.XLOOKUP(B165,Use_Code_Ranking!$A$4:$A$23,Use_Code_Ranking!$B$4:$B$23,9999)</f>
        <v>1</v>
      </c>
      <c r="J165">
        <f t="shared" ca="1" si="43"/>
        <v>1</v>
      </c>
      <c r="K165">
        <f t="shared" ca="1" si="44"/>
        <v>1</v>
      </c>
      <c r="L165">
        <f t="shared" ca="1" si="45"/>
        <v>0</v>
      </c>
      <c r="M165">
        <f t="shared" ca="1" si="46"/>
        <v>0</v>
      </c>
      <c r="N165" t="str">
        <f t="shared" ca="1" si="47"/>
        <v/>
      </c>
      <c r="O165" t="str">
        <f t="shared" ca="1" si="48"/>
        <v/>
      </c>
      <c r="P165" t="str">
        <f t="shared" si="49"/>
        <v/>
      </c>
      <c r="Q165" t="str">
        <f t="shared" si="50"/>
        <v/>
      </c>
      <c r="R165" t="str">
        <f t="shared" si="51"/>
        <v/>
      </c>
      <c r="S165" t="str">
        <f t="shared" si="52"/>
        <v/>
      </c>
      <c r="U165" s="2" t="str">
        <f ca="1">IF(ISBLANK($T165),IF(S165="Irrigation","Irrigation",IF(R165="Irrigation","Irrigation",IF(Q165="Domestic","Domestic",IF(P165="Stockwatering","Stockwatering",IF(N165="IRRIGATION_AND_MUNICIPAL","Irrigation and Municipal",IF(O165="IRRIGATION_AND_DOMESTIC","Irrigation and Domestic Municipality",_xlfn.XLOOKUP(J165,Use_Code_Ranking!$B$4:$B$23,Use_Code_Ranking!$A$4:$A$23))))))),$T165)</f>
        <v>Irrigation</v>
      </c>
    </row>
    <row r="166" spans="1:21" x14ac:dyDescent="0.3">
      <c r="A166" t="s">
        <v>364</v>
      </c>
      <c r="B166" t="s">
        <v>122</v>
      </c>
      <c r="C166" t="s">
        <v>99</v>
      </c>
      <c r="D166">
        <v>3.1</v>
      </c>
      <c r="E166" t="s">
        <v>100</v>
      </c>
      <c r="F166" t="s">
        <v>100</v>
      </c>
      <c r="G166" t="s">
        <v>167</v>
      </c>
      <c r="H166" t="s">
        <v>102</v>
      </c>
      <c r="I166">
        <f>_xlfn.XLOOKUP(B166,Use_Code_Ranking!$A$4:$A$23,Use_Code_Ranking!$B$4:$B$23,9999)</f>
        <v>12</v>
      </c>
      <c r="J166">
        <f t="shared" ca="1" si="43"/>
        <v>1</v>
      </c>
      <c r="K166">
        <f t="shared" ca="1" si="44"/>
        <v>1</v>
      </c>
      <c r="L166">
        <f t="shared" ca="1" si="45"/>
        <v>0</v>
      </c>
      <c r="M166">
        <f t="shared" ca="1" si="46"/>
        <v>0</v>
      </c>
      <c r="N166" t="str">
        <f t="shared" ca="1" si="47"/>
        <v/>
      </c>
      <c r="O166" t="str">
        <f t="shared" ca="1" si="48"/>
        <v/>
      </c>
      <c r="P166" t="str">
        <f t="shared" si="49"/>
        <v/>
      </c>
      <c r="Q166" t="str">
        <f t="shared" si="50"/>
        <v/>
      </c>
      <c r="R166" t="str">
        <f t="shared" si="51"/>
        <v/>
      </c>
      <c r="S166" t="str">
        <f t="shared" si="52"/>
        <v/>
      </c>
      <c r="U166" s="2" t="str">
        <f ca="1">IF(ISBLANK($T166),IF(S166="Irrigation","Irrigation",IF(R166="Irrigation","Irrigation",IF(Q166="Domestic","Domestic",IF(P166="Stockwatering","Stockwatering",IF(N166="IRRIGATION_AND_MUNICIPAL","Irrigation and Municipal",IF(O166="IRRIGATION_AND_DOMESTIC","Irrigation and Domestic Municipality",_xlfn.XLOOKUP(J166,Use_Code_Ranking!$B$4:$B$23,Use_Code_Ranking!$A$4:$A$23))))))),$T166)</f>
        <v>Irrigation</v>
      </c>
    </row>
    <row r="167" spans="1:21" x14ac:dyDescent="0.3">
      <c r="A167" t="s">
        <v>168</v>
      </c>
      <c r="B167" t="s">
        <v>117</v>
      </c>
      <c r="C167" t="s">
        <v>99</v>
      </c>
      <c r="D167">
        <v>7.3</v>
      </c>
      <c r="E167" t="s">
        <v>100</v>
      </c>
      <c r="F167" t="s">
        <v>100</v>
      </c>
      <c r="G167" t="s">
        <v>167</v>
      </c>
      <c r="H167" t="s">
        <v>102</v>
      </c>
      <c r="I167">
        <f>_xlfn.XLOOKUP(B167,Use_Code_Ranking!$A$4:$A$23,Use_Code_Ranking!$B$4:$B$23,9999)</f>
        <v>7</v>
      </c>
      <c r="J167">
        <f t="shared" ca="1" si="43"/>
        <v>1</v>
      </c>
      <c r="K167">
        <f t="shared" ca="1" si="44"/>
        <v>1</v>
      </c>
      <c r="L167">
        <f t="shared" ca="1" si="45"/>
        <v>0</v>
      </c>
      <c r="M167">
        <f t="shared" ca="1" si="46"/>
        <v>0</v>
      </c>
      <c r="N167" t="str">
        <f t="shared" ca="1" si="47"/>
        <v/>
      </c>
      <c r="O167" t="str">
        <f t="shared" ca="1" si="48"/>
        <v/>
      </c>
      <c r="P167" t="str">
        <f t="shared" si="49"/>
        <v/>
      </c>
      <c r="Q167" t="str">
        <f t="shared" si="50"/>
        <v/>
      </c>
      <c r="R167" t="str">
        <f t="shared" si="51"/>
        <v/>
      </c>
      <c r="S167" t="str">
        <f t="shared" si="52"/>
        <v/>
      </c>
      <c r="U167" s="2" t="str">
        <f ca="1">IF(ISBLANK($T167),IF(S167="Irrigation","Irrigation",IF(R167="Irrigation","Irrigation",IF(Q167="Domestic","Domestic",IF(P167="Stockwatering","Stockwatering",IF(N167="IRRIGATION_AND_MUNICIPAL","Irrigation and Municipal",IF(O167="IRRIGATION_AND_DOMESTIC","Irrigation and Domestic Municipality",_xlfn.XLOOKUP(J167,Use_Code_Ranking!$B$4:$B$23,Use_Code_Ranking!$A$4:$A$23))))))),$T167)</f>
        <v>Irrigation</v>
      </c>
    </row>
    <row r="168" spans="1:21" x14ac:dyDescent="0.3">
      <c r="A168" t="s">
        <v>168</v>
      </c>
      <c r="B168" t="s">
        <v>98</v>
      </c>
      <c r="C168" t="s">
        <v>99</v>
      </c>
      <c r="D168">
        <v>7.3</v>
      </c>
      <c r="E168" t="s">
        <v>100</v>
      </c>
      <c r="F168" t="s">
        <v>100</v>
      </c>
      <c r="G168" t="s">
        <v>167</v>
      </c>
      <c r="H168" t="s">
        <v>102</v>
      </c>
      <c r="I168">
        <f>_xlfn.XLOOKUP(B168,Use_Code_Ranking!$A$4:$A$23,Use_Code_Ranking!$B$4:$B$23,9999)</f>
        <v>1</v>
      </c>
      <c r="J168">
        <f t="shared" ca="1" si="43"/>
        <v>1</v>
      </c>
      <c r="K168">
        <f t="shared" ca="1" si="44"/>
        <v>1</v>
      </c>
      <c r="L168">
        <f t="shared" ca="1" si="45"/>
        <v>0</v>
      </c>
      <c r="M168">
        <f t="shared" ca="1" si="46"/>
        <v>0</v>
      </c>
      <c r="N168" t="str">
        <f t="shared" ca="1" si="47"/>
        <v/>
      </c>
      <c r="O168" t="str">
        <f t="shared" ca="1" si="48"/>
        <v/>
      </c>
      <c r="P168" t="str">
        <f t="shared" si="49"/>
        <v/>
      </c>
      <c r="Q168" t="str">
        <f t="shared" si="50"/>
        <v/>
      </c>
      <c r="R168" t="str">
        <f t="shared" si="51"/>
        <v/>
      </c>
      <c r="S168" t="str">
        <f t="shared" si="52"/>
        <v/>
      </c>
      <c r="U168" s="2" t="str">
        <f ca="1">IF(ISBLANK($T168),IF(S168="Irrigation","Irrigation",IF(R168="Irrigation","Irrigation",IF(Q168="Domestic","Domestic",IF(P168="Stockwatering","Stockwatering",IF(N168="IRRIGATION_AND_MUNICIPAL","Irrigation and Municipal",IF(O168="IRRIGATION_AND_DOMESTIC","Irrigation and Domestic Municipality",_xlfn.XLOOKUP(J168,Use_Code_Ranking!$B$4:$B$23,Use_Code_Ranking!$A$4:$A$23))))))),$T168)</f>
        <v>Irrigation</v>
      </c>
    </row>
    <row r="169" spans="1:21" x14ac:dyDescent="0.3">
      <c r="A169" t="s">
        <v>168</v>
      </c>
      <c r="B169" t="s">
        <v>122</v>
      </c>
      <c r="C169" t="s">
        <v>99</v>
      </c>
      <c r="D169">
        <v>7.3</v>
      </c>
      <c r="E169" t="s">
        <v>100</v>
      </c>
      <c r="F169" t="s">
        <v>100</v>
      </c>
      <c r="G169" t="s">
        <v>167</v>
      </c>
      <c r="H169" t="s">
        <v>102</v>
      </c>
      <c r="I169">
        <f>_xlfn.XLOOKUP(B169,Use_Code_Ranking!$A$4:$A$23,Use_Code_Ranking!$B$4:$B$23,9999)</f>
        <v>12</v>
      </c>
      <c r="J169">
        <f t="shared" ca="1" si="43"/>
        <v>1</v>
      </c>
      <c r="K169">
        <f t="shared" ca="1" si="44"/>
        <v>1</v>
      </c>
      <c r="L169">
        <f t="shared" ca="1" si="45"/>
        <v>0</v>
      </c>
      <c r="M169">
        <f t="shared" ca="1" si="46"/>
        <v>0</v>
      </c>
      <c r="N169" t="str">
        <f t="shared" ca="1" si="47"/>
        <v/>
      </c>
      <c r="O169" t="str">
        <f t="shared" ca="1" si="48"/>
        <v/>
      </c>
      <c r="P169" t="str">
        <f t="shared" si="49"/>
        <v/>
      </c>
      <c r="Q169" t="str">
        <f t="shared" si="50"/>
        <v/>
      </c>
      <c r="R169" t="str">
        <f t="shared" si="51"/>
        <v/>
      </c>
      <c r="S169" t="str">
        <f t="shared" si="52"/>
        <v/>
      </c>
      <c r="U169" s="2" t="str">
        <f ca="1">IF(ISBLANK($T169),IF(S169="Irrigation","Irrigation",IF(R169="Irrigation","Irrigation",IF(Q169="Domestic","Domestic",IF(P169="Stockwatering","Stockwatering",IF(N169="IRRIGATION_AND_MUNICIPAL","Irrigation and Municipal",IF(O169="IRRIGATION_AND_DOMESTIC","Irrigation and Domestic Municipality",_xlfn.XLOOKUP(J169,Use_Code_Ranking!$B$4:$B$23,Use_Code_Ranking!$A$4:$A$23))))))),$T169)</f>
        <v>Irrigation</v>
      </c>
    </row>
    <row r="170" spans="1:21" x14ac:dyDescent="0.3">
      <c r="A170" t="s">
        <v>168</v>
      </c>
      <c r="B170" t="s">
        <v>118</v>
      </c>
      <c r="C170" t="s">
        <v>99</v>
      </c>
      <c r="D170">
        <v>7.3</v>
      </c>
      <c r="E170" t="s">
        <v>100</v>
      </c>
      <c r="F170" t="s">
        <v>100</v>
      </c>
      <c r="G170" t="s">
        <v>167</v>
      </c>
      <c r="H170" t="s">
        <v>102</v>
      </c>
      <c r="I170">
        <f>_xlfn.XLOOKUP(B170,Use_Code_Ranking!$A$4:$A$23,Use_Code_Ranking!$B$4:$B$23,9999)</f>
        <v>14</v>
      </c>
      <c r="J170">
        <f t="shared" ca="1" si="43"/>
        <v>1</v>
      </c>
      <c r="K170">
        <f t="shared" ca="1" si="44"/>
        <v>1</v>
      </c>
      <c r="L170">
        <f t="shared" ca="1" si="45"/>
        <v>0</v>
      </c>
      <c r="M170">
        <f t="shared" ca="1" si="46"/>
        <v>0</v>
      </c>
      <c r="N170" t="str">
        <f t="shared" ca="1" si="47"/>
        <v/>
      </c>
      <c r="O170" t="str">
        <f t="shared" ca="1" si="48"/>
        <v/>
      </c>
      <c r="P170" t="str">
        <f t="shared" si="49"/>
        <v/>
      </c>
      <c r="Q170" t="str">
        <f t="shared" si="50"/>
        <v/>
      </c>
      <c r="R170" t="str">
        <f t="shared" si="51"/>
        <v/>
      </c>
      <c r="S170" t="str">
        <f t="shared" si="52"/>
        <v/>
      </c>
      <c r="U170" s="2" t="str">
        <f ca="1">IF(ISBLANK($T170),IF(S170="Irrigation","Irrigation",IF(R170="Irrigation","Irrigation",IF(Q170="Domestic","Domestic",IF(P170="Stockwatering","Stockwatering",IF(N170="IRRIGATION_AND_MUNICIPAL","Irrigation and Municipal",IF(O170="IRRIGATION_AND_DOMESTIC","Irrigation and Domestic Municipality",_xlfn.XLOOKUP(J170,Use_Code_Ranking!$B$4:$B$23,Use_Code_Ranking!$A$4:$A$23))))))),$T170)</f>
        <v>Irrigation</v>
      </c>
    </row>
    <row r="171" spans="1:21" x14ac:dyDescent="0.3">
      <c r="A171" t="s">
        <v>168</v>
      </c>
      <c r="B171" t="s">
        <v>120</v>
      </c>
      <c r="C171" t="s">
        <v>99</v>
      </c>
      <c r="D171">
        <v>7.3</v>
      </c>
      <c r="E171" t="s">
        <v>100</v>
      </c>
      <c r="F171" t="s">
        <v>100</v>
      </c>
      <c r="G171" t="s">
        <v>167</v>
      </c>
      <c r="H171" t="s">
        <v>102</v>
      </c>
      <c r="I171">
        <f>_xlfn.XLOOKUP(B171,Use_Code_Ranking!$A$4:$A$23,Use_Code_Ranking!$B$4:$B$23,9999)</f>
        <v>9</v>
      </c>
      <c r="J171">
        <f t="shared" ca="1" si="43"/>
        <v>1</v>
      </c>
      <c r="K171">
        <f t="shared" ca="1" si="44"/>
        <v>1</v>
      </c>
      <c r="L171">
        <f t="shared" ca="1" si="45"/>
        <v>0</v>
      </c>
      <c r="M171">
        <f t="shared" ca="1" si="46"/>
        <v>0</v>
      </c>
      <c r="N171" t="str">
        <f t="shared" ca="1" si="47"/>
        <v/>
      </c>
      <c r="O171" t="str">
        <f t="shared" ca="1" si="48"/>
        <v/>
      </c>
      <c r="P171" t="str">
        <f t="shared" si="49"/>
        <v/>
      </c>
      <c r="Q171" t="str">
        <f t="shared" si="50"/>
        <v/>
      </c>
      <c r="R171" t="str">
        <f t="shared" si="51"/>
        <v/>
      </c>
      <c r="S171" t="str">
        <f t="shared" si="52"/>
        <v/>
      </c>
      <c r="U171" s="2" t="str">
        <f ca="1">IF(ISBLANK($T171),IF(S171="Irrigation","Irrigation",IF(R171="Irrigation","Irrigation",IF(Q171="Domestic","Domestic",IF(P171="Stockwatering","Stockwatering",IF(N171="IRRIGATION_AND_MUNICIPAL","Irrigation and Municipal",IF(O171="IRRIGATION_AND_DOMESTIC","Irrigation and Domestic Municipality",_xlfn.XLOOKUP(J171,Use_Code_Ranking!$B$4:$B$23,Use_Code_Ranking!$A$4:$A$23))))))),$T171)</f>
        <v>Irrigation</v>
      </c>
    </row>
    <row r="172" spans="1:21" x14ac:dyDescent="0.3">
      <c r="A172" t="s">
        <v>365</v>
      </c>
      <c r="B172" t="s">
        <v>98</v>
      </c>
      <c r="C172" t="s">
        <v>99</v>
      </c>
      <c r="D172">
        <v>23</v>
      </c>
      <c r="E172" t="s">
        <v>100</v>
      </c>
      <c r="F172" t="s">
        <v>100</v>
      </c>
      <c r="G172" t="s">
        <v>113</v>
      </c>
      <c r="H172" t="s">
        <v>114</v>
      </c>
      <c r="I172">
        <f>_xlfn.XLOOKUP(B172,Use_Code_Ranking!$A$4:$A$23,Use_Code_Ranking!$B$4:$B$23,9999)</f>
        <v>1</v>
      </c>
      <c r="J172">
        <f t="shared" ca="1" si="43"/>
        <v>1</v>
      </c>
      <c r="K172">
        <f t="shared" ca="1" si="44"/>
        <v>1</v>
      </c>
      <c r="L172">
        <f t="shared" ca="1" si="45"/>
        <v>0</v>
      </c>
      <c r="M172">
        <f t="shared" ca="1" si="46"/>
        <v>0</v>
      </c>
      <c r="N172" t="str">
        <f t="shared" ca="1" si="47"/>
        <v/>
      </c>
      <c r="O172" t="str">
        <f t="shared" ca="1" si="48"/>
        <v/>
      </c>
      <c r="P172" t="str">
        <f t="shared" si="49"/>
        <v/>
      </c>
      <c r="Q172" t="str">
        <f t="shared" si="50"/>
        <v/>
      </c>
      <c r="R172" t="str">
        <f t="shared" si="51"/>
        <v/>
      </c>
      <c r="S172" t="str">
        <f t="shared" si="52"/>
        <v/>
      </c>
      <c r="U172" s="2" t="str">
        <f ca="1">IF(ISBLANK($T172),IF(S172="Irrigation","Irrigation",IF(R172="Irrigation","Irrigation",IF(Q172="Domestic","Domestic",IF(P172="Stockwatering","Stockwatering",IF(N172="IRRIGATION_AND_MUNICIPAL","Irrigation and Municipal",IF(O172="IRRIGATION_AND_DOMESTIC","Irrigation and Domestic Municipality",_xlfn.XLOOKUP(J172,Use_Code_Ranking!$B$4:$B$23,Use_Code_Ranking!$A$4:$A$23))))))),$T172)</f>
        <v>Irrigation</v>
      </c>
    </row>
    <row r="173" spans="1:21" x14ac:dyDescent="0.3">
      <c r="A173" t="s">
        <v>365</v>
      </c>
      <c r="B173" t="s">
        <v>118</v>
      </c>
      <c r="C173" t="s">
        <v>99</v>
      </c>
      <c r="D173">
        <v>23</v>
      </c>
      <c r="E173" t="s">
        <v>100</v>
      </c>
      <c r="F173" t="s">
        <v>100</v>
      </c>
      <c r="G173" t="s">
        <v>113</v>
      </c>
      <c r="H173" t="s">
        <v>114</v>
      </c>
      <c r="I173">
        <f>_xlfn.XLOOKUP(B173,Use_Code_Ranking!$A$4:$A$23,Use_Code_Ranking!$B$4:$B$23,9999)</f>
        <v>14</v>
      </c>
      <c r="J173">
        <f t="shared" ca="1" si="43"/>
        <v>1</v>
      </c>
      <c r="K173">
        <f t="shared" ca="1" si="44"/>
        <v>1</v>
      </c>
      <c r="L173">
        <f t="shared" ca="1" si="45"/>
        <v>0</v>
      </c>
      <c r="M173">
        <f t="shared" ca="1" si="46"/>
        <v>0</v>
      </c>
      <c r="N173" t="str">
        <f t="shared" ca="1" si="47"/>
        <v/>
      </c>
      <c r="O173" t="str">
        <f t="shared" ca="1" si="48"/>
        <v/>
      </c>
      <c r="P173" t="str">
        <f t="shared" si="49"/>
        <v/>
      </c>
      <c r="Q173" t="str">
        <f t="shared" si="50"/>
        <v/>
      </c>
      <c r="R173" t="str">
        <f t="shared" si="51"/>
        <v/>
      </c>
      <c r="S173" t="str">
        <f t="shared" si="52"/>
        <v/>
      </c>
      <c r="U173" s="2" t="str">
        <f ca="1">IF(ISBLANK($T173),IF(S173="Irrigation","Irrigation",IF(R173="Irrigation","Irrigation",IF(Q173="Domestic","Domestic",IF(P173="Stockwatering","Stockwatering",IF(N173="IRRIGATION_AND_MUNICIPAL","Irrigation and Municipal",IF(O173="IRRIGATION_AND_DOMESTIC","Irrigation and Domestic Municipality",_xlfn.XLOOKUP(J173,Use_Code_Ranking!$B$4:$B$23,Use_Code_Ranking!$A$4:$A$23))))))),$T173)</f>
        <v>Irrigation</v>
      </c>
    </row>
    <row r="174" spans="1:21" x14ac:dyDescent="0.3">
      <c r="A174" t="s">
        <v>365</v>
      </c>
      <c r="B174" t="s">
        <v>120</v>
      </c>
      <c r="C174" t="s">
        <v>99</v>
      </c>
      <c r="D174">
        <v>23</v>
      </c>
      <c r="E174" t="s">
        <v>100</v>
      </c>
      <c r="F174" t="s">
        <v>100</v>
      </c>
      <c r="G174" t="s">
        <v>113</v>
      </c>
      <c r="H174" t="s">
        <v>114</v>
      </c>
      <c r="I174">
        <f>_xlfn.XLOOKUP(B174,Use_Code_Ranking!$A$4:$A$23,Use_Code_Ranking!$B$4:$B$23,9999)</f>
        <v>9</v>
      </c>
      <c r="J174">
        <f t="shared" ca="1" si="43"/>
        <v>1</v>
      </c>
      <c r="K174">
        <f t="shared" ca="1" si="44"/>
        <v>1</v>
      </c>
      <c r="L174">
        <f t="shared" ca="1" si="45"/>
        <v>0</v>
      </c>
      <c r="M174">
        <f t="shared" ca="1" si="46"/>
        <v>0</v>
      </c>
      <c r="N174" t="str">
        <f t="shared" ca="1" si="47"/>
        <v/>
      </c>
      <c r="O174" t="str">
        <f t="shared" ca="1" si="48"/>
        <v/>
      </c>
      <c r="P174" t="str">
        <f t="shared" si="49"/>
        <v/>
      </c>
      <c r="Q174" t="str">
        <f t="shared" si="50"/>
        <v/>
      </c>
      <c r="R174" t="str">
        <f t="shared" si="51"/>
        <v/>
      </c>
      <c r="S174" t="str">
        <f t="shared" si="52"/>
        <v/>
      </c>
      <c r="U174" s="2" t="str">
        <f ca="1">IF(ISBLANK($T174),IF(S174="Irrigation","Irrigation",IF(R174="Irrigation","Irrigation",IF(Q174="Domestic","Domestic",IF(P174="Stockwatering","Stockwatering",IF(N174="IRRIGATION_AND_MUNICIPAL","Irrigation and Municipal",IF(O174="IRRIGATION_AND_DOMESTIC","Irrigation and Domestic Municipality",_xlfn.XLOOKUP(J174,Use_Code_Ranking!$B$4:$B$23,Use_Code_Ranking!$A$4:$A$23))))))),$T174)</f>
        <v>Irrigation</v>
      </c>
    </row>
    <row r="175" spans="1:21" x14ac:dyDescent="0.3">
      <c r="A175" t="s">
        <v>365</v>
      </c>
      <c r="B175" t="s">
        <v>122</v>
      </c>
      <c r="C175" t="s">
        <v>99</v>
      </c>
      <c r="D175">
        <v>23</v>
      </c>
      <c r="E175" t="s">
        <v>100</v>
      </c>
      <c r="F175" t="s">
        <v>100</v>
      </c>
      <c r="G175" t="s">
        <v>113</v>
      </c>
      <c r="H175" t="s">
        <v>114</v>
      </c>
      <c r="I175">
        <f>_xlfn.XLOOKUP(B175,Use_Code_Ranking!$A$4:$A$23,Use_Code_Ranking!$B$4:$B$23,9999)</f>
        <v>12</v>
      </c>
      <c r="J175">
        <f t="shared" ca="1" si="43"/>
        <v>1</v>
      </c>
      <c r="K175">
        <f t="shared" ca="1" si="44"/>
        <v>1</v>
      </c>
      <c r="L175">
        <f t="shared" ca="1" si="45"/>
        <v>0</v>
      </c>
      <c r="M175">
        <f t="shared" ca="1" si="46"/>
        <v>0</v>
      </c>
      <c r="N175" t="str">
        <f t="shared" ca="1" si="47"/>
        <v/>
      </c>
      <c r="O175" t="str">
        <f t="shared" ca="1" si="48"/>
        <v/>
      </c>
      <c r="P175" t="str">
        <f t="shared" si="49"/>
        <v/>
      </c>
      <c r="Q175" t="str">
        <f t="shared" si="50"/>
        <v/>
      </c>
      <c r="R175" t="str">
        <f t="shared" si="51"/>
        <v/>
      </c>
      <c r="S175" t="str">
        <f t="shared" si="52"/>
        <v/>
      </c>
      <c r="U175" s="2" t="str">
        <f ca="1">IF(ISBLANK($T175),IF(S175="Irrigation","Irrigation",IF(R175="Irrigation","Irrigation",IF(Q175="Domestic","Domestic",IF(P175="Stockwatering","Stockwatering",IF(N175="IRRIGATION_AND_MUNICIPAL","Irrigation and Municipal",IF(O175="IRRIGATION_AND_DOMESTIC","Irrigation and Domestic Municipality",_xlfn.XLOOKUP(J175,Use_Code_Ranking!$B$4:$B$23,Use_Code_Ranking!$A$4:$A$23))))))),$T175)</f>
        <v>Irrigation</v>
      </c>
    </row>
    <row r="176" spans="1:21" x14ac:dyDescent="0.3">
      <c r="A176" t="s">
        <v>169</v>
      </c>
      <c r="B176" t="s">
        <v>106</v>
      </c>
      <c r="C176" t="s">
        <v>99</v>
      </c>
      <c r="D176">
        <v>20</v>
      </c>
      <c r="E176" t="s">
        <v>100</v>
      </c>
      <c r="F176" t="s">
        <v>100</v>
      </c>
      <c r="G176" t="s">
        <v>140</v>
      </c>
      <c r="H176" t="s">
        <v>111</v>
      </c>
      <c r="I176">
        <f>_xlfn.XLOOKUP(B176,Use_Code_Ranking!$A$4:$A$23,Use_Code_Ranking!$B$4:$B$23,9999)</f>
        <v>3</v>
      </c>
      <c r="J176">
        <f t="shared" ca="1" si="43"/>
        <v>1</v>
      </c>
      <c r="K176">
        <f t="shared" ca="1" si="44"/>
        <v>1</v>
      </c>
      <c r="L176">
        <f t="shared" ca="1" si="45"/>
        <v>0</v>
      </c>
      <c r="M176">
        <f t="shared" ca="1" si="46"/>
        <v>0</v>
      </c>
      <c r="N176" t="str">
        <f t="shared" ca="1" si="47"/>
        <v/>
      </c>
      <c r="O176" t="str">
        <f t="shared" ca="1" si="48"/>
        <v/>
      </c>
      <c r="P176" t="str">
        <f t="shared" si="49"/>
        <v/>
      </c>
      <c r="Q176" t="str">
        <f t="shared" si="50"/>
        <v/>
      </c>
      <c r="R176" t="str">
        <f t="shared" si="51"/>
        <v/>
      </c>
      <c r="S176" t="str">
        <f t="shared" si="52"/>
        <v/>
      </c>
      <c r="U176" s="2" t="str">
        <f ca="1">IF(ISBLANK($T176),IF(S176="Irrigation","Irrigation",IF(R176="Irrigation","Irrigation",IF(Q176="Domestic","Domestic",IF(P176="Stockwatering","Stockwatering",IF(N176="IRRIGATION_AND_MUNICIPAL","Irrigation and Municipal",IF(O176="IRRIGATION_AND_DOMESTIC","Irrigation and Domestic Municipality",_xlfn.XLOOKUP(J176,Use_Code_Ranking!$B$4:$B$23,Use_Code_Ranking!$A$4:$A$23))))))),$T176)</f>
        <v>Irrigation</v>
      </c>
    </row>
    <row r="177" spans="1:21" x14ac:dyDescent="0.3">
      <c r="A177" t="s">
        <v>169</v>
      </c>
      <c r="B177" t="s">
        <v>98</v>
      </c>
      <c r="C177" t="s">
        <v>99</v>
      </c>
      <c r="D177">
        <v>20</v>
      </c>
      <c r="E177" t="s">
        <v>100</v>
      </c>
      <c r="F177" t="s">
        <v>100</v>
      </c>
      <c r="G177" t="s">
        <v>140</v>
      </c>
      <c r="H177" t="s">
        <v>111</v>
      </c>
      <c r="I177">
        <f>_xlfn.XLOOKUP(B177,Use_Code_Ranking!$A$4:$A$23,Use_Code_Ranking!$B$4:$B$23,9999)</f>
        <v>1</v>
      </c>
      <c r="J177">
        <f t="shared" ca="1" si="43"/>
        <v>1</v>
      </c>
      <c r="K177">
        <f t="shared" ca="1" si="44"/>
        <v>1</v>
      </c>
      <c r="L177">
        <f t="shared" ca="1" si="45"/>
        <v>0</v>
      </c>
      <c r="M177">
        <f t="shared" ca="1" si="46"/>
        <v>0</v>
      </c>
      <c r="N177" t="str">
        <f t="shared" ca="1" si="47"/>
        <v/>
      </c>
      <c r="O177" t="str">
        <f t="shared" ca="1" si="48"/>
        <v/>
      </c>
      <c r="P177" t="str">
        <f t="shared" si="49"/>
        <v/>
      </c>
      <c r="Q177" t="str">
        <f t="shared" si="50"/>
        <v/>
      </c>
      <c r="R177" t="str">
        <f t="shared" si="51"/>
        <v/>
      </c>
      <c r="S177" t="str">
        <f t="shared" si="52"/>
        <v/>
      </c>
      <c r="U177" s="2" t="str">
        <f ca="1">IF(ISBLANK($T177),IF(S177="Irrigation","Irrigation",IF(R177="Irrigation","Irrigation",IF(Q177="Domestic","Domestic",IF(P177="Stockwatering","Stockwatering",IF(N177="IRRIGATION_AND_MUNICIPAL","Irrigation and Municipal",IF(O177="IRRIGATION_AND_DOMESTIC","Irrigation and Domestic Municipality",_xlfn.XLOOKUP(J177,Use_Code_Ranking!$B$4:$B$23,Use_Code_Ranking!$A$4:$A$23))))))),$T177)</f>
        <v>Irrigation</v>
      </c>
    </row>
    <row r="178" spans="1:21" x14ac:dyDescent="0.3">
      <c r="A178" t="s">
        <v>169</v>
      </c>
      <c r="B178" t="s">
        <v>107</v>
      </c>
      <c r="C178" t="s">
        <v>99</v>
      </c>
      <c r="D178">
        <v>20</v>
      </c>
      <c r="E178" t="s">
        <v>100</v>
      </c>
      <c r="F178" t="s">
        <v>100</v>
      </c>
      <c r="G178" t="s">
        <v>140</v>
      </c>
      <c r="H178" t="s">
        <v>111</v>
      </c>
      <c r="I178">
        <f>_xlfn.XLOOKUP(B178,Use_Code_Ranking!$A$4:$A$23,Use_Code_Ranking!$B$4:$B$23,9999)</f>
        <v>6</v>
      </c>
      <c r="J178">
        <f t="shared" ca="1" si="43"/>
        <v>1</v>
      </c>
      <c r="K178">
        <f t="shared" ca="1" si="44"/>
        <v>1</v>
      </c>
      <c r="L178">
        <f t="shared" ca="1" si="45"/>
        <v>0</v>
      </c>
      <c r="M178">
        <f t="shared" ca="1" si="46"/>
        <v>0</v>
      </c>
      <c r="N178" t="str">
        <f t="shared" ca="1" si="47"/>
        <v/>
      </c>
      <c r="O178" t="str">
        <f t="shared" ca="1" si="48"/>
        <v/>
      </c>
      <c r="P178" t="str">
        <f t="shared" si="49"/>
        <v/>
      </c>
      <c r="Q178" t="str">
        <f t="shared" si="50"/>
        <v/>
      </c>
      <c r="R178" t="str">
        <f t="shared" si="51"/>
        <v/>
      </c>
      <c r="S178" t="str">
        <f t="shared" si="52"/>
        <v/>
      </c>
      <c r="U178" s="2" t="str">
        <f ca="1">IF(ISBLANK($T178),IF(S178="Irrigation","Irrigation",IF(R178="Irrigation","Irrigation",IF(Q178="Domestic","Domestic",IF(P178="Stockwatering","Stockwatering",IF(N178="IRRIGATION_AND_MUNICIPAL","Irrigation and Municipal",IF(O178="IRRIGATION_AND_DOMESTIC","Irrigation and Domestic Municipality",_xlfn.XLOOKUP(J178,Use_Code_Ranking!$B$4:$B$23,Use_Code_Ranking!$A$4:$A$23))))))),$T178)</f>
        <v>Irrigation</v>
      </c>
    </row>
    <row r="179" spans="1:21" x14ac:dyDescent="0.3">
      <c r="A179" t="s">
        <v>366</v>
      </c>
      <c r="B179" t="s">
        <v>98</v>
      </c>
      <c r="C179" t="s">
        <v>99</v>
      </c>
      <c r="D179">
        <v>25</v>
      </c>
      <c r="E179" t="s">
        <v>100</v>
      </c>
      <c r="F179" t="s">
        <v>100</v>
      </c>
      <c r="G179" t="s">
        <v>367</v>
      </c>
      <c r="H179" t="s">
        <v>102</v>
      </c>
      <c r="I179">
        <f>_xlfn.XLOOKUP(B179,Use_Code_Ranking!$A$4:$A$23,Use_Code_Ranking!$B$4:$B$23,9999)</f>
        <v>1</v>
      </c>
      <c r="J179">
        <f t="shared" ca="1" si="43"/>
        <v>1</v>
      </c>
      <c r="K179">
        <f t="shared" ca="1" si="44"/>
        <v>1</v>
      </c>
      <c r="L179">
        <f t="shared" ca="1" si="45"/>
        <v>0</v>
      </c>
      <c r="M179">
        <f t="shared" ca="1" si="46"/>
        <v>0</v>
      </c>
      <c r="N179" t="str">
        <f t="shared" ca="1" si="47"/>
        <v/>
      </c>
      <c r="O179" t="str">
        <f t="shared" ca="1" si="48"/>
        <v/>
      </c>
      <c r="P179" t="str">
        <f t="shared" si="49"/>
        <v/>
      </c>
      <c r="Q179" t="str">
        <f t="shared" si="50"/>
        <v/>
      </c>
      <c r="R179" t="str">
        <f t="shared" si="51"/>
        <v/>
      </c>
      <c r="S179" t="str">
        <f t="shared" si="52"/>
        <v/>
      </c>
      <c r="U179" s="2" t="str">
        <f ca="1">IF(ISBLANK($T179),IF(S179="Irrigation","Irrigation",IF(R179="Irrigation","Irrigation",IF(Q179="Domestic","Domestic",IF(P179="Stockwatering","Stockwatering",IF(N179="IRRIGATION_AND_MUNICIPAL","Irrigation and Municipal",IF(O179="IRRIGATION_AND_DOMESTIC","Irrigation and Domestic Municipality",_xlfn.XLOOKUP(J179,Use_Code_Ranking!$B$4:$B$23,Use_Code_Ranking!$A$4:$A$23))))))),$T179)</f>
        <v>Irrigation</v>
      </c>
    </row>
    <row r="180" spans="1:21" x14ac:dyDescent="0.3">
      <c r="A180" t="s">
        <v>366</v>
      </c>
      <c r="B180" t="s">
        <v>122</v>
      </c>
      <c r="C180" t="s">
        <v>99</v>
      </c>
      <c r="D180">
        <v>25</v>
      </c>
      <c r="E180" t="s">
        <v>100</v>
      </c>
      <c r="F180" t="s">
        <v>100</v>
      </c>
      <c r="G180" t="s">
        <v>367</v>
      </c>
      <c r="H180" t="s">
        <v>102</v>
      </c>
      <c r="I180">
        <f>_xlfn.XLOOKUP(B180,Use_Code_Ranking!$A$4:$A$23,Use_Code_Ranking!$B$4:$B$23,9999)</f>
        <v>12</v>
      </c>
      <c r="J180">
        <f t="shared" ca="1" si="43"/>
        <v>1</v>
      </c>
      <c r="K180">
        <f t="shared" ca="1" si="44"/>
        <v>1</v>
      </c>
      <c r="L180">
        <f t="shared" ca="1" si="45"/>
        <v>0</v>
      </c>
      <c r="M180">
        <f t="shared" ca="1" si="46"/>
        <v>0</v>
      </c>
      <c r="N180" t="str">
        <f t="shared" ca="1" si="47"/>
        <v/>
      </c>
      <c r="O180" t="str">
        <f t="shared" ca="1" si="48"/>
        <v/>
      </c>
      <c r="P180" t="str">
        <f t="shared" si="49"/>
        <v/>
      </c>
      <c r="Q180" t="str">
        <f t="shared" si="50"/>
        <v/>
      </c>
      <c r="R180" t="str">
        <f t="shared" si="51"/>
        <v/>
      </c>
      <c r="S180" t="str">
        <f t="shared" si="52"/>
        <v/>
      </c>
      <c r="U180" s="2" t="str">
        <f ca="1">IF(ISBLANK($T180),IF(S180="Irrigation","Irrigation",IF(R180="Irrigation","Irrigation",IF(Q180="Domestic","Domestic",IF(P180="Stockwatering","Stockwatering",IF(N180="IRRIGATION_AND_MUNICIPAL","Irrigation and Municipal",IF(O180="IRRIGATION_AND_DOMESTIC","Irrigation and Domestic Municipality",_xlfn.XLOOKUP(J180,Use_Code_Ranking!$B$4:$B$23,Use_Code_Ranking!$A$4:$A$23))))))),$T180)</f>
        <v>Irrigation</v>
      </c>
    </row>
    <row r="181" spans="1:21" x14ac:dyDescent="0.3">
      <c r="A181" t="s">
        <v>366</v>
      </c>
      <c r="B181" t="s">
        <v>118</v>
      </c>
      <c r="C181" t="s">
        <v>99</v>
      </c>
      <c r="D181">
        <v>25</v>
      </c>
      <c r="E181" t="s">
        <v>100</v>
      </c>
      <c r="F181" t="s">
        <v>100</v>
      </c>
      <c r="G181" t="s">
        <v>367</v>
      </c>
      <c r="H181" t="s">
        <v>102</v>
      </c>
      <c r="I181">
        <f>_xlfn.XLOOKUP(B181,Use_Code_Ranking!$A$4:$A$23,Use_Code_Ranking!$B$4:$B$23,9999)</f>
        <v>14</v>
      </c>
      <c r="J181">
        <f t="shared" ca="1" si="43"/>
        <v>1</v>
      </c>
      <c r="K181">
        <f t="shared" ca="1" si="44"/>
        <v>1</v>
      </c>
      <c r="L181">
        <f t="shared" ca="1" si="45"/>
        <v>0</v>
      </c>
      <c r="M181">
        <f t="shared" ca="1" si="46"/>
        <v>0</v>
      </c>
      <c r="N181" t="str">
        <f t="shared" ca="1" si="47"/>
        <v/>
      </c>
      <c r="O181" t="str">
        <f t="shared" ca="1" si="48"/>
        <v/>
      </c>
      <c r="P181" t="str">
        <f t="shared" si="49"/>
        <v/>
      </c>
      <c r="Q181" t="str">
        <f t="shared" si="50"/>
        <v/>
      </c>
      <c r="R181" t="str">
        <f t="shared" si="51"/>
        <v/>
      </c>
      <c r="S181" t="str">
        <f t="shared" si="52"/>
        <v/>
      </c>
      <c r="U181" s="2" t="str">
        <f ca="1">IF(ISBLANK($T181),IF(S181="Irrigation","Irrigation",IF(R181="Irrigation","Irrigation",IF(Q181="Domestic","Domestic",IF(P181="Stockwatering","Stockwatering",IF(N181="IRRIGATION_AND_MUNICIPAL","Irrigation and Municipal",IF(O181="IRRIGATION_AND_DOMESTIC","Irrigation and Domestic Municipality",_xlfn.XLOOKUP(J181,Use_Code_Ranking!$B$4:$B$23,Use_Code_Ranking!$A$4:$A$23))))))),$T181)</f>
        <v>Irrigation</v>
      </c>
    </row>
    <row r="182" spans="1:21" x14ac:dyDescent="0.3">
      <c r="A182" t="s">
        <v>366</v>
      </c>
      <c r="B182" t="s">
        <v>120</v>
      </c>
      <c r="C182" t="s">
        <v>99</v>
      </c>
      <c r="D182">
        <v>25</v>
      </c>
      <c r="E182" t="s">
        <v>100</v>
      </c>
      <c r="F182" t="s">
        <v>100</v>
      </c>
      <c r="G182" t="s">
        <v>367</v>
      </c>
      <c r="H182" t="s">
        <v>102</v>
      </c>
      <c r="I182">
        <f>_xlfn.XLOOKUP(B182,Use_Code_Ranking!$A$4:$A$23,Use_Code_Ranking!$B$4:$B$23,9999)</f>
        <v>9</v>
      </c>
      <c r="J182">
        <f t="shared" ca="1" si="43"/>
        <v>1</v>
      </c>
      <c r="K182">
        <f t="shared" ca="1" si="44"/>
        <v>1</v>
      </c>
      <c r="L182">
        <f t="shared" ca="1" si="45"/>
        <v>0</v>
      </c>
      <c r="M182">
        <f t="shared" ca="1" si="46"/>
        <v>0</v>
      </c>
      <c r="N182" t="str">
        <f t="shared" ca="1" si="47"/>
        <v/>
      </c>
      <c r="O182" t="str">
        <f t="shared" ca="1" si="48"/>
        <v/>
      </c>
      <c r="P182" t="str">
        <f t="shared" si="49"/>
        <v/>
      </c>
      <c r="Q182" t="str">
        <f t="shared" si="50"/>
        <v/>
      </c>
      <c r="R182" t="str">
        <f t="shared" si="51"/>
        <v/>
      </c>
      <c r="S182" t="str">
        <f t="shared" si="52"/>
        <v/>
      </c>
      <c r="U182" s="2" t="str">
        <f ca="1">IF(ISBLANK($T182),IF(S182="Irrigation","Irrigation",IF(R182="Irrigation","Irrigation",IF(Q182="Domestic","Domestic",IF(P182="Stockwatering","Stockwatering",IF(N182="IRRIGATION_AND_MUNICIPAL","Irrigation and Municipal",IF(O182="IRRIGATION_AND_DOMESTIC","Irrigation and Domestic Municipality",_xlfn.XLOOKUP(J182,Use_Code_Ranking!$B$4:$B$23,Use_Code_Ranking!$A$4:$A$23))))))),$T182)</f>
        <v>Irrigation</v>
      </c>
    </row>
    <row r="183" spans="1:21" x14ac:dyDescent="0.3">
      <c r="A183" t="s">
        <v>368</v>
      </c>
      <c r="B183" t="s">
        <v>98</v>
      </c>
      <c r="C183" t="s">
        <v>99</v>
      </c>
      <c r="D183">
        <v>5</v>
      </c>
      <c r="E183" t="s">
        <v>100</v>
      </c>
      <c r="F183" t="s">
        <v>100</v>
      </c>
      <c r="G183" t="s">
        <v>369</v>
      </c>
      <c r="H183" t="s">
        <v>102</v>
      </c>
      <c r="I183">
        <f>_xlfn.XLOOKUP(B183,Use_Code_Ranking!$A$4:$A$23,Use_Code_Ranking!$B$4:$B$23,9999)</f>
        <v>1</v>
      </c>
      <c r="J183">
        <f t="shared" ca="1" si="43"/>
        <v>1</v>
      </c>
      <c r="K183">
        <f t="shared" ca="1" si="44"/>
        <v>1</v>
      </c>
      <c r="L183">
        <f t="shared" ca="1" si="45"/>
        <v>0</v>
      </c>
      <c r="M183">
        <f t="shared" ca="1" si="46"/>
        <v>0</v>
      </c>
      <c r="N183" t="str">
        <f t="shared" ca="1" si="47"/>
        <v/>
      </c>
      <c r="O183" t="str">
        <f t="shared" ca="1" si="48"/>
        <v/>
      </c>
      <c r="P183" t="str">
        <f t="shared" si="49"/>
        <v/>
      </c>
      <c r="Q183" t="str">
        <f t="shared" si="50"/>
        <v/>
      </c>
      <c r="R183" t="str">
        <f t="shared" si="51"/>
        <v/>
      </c>
      <c r="S183" t="str">
        <f t="shared" si="52"/>
        <v/>
      </c>
      <c r="U183" s="2" t="str">
        <f ca="1">IF(ISBLANK($T183),IF(S183="Irrigation","Irrigation",IF(R183="Irrigation","Irrigation",IF(Q183="Domestic","Domestic",IF(P183="Stockwatering","Stockwatering",IF(N183="IRRIGATION_AND_MUNICIPAL","Irrigation and Municipal",IF(O183="IRRIGATION_AND_DOMESTIC","Irrigation and Domestic Municipality",_xlfn.XLOOKUP(J183,Use_Code_Ranking!$B$4:$B$23,Use_Code_Ranking!$A$4:$A$23))))))),$T183)</f>
        <v>Irrigation</v>
      </c>
    </row>
    <row r="184" spans="1:21" x14ac:dyDescent="0.3">
      <c r="A184" t="s">
        <v>368</v>
      </c>
      <c r="B184" t="s">
        <v>120</v>
      </c>
      <c r="C184" t="s">
        <v>99</v>
      </c>
      <c r="D184">
        <v>5</v>
      </c>
      <c r="E184" t="s">
        <v>100</v>
      </c>
      <c r="F184" t="s">
        <v>100</v>
      </c>
      <c r="G184" t="s">
        <v>369</v>
      </c>
      <c r="H184" t="s">
        <v>102</v>
      </c>
      <c r="I184">
        <f>_xlfn.XLOOKUP(B184,Use_Code_Ranking!$A$4:$A$23,Use_Code_Ranking!$B$4:$B$23,9999)</f>
        <v>9</v>
      </c>
      <c r="J184">
        <f t="shared" ca="1" si="43"/>
        <v>1</v>
      </c>
      <c r="K184">
        <f t="shared" ca="1" si="44"/>
        <v>1</v>
      </c>
      <c r="L184">
        <f t="shared" ca="1" si="45"/>
        <v>0</v>
      </c>
      <c r="M184">
        <f t="shared" ca="1" si="46"/>
        <v>0</v>
      </c>
      <c r="N184" t="str">
        <f t="shared" ca="1" si="47"/>
        <v/>
      </c>
      <c r="O184" t="str">
        <f t="shared" ca="1" si="48"/>
        <v/>
      </c>
      <c r="P184" t="str">
        <f t="shared" si="49"/>
        <v/>
      </c>
      <c r="Q184" t="str">
        <f t="shared" si="50"/>
        <v/>
      </c>
      <c r="R184" t="str">
        <f t="shared" si="51"/>
        <v/>
      </c>
      <c r="S184" t="str">
        <f t="shared" si="52"/>
        <v/>
      </c>
      <c r="U184" s="2" t="str">
        <f ca="1">IF(ISBLANK($T184),IF(S184="Irrigation","Irrigation",IF(R184="Irrigation","Irrigation",IF(Q184="Domestic","Domestic",IF(P184="Stockwatering","Stockwatering",IF(N184="IRRIGATION_AND_MUNICIPAL","Irrigation and Municipal",IF(O184="IRRIGATION_AND_DOMESTIC","Irrigation and Domestic Municipality",_xlfn.XLOOKUP(J184,Use_Code_Ranking!$B$4:$B$23,Use_Code_Ranking!$A$4:$A$23))))))),$T184)</f>
        <v>Irrigation</v>
      </c>
    </row>
    <row r="185" spans="1:21" x14ac:dyDescent="0.3">
      <c r="A185" t="s">
        <v>368</v>
      </c>
      <c r="B185" t="s">
        <v>118</v>
      </c>
      <c r="C185" t="s">
        <v>99</v>
      </c>
      <c r="D185">
        <v>5</v>
      </c>
      <c r="E185" t="s">
        <v>100</v>
      </c>
      <c r="F185" t="s">
        <v>100</v>
      </c>
      <c r="G185" t="s">
        <v>369</v>
      </c>
      <c r="H185" t="s">
        <v>102</v>
      </c>
      <c r="I185">
        <f>_xlfn.XLOOKUP(B185,Use_Code_Ranking!$A$4:$A$23,Use_Code_Ranking!$B$4:$B$23,9999)</f>
        <v>14</v>
      </c>
      <c r="J185">
        <f t="shared" ca="1" si="43"/>
        <v>1</v>
      </c>
      <c r="K185">
        <f t="shared" ca="1" si="44"/>
        <v>1</v>
      </c>
      <c r="L185">
        <f t="shared" ca="1" si="45"/>
        <v>0</v>
      </c>
      <c r="M185">
        <f t="shared" ca="1" si="46"/>
        <v>0</v>
      </c>
      <c r="N185" t="str">
        <f t="shared" ca="1" si="47"/>
        <v/>
      </c>
      <c r="O185" t="str">
        <f t="shared" ca="1" si="48"/>
        <v/>
      </c>
      <c r="P185" t="str">
        <f t="shared" si="49"/>
        <v/>
      </c>
      <c r="Q185" t="str">
        <f t="shared" si="50"/>
        <v/>
      </c>
      <c r="R185" t="str">
        <f t="shared" si="51"/>
        <v/>
      </c>
      <c r="S185" t="str">
        <f t="shared" si="52"/>
        <v/>
      </c>
      <c r="U185" s="2" t="str">
        <f ca="1">IF(ISBLANK($T185),IF(S185="Irrigation","Irrigation",IF(R185="Irrigation","Irrigation",IF(Q185="Domestic","Domestic",IF(P185="Stockwatering","Stockwatering",IF(N185="IRRIGATION_AND_MUNICIPAL","Irrigation and Municipal",IF(O185="IRRIGATION_AND_DOMESTIC","Irrigation and Domestic Municipality",_xlfn.XLOOKUP(J185,Use_Code_Ranking!$B$4:$B$23,Use_Code_Ranking!$A$4:$A$23))))))),$T185)</f>
        <v>Irrigation</v>
      </c>
    </row>
    <row r="186" spans="1:21" x14ac:dyDescent="0.3">
      <c r="A186" t="s">
        <v>368</v>
      </c>
      <c r="B186" t="s">
        <v>122</v>
      </c>
      <c r="C186" t="s">
        <v>99</v>
      </c>
      <c r="D186">
        <v>5</v>
      </c>
      <c r="E186" t="s">
        <v>100</v>
      </c>
      <c r="F186" t="s">
        <v>100</v>
      </c>
      <c r="G186" t="s">
        <v>369</v>
      </c>
      <c r="H186" t="s">
        <v>102</v>
      </c>
      <c r="I186">
        <f>_xlfn.XLOOKUP(B186,Use_Code_Ranking!$A$4:$A$23,Use_Code_Ranking!$B$4:$B$23,9999)</f>
        <v>12</v>
      </c>
      <c r="J186">
        <f t="shared" ca="1" si="43"/>
        <v>1</v>
      </c>
      <c r="K186">
        <f t="shared" ca="1" si="44"/>
        <v>1</v>
      </c>
      <c r="L186">
        <f t="shared" ca="1" si="45"/>
        <v>0</v>
      </c>
      <c r="M186">
        <f t="shared" ca="1" si="46"/>
        <v>0</v>
      </c>
      <c r="N186" t="str">
        <f t="shared" ca="1" si="47"/>
        <v/>
      </c>
      <c r="O186" t="str">
        <f t="shared" ca="1" si="48"/>
        <v/>
      </c>
      <c r="P186" t="str">
        <f t="shared" si="49"/>
        <v/>
      </c>
      <c r="Q186" t="str">
        <f t="shared" si="50"/>
        <v/>
      </c>
      <c r="R186" t="str">
        <f t="shared" si="51"/>
        <v/>
      </c>
      <c r="S186" t="str">
        <f t="shared" si="52"/>
        <v/>
      </c>
      <c r="U186" s="2" t="str">
        <f ca="1">IF(ISBLANK($T186),IF(S186="Irrigation","Irrigation",IF(R186="Irrigation","Irrigation",IF(Q186="Domestic","Domestic",IF(P186="Stockwatering","Stockwatering",IF(N186="IRRIGATION_AND_MUNICIPAL","Irrigation and Municipal",IF(O186="IRRIGATION_AND_DOMESTIC","Irrigation and Domestic Municipality",_xlfn.XLOOKUP(J186,Use_Code_Ranking!$B$4:$B$23,Use_Code_Ranking!$A$4:$A$23))))))),$T186)</f>
        <v>Irrigation</v>
      </c>
    </row>
    <row r="187" spans="1:21" x14ac:dyDescent="0.3">
      <c r="A187" t="s">
        <v>170</v>
      </c>
      <c r="B187" t="s">
        <v>120</v>
      </c>
      <c r="C187" t="s">
        <v>99</v>
      </c>
      <c r="D187">
        <v>48</v>
      </c>
      <c r="E187" t="s">
        <v>100</v>
      </c>
      <c r="F187" t="s">
        <v>100</v>
      </c>
      <c r="G187" t="s">
        <v>135</v>
      </c>
      <c r="H187" t="s">
        <v>104</v>
      </c>
      <c r="I187">
        <f>_xlfn.XLOOKUP(B187,Use_Code_Ranking!$A$4:$A$23,Use_Code_Ranking!$B$4:$B$23,9999)</f>
        <v>9</v>
      </c>
      <c r="J187">
        <f t="shared" ca="1" si="43"/>
        <v>1</v>
      </c>
      <c r="K187">
        <f t="shared" ca="1" si="44"/>
        <v>1</v>
      </c>
      <c r="L187">
        <f t="shared" ca="1" si="45"/>
        <v>0</v>
      </c>
      <c r="M187">
        <f t="shared" ca="1" si="46"/>
        <v>0</v>
      </c>
      <c r="N187" t="str">
        <f t="shared" ca="1" si="47"/>
        <v/>
      </c>
      <c r="O187" t="str">
        <f t="shared" ca="1" si="48"/>
        <v/>
      </c>
      <c r="P187" t="str">
        <f t="shared" si="49"/>
        <v/>
      </c>
      <c r="Q187" t="str">
        <f t="shared" si="50"/>
        <v/>
      </c>
      <c r="R187" t="str">
        <f t="shared" si="51"/>
        <v/>
      </c>
      <c r="S187" t="str">
        <f t="shared" si="52"/>
        <v/>
      </c>
      <c r="U187" s="2" t="str">
        <f ca="1">IF(ISBLANK($T187),IF(S187="Irrigation","Irrigation",IF(R187="Irrigation","Irrigation",IF(Q187="Domestic","Domestic",IF(P187="Stockwatering","Stockwatering",IF(N187="IRRIGATION_AND_MUNICIPAL","Irrigation and Municipal",IF(O187="IRRIGATION_AND_DOMESTIC","Irrigation and Domestic Municipality",_xlfn.XLOOKUP(J187,Use_Code_Ranking!$B$4:$B$23,Use_Code_Ranking!$A$4:$A$23))))))),$T187)</f>
        <v>Irrigation</v>
      </c>
    </row>
    <row r="188" spans="1:21" x14ac:dyDescent="0.3">
      <c r="A188" t="s">
        <v>170</v>
      </c>
      <c r="B188" t="s">
        <v>98</v>
      </c>
      <c r="C188" t="s">
        <v>99</v>
      </c>
      <c r="D188">
        <v>48</v>
      </c>
      <c r="E188" t="s">
        <v>100</v>
      </c>
      <c r="F188" t="s">
        <v>100</v>
      </c>
      <c r="G188" t="s">
        <v>135</v>
      </c>
      <c r="H188" t="s">
        <v>104</v>
      </c>
      <c r="I188">
        <f>_xlfn.XLOOKUP(B188,Use_Code_Ranking!$A$4:$A$23,Use_Code_Ranking!$B$4:$B$23,9999)</f>
        <v>1</v>
      </c>
      <c r="J188">
        <f t="shared" ca="1" si="43"/>
        <v>1</v>
      </c>
      <c r="K188">
        <f t="shared" ca="1" si="44"/>
        <v>1</v>
      </c>
      <c r="L188">
        <f t="shared" ca="1" si="45"/>
        <v>0</v>
      </c>
      <c r="M188">
        <f t="shared" ca="1" si="46"/>
        <v>0</v>
      </c>
      <c r="N188" t="str">
        <f t="shared" ca="1" si="47"/>
        <v/>
      </c>
      <c r="O188" t="str">
        <f t="shared" ca="1" si="48"/>
        <v/>
      </c>
      <c r="P188" t="str">
        <f t="shared" si="49"/>
        <v/>
      </c>
      <c r="Q188" t="str">
        <f t="shared" si="50"/>
        <v/>
      </c>
      <c r="R188" t="str">
        <f t="shared" si="51"/>
        <v/>
      </c>
      <c r="S188" t="str">
        <f t="shared" si="52"/>
        <v/>
      </c>
      <c r="U188" s="2" t="str">
        <f ca="1">IF(ISBLANK($T188),IF(S188="Irrigation","Irrigation",IF(R188="Irrigation","Irrigation",IF(Q188="Domestic","Domestic",IF(P188="Stockwatering","Stockwatering",IF(N188="IRRIGATION_AND_MUNICIPAL","Irrigation and Municipal",IF(O188="IRRIGATION_AND_DOMESTIC","Irrigation and Domestic Municipality",_xlfn.XLOOKUP(J188,Use_Code_Ranking!$B$4:$B$23,Use_Code_Ranking!$A$4:$A$23))))))),$T188)</f>
        <v>Irrigation</v>
      </c>
    </row>
    <row r="189" spans="1:21" x14ac:dyDescent="0.3">
      <c r="A189" t="s">
        <v>370</v>
      </c>
      <c r="B189" t="s">
        <v>115</v>
      </c>
      <c r="C189" t="s">
        <v>172</v>
      </c>
      <c r="D189">
        <v>0</v>
      </c>
      <c r="E189" t="s">
        <v>100</v>
      </c>
      <c r="F189" t="s">
        <v>100</v>
      </c>
      <c r="G189" t="s">
        <v>244</v>
      </c>
      <c r="H189" t="s">
        <v>102</v>
      </c>
      <c r="I189">
        <f>_xlfn.XLOOKUP(B189,Use_Code_Ranking!$A$4:$A$23,Use_Code_Ranking!$B$4:$B$23,9999)</f>
        <v>5</v>
      </c>
      <c r="J189">
        <f t="shared" ca="1" si="43"/>
        <v>5</v>
      </c>
      <c r="K189">
        <f t="shared" ca="1" si="44"/>
        <v>0</v>
      </c>
      <c r="L189">
        <f t="shared" ca="1" si="45"/>
        <v>0</v>
      </c>
      <c r="M189">
        <f t="shared" ca="1" si="46"/>
        <v>0</v>
      </c>
      <c r="N189" t="str">
        <f t="shared" ca="1" si="47"/>
        <v/>
      </c>
      <c r="O189" t="str">
        <f t="shared" ca="1" si="48"/>
        <v/>
      </c>
      <c r="P189" t="str">
        <f t="shared" si="49"/>
        <v>Stockwatering</v>
      </c>
      <c r="Q189" t="str">
        <f t="shared" si="50"/>
        <v/>
      </c>
      <c r="R189" t="str">
        <f t="shared" si="51"/>
        <v/>
      </c>
      <c r="S189" t="str">
        <f t="shared" si="52"/>
        <v/>
      </c>
      <c r="U189" s="2" t="str">
        <f>IF(ISBLANK($T189),IF(S189="Irrigation","Irrigation",IF(R189="Irrigation","Irrigation",IF(Q189="Domestic","Domestic",IF(P189="Stockwatering","Stockwatering",IF(N189="IRRIGATION_AND_MUNICIPAL","Irrigation and Municipal",IF(O189="IRRIGATION_AND_DOMESTIC","Irrigation and Domestic Municipality",_xlfn.XLOOKUP(J189,Use_Code_Ranking!$B$4:$B$23,Use_Code_Ranking!$A$4:$A$23))))))),$T189)</f>
        <v>Stockwatering</v>
      </c>
    </row>
    <row r="190" spans="1:21" x14ac:dyDescent="0.3">
      <c r="A190" t="s">
        <v>371</v>
      </c>
      <c r="B190" t="s">
        <v>115</v>
      </c>
      <c r="C190" t="s">
        <v>172</v>
      </c>
      <c r="D190">
        <v>5</v>
      </c>
      <c r="E190" t="s">
        <v>100</v>
      </c>
      <c r="F190" t="s">
        <v>100</v>
      </c>
      <c r="G190" t="s">
        <v>173</v>
      </c>
      <c r="H190" t="s">
        <v>104</v>
      </c>
      <c r="I190">
        <f>_xlfn.XLOOKUP(B190,Use_Code_Ranking!$A$4:$A$23,Use_Code_Ranking!$B$4:$B$23,9999)</f>
        <v>5</v>
      </c>
      <c r="J190">
        <f t="shared" ca="1" si="43"/>
        <v>5</v>
      </c>
      <c r="K190">
        <f t="shared" ca="1" si="44"/>
        <v>0</v>
      </c>
      <c r="L190">
        <f t="shared" ca="1" si="45"/>
        <v>0</v>
      </c>
      <c r="M190">
        <f t="shared" ca="1" si="46"/>
        <v>0</v>
      </c>
      <c r="N190" t="str">
        <f t="shared" ca="1" si="47"/>
        <v/>
      </c>
      <c r="O190" t="str">
        <f t="shared" ca="1" si="48"/>
        <v/>
      </c>
      <c r="P190" t="str">
        <f t="shared" si="49"/>
        <v>Stockwatering</v>
      </c>
      <c r="Q190" t="str">
        <f t="shared" si="50"/>
        <v/>
      </c>
      <c r="R190" t="str">
        <f t="shared" si="51"/>
        <v/>
      </c>
      <c r="S190" t="str">
        <f t="shared" si="52"/>
        <v/>
      </c>
      <c r="U190" s="2" t="str">
        <f>IF(ISBLANK($T190),IF(S190="Irrigation","Irrigation",IF(R190="Irrigation","Irrigation",IF(Q190="Domestic","Domestic",IF(P190="Stockwatering","Stockwatering",IF(N190="IRRIGATION_AND_MUNICIPAL","Irrigation and Municipal",IF(O190="IRRIGATION_AND_DOMESTIC","Irrigation and Domestic Municipality",_xlfn.XLOOKUP(J190,Use_Code_Ranking!$B$4:$B$23,Use_Code_Ranking!$A$4:$A$23))))))),$T190)</f>
        <v>Stockwatering</v>
      </c>
    </row>
    <row r="191" spans="1:21" x14ac:dyDescent="0.3">
      <c r="A191" t="s">
        <v>372</v>
      </c>
      <c r="B191" t="s">
        <v>115</v>
      </c>
      <c r="C191" t="s">
        <v>172</v>
      </c>
      <c r="D191">
        <v>5</v>
      </c>
      <c r="E191" t="s">
        <v>100</v>
      </c>
      <c r="F191" t="s">
        <v>100</v>
      </c>
      <c r="G191" t="s">
        <v>173</v>
      </c>
      <c r="H191" t="s">
        <v>104</v>
      </c>
      <c r="I191">
        <f>_xlfn.XLOOKUP(B191,Use_Code_Ranking!$A$4:$A$23,Use_Code_Ranking!$B$4:$B$23,9999)</f>
        <v>5</v>
      </c>
      <c r="J191">
        <f t="shared" ca="1" si="43"/>
        <v>5</v>
      </c>
      <c r="K191">
        <f t="shared" ca="1" si="44"/>
        <v>0</v>
      </c>
      <c r="L191">
        <f t="shared" ca="1" si="45"/>
        <v>0</v>
      </c>
      <c r="M191">
        <f t="shared" ca="1" si="46"/>
        <v>0</v>
      </c>
      <c r="N191" t="str">
        <f t="shared" ca="1" si="47"/>
        <v/>
      </c>
      <c r="O191" t="str">
        <f t="shared" ca="1" si="48"/>
        <v/>
      </c>
      <c r="P191" t="str">
        <f t="shared" si="49"/>
        <v>Stockwatering</v>
      </c>
      <c r="Q191" t="str">
        <f t="shared" si="50"/>
        <v/>
      </c>
      <c r="R191" t="str">
        <f t="shared" si="51"/>
        <v/>
      </c>
      <c r="S191" t="str">
        <f t="shared" si="52"/>
        <v/>
      </c>
      <c r="U191" s="2" t="str">
        <f>IF(ISBLANK($T191),IF(S191="Irrigation","Irrigation",IF(R191="Irrigation","Irrigation",IF(Q191="Domestic","Domestic",IF(P191="Stockwatering","Stockwatering",IF(N191="IRRIGATION_AND_MUNICIPAL","Irrigation and Municipal",IF(O191="IRRIGATION_AND_DOMESTIC","Irrigation and Domestic Municipality",_xlfn.XLOOKUP(J191,Use_Code_Ranking!$B$4:$B$23,Use_Code_Ranking!$A$4:$A$23))))))),$T191)</f>
        <v>Stockwatering</v>
      </c>
    </row>
    <row r="192" spans="1:21" x14ac:dyDescent="0.3">
      <c r="A192" t="s">
        <v>373</v>
      </c>
      <c r="B192" t="s">
        <v>120</v>
      </c>
      <c r="C192" t="s">
        <v>174</v>
      </c>
      <c r="D192">
        <v>5</v>
      </c>
      <c r="E192" t="s">
        <v>100</v>
      </c>
      <c r="F192" t="s">
        <v>100</v>
      </c>
      <c r="G192" t="s">
        <v>374</v>
      </c>
      <c r="H192" t="s">
        <v>102</v>
      </c>
      <c r="I192">
        <f>_xlfn.XLOOKUP(B192,Use_Code_Ranking!$A$4:$A$23,Use_Code_Ranking!$B$4:$B$23,9999)</f>
        <v>9</v>
      </c>
      <c r="J192">
        <f t="shared" ca="1" si="43"/>
        <v>3</v>
      </c>
      <c r="K192">
        <f t="shared" ca="1" si="44"/>
        <v>0</v>
      </c>
      <c r="L192">
        <f t="shared" ca="1" si="45"/>
        <v>0</v>
      </c>
      <c r="M192">
        <f t="shared" ca="1" si="46"/>
        <v>0</v>
      </c>
      <c r="N192" t="str">
        <f t="shared" ca="1" si="47"/>
        <v/>
      </c>
      <c r="O192" t="str">
        <f t="shared" ca="1" si="48"/>
        <v/>
      </c>
      <c r="P192" t="str">
        <f t="shared" si="49"/>
        <v/>
      </c>
      <c r="Q192" t="str">
        <f t="shared" si="50"/>
        <v>Domestic</v>
      </c>
      <c r="R192" t="str">
        <f t="shared" si="51"/>
        <v/>
      </c>
      <c r="S192" t="str">
        <f t="shared" si="52"/>
        <v/>
      </c>
      <c r="U192" s="2" t="str">
        <f>IF(ISBLANK($T192),IF(S192="Irrigation","Irrigation",IF(R192="Irrigation","Irrigation",IF(Q192="Domestic","Domestic",IF(P192="Stockwatering","Stockwatering",IF(N192="IRRIGATION_AND_MUNICIPAL","Irrigation and Municipal",IF(O192="IRRIGATION_AND_DOMESTIC","Irrigation and Domestic Municipality",_xlfn.XLOOKUP(J192,Use_Code_Ranking!$B$4:$B$23,Use_Code_Ranking!$A$4:$A$23))))))),$T192)</f>
        <v>Domestic</v>
      </c>
    </row>
    <row r="193" spans="1:21" x14ac:dyDescent="0.3">
      <c r="A193" t="s">
        <v>373</v>
      </c>
      <c r="B193" t="s">
        <v>118</v>
      </c>
      <c r="C193" t="s">
        <v>174</v>
      </c>
      <c r="D193">
        <v>5</v>
      </c>
      <c r="E193" t="s">
        <v>100</v>
      </c>
      <c r="F193" t="s">
        <v>100</v>
      </c>
      <c r="G193" t="s">
        <v>374</v>
      </c>
      <c r="H193" t="s">
        <v>102</v>
      </c>
      <c r="I193">
        <f>_xlfn.XLOOKUP(B193,Use_Code_Ranking!$A$4:$A$23,Use_Code_Ranking!$B$4:$B$23,9999)</f>
        <v>14</v>
      </c>
      <c r="J193">
        <f t="shared" ca="1" si="43"/>
        <v>3</v>
      </c>
      <c r="K193">
        <f t="shared" ca="1" si="44"/>
        <v>0</v>
      </c>
      <c r="L193">
        <f t="shared" ca="1" si="45"/>
        <v>0</v>
      </c>
      <c r="M193">
        <f t="shared" ca="1" si="46"/>
        <v>0</v>
      </c>
      <c r="N193" t="str">
        <f t="shared" ca="1" si="47"/>
        <v/>
      </c>
      <c r="O193" t="str">
        <f t="shared" ca="1" si="48"/>
        <v/>
      </c>
      <c r="P193" t="str">
        <f t="shared" si="49"/>
        <v/>
      </c>
      <c r="Q193" t="str">
        <f t="shared" si="50"/>
        <v>Domestic</v>
      </c>
      <c r="R193" t="str">
        <f t="shared" si="51"/>
        <v/>
      </c>
      <c r="S193" t="str">
        <f t="shared" si="52"/>
        <v/>
      </c>
      <c r="U193" s="2" t="str">
        <f>IF(ISBLANK($T193),IF(S193="Irrigation","Irrigation",IF(R193="Irrigation","Irrigation",IF(Q193="Domestic","Domestic",IF(P193="Stockwatering","Stockwatering",IF(N193="IRRIGATION_AND_MUNICIPAL","Irrigation and Municipal",IF(O193="IRRIGATION_AND_DOMESTIC","Irrigation and Domestic Municipality",_xlfn.XLOOKUP(J193,Use_Code_Ranking!$B$4:$B$23,Use_Code_Ranking!$A$4:$A$23))))))),$T193)</f>
        <v>Domestic</v>
      </c>
    </row>
    <row r="194" spans="1:21" x14ac:dyDescent="0.3">
      <c r="A194" t="s">
        <v>373</v>
      </c>
      <c r="B194" t="s">
        <v>106</v>
      </c>
      <c r="C194" t="s">
        <v>174</v>
      </c>
      <c r="D194">
        <v>5</v>
      </c>
      <c r="E194" t="s">
        <v>100</v>
      </c>
      <c r="F194" t="s">
        <v>100</v>
      </c>
      <c r="G194" t="s">
        <v>374</v>
      </c>
      <c r="H194" t="s">
        <v>102</v>
      </c>
      <c r="I194">
        <f>_xlfn.XLOOKUP(B194,Use_Code_Ranking!$A$4:$A$23,Use_Code_Ranking!$B$4:$B$23,9999)</f>
        <v>3</v>
      </c>
      <c r="J194">
        <f t="shared" ca="1" si="43"/>
        <v>3</v>
      </c>
      <c r="K194">
        <f t="shared" ca="1" si="44"/>
        <v>0</v>
      </c>
      <c r="L194">
        <f t="shared" ca="1" si="45"/>
        <v>0</v>
      </c>
      <c r="M194">
        <f t="shared" ca="1" si="46"/>
        <v>0</v>
      </c>
      <c r="N194" t="str">
        <f t="shared" ca="1" si="47"/>
        <v/>
      </c>
      <c r="O194" t="str">
        <f t="shared" ca="1" si="48"/>
        <v/>
      </c>
      <c r="P194" t="str">
        <f t="shared" si="49"/>
        <v/>
      </c>
      <c r="Q194" t="str">
        <f t="shared" si="50"/>
        <v>Domestic</v>
      </c>
      <c r="R194" t="str">
        <f t="shared" si="51"/>
        <v/>
      </c>
      <c r="S194" t="str">
        <f t="shared" si="52"/>
        <v/>
      </c>
      <c r="U194" s="2" t="str">
        <f>IF(ISBLANK($T194),IF(S194="Irrigation","Irrigation",IF(R194="Irrigation","Irrigation",IF(Q194="Domestic","Domestic",IF(P194="Stockwatering","Stockwatering",IF(N194="IRRIGATION_AND_MUNICIPAL","Irrigation and Municipal",IF(O194="IRRIGATION_AND_DOMESTIC","Irrigation and Domestic Municipality",_xlfn.XLOOKUP(J194,Use_Code_Ranking!$B$4:$B$23,Use_Code_Ranking!$A$4:$A$23))))))),$T194)</f>
        <v>Domestic</v>
      </c>
    </row>
    <row r="195" spans="1:21" x14ac:dyDescent="0.3">
      <c r="A195" t="s">
        <v>375</v>
      </c>
      <c r="B195" t="s">
        <v>106</v>
      </c>
      <c r="C195" t="s">
        <v>174</v>
      </c>
      <c r="D195">
        <v>0.46</v>
      </c>
      <c r="E195" t="s">
        <v>100</v>
      </c>
      <c r="F195" t="s">
        <v>100</v>
      </c>
      <c r="G195" t="s">
        <v>376</v>
      </c>
      <c r="H195" t="s">
        <v>102</v>
      </c>
      <c r="I195">
        <f>_xlfn.XLOOKUP(B195,Use_Code_Ranking!$A$4:$A$23,Use_Code_Ranking!$B$4:$B$23,9999)</f>
        <v>3</v>
      </c>
      <c r="J195">
        <f t="shared" ca="1" si="43"/>
        <v>3</v>
      </c>
      <c r="K195">
        <f t="shared" ca="1" si="44"/>
        <v>0</v>
      </c>
      <c r="L195">
        <f t="shared" ca="1" si="45"/>
        <v>0</v>
      </c>
      <c r="M195">
        <f t="shared" ca="1" si="46"/>
        <v>0</v>
      </c>
      <c r="N195" t="str">
        <f t="shared" ca="1" si="47"/>
        <v/>
      </c>
      <c r="O195" t="str">
        <f t="shared" ca="1" si="48"/>
        <v/>
      </c>
      <c r="P195" t="str">
        <f t="shared" si="49"/>
        <v/>
      </c>
      <c r="Q195" t="str">
        <f t="shared" si="50"/>
        <v>Domestic</v>
      </c>
      <c r="R195" t="str">
        <f t="shared" si="51"/>
        <v/>
      </c>
      <c r="S195" t="str">
        <f t="shared" si="52"/>
        <v/>
      </c>
      <c r="U195" s="2" t="str">
        <f>IF(ISBLANK($T195),IF(S195="Irrigation","Irrigation",IF(R195="Irrigation","Irrigation",IF(Q195="Domestic","Domestic",IF(P195="Stockwatering","Stockwatering",IF(N195="IRRIGATION_AND_MUNICIPAL","Irrigation and Municipal",IF(O195="IRRIGATION_AND_DOMESTIC","Irrigation and Domestic Municipality",_xlfn.XLOOKUP(J195,Use_Code_Ranking!$B$4:$B$23,Use_Code_Ranking!$A$4:$A$23))))))),$T195)</f>
        <v>Domestic</v>
      </c>
    </row>
    <row r="196" spans="1:21" x14ac:dyDescent="0.3">
      <c r="A196" t="s">
        <v>377</v>
      </c>
      <c r="B196" t="s">
        <v>106</v>
      </c>
      <c r="C196" t="s">
        <v>174</v>
      </c>
      <c r="D196">
        <v>0.11</v>
      </c>
      <c r="E196" t="s">
        <v>100</v>
      </c>
      <c r="F196" t="s">
        <v>100</v>
      </c>
      <c r="G196" t="s">
        <v>378</v>
      </c>
      <c r="H196" t="s">
        <v>102</v>
      </c>
      <c r="I196">
        <f>_xlfn.XLOOKUP(B196,Use_Code_Ranking!$A$4:$A$23,Use_Code_Ranking!$B$4:$B$23,9999)</f>
        <v>3</v>
      </c>
      <c r="J196">
        <f t="shared" ca="1" si="43"/>
        <v>3</v>
      </c>
      <c r="K196">
        <f t="shared" ca="1" si="44"/>
        <v>0</v>
      </c>
      <c r="L196">
        <f t="shared" ca="1" si="45"/>
        <v>0</v>
      </c>
      <c r="M196">
        <f t="shared" ca="1" si="46"/>
        <v>0</v>
      </c>
      <c r="N196" t="str">
        <f t="shared" ca="1" si="47"/>
        <v/>
      </c>
      <c r="O196" t="str">
        <f t="shared" ca="1" si="48"/>
        <v/>
      </c>
      <c r="P196" t="str">
        <f t="shared" si="49"/>
        <v/>
      </c>
      <c r="Q196" t="str">
        <f t="shared" si="50"/>
        <v>Domestic</v>
      </c>
      <c r="R196" t="str">
        <f t="shared" si="51"/>
        <v/>
      </c>
      <c r="S196" t="str">
        <f t="shared" si="52"/>
        <v/>
      </c>
      <c r="U196" s="2" t="str">
        <f>IF(ISBLANK($T196),IF(S196="Irrigation","Irrigation",IF(R196="Irrigation","Irrigation",IF(Q196="Domestic","Domestic",IF(P196="Stockwatering","Stockwatering",IF(N196="IRRIGATION_AND_MUNICIPAL","Irrigation and Municipal",IF(O196="IRRIGATION_AND_DOMESTIC","Irrigation and Domestic Municipality",_xlfn.XLOOKUP(J196,Use_Code_Ranking!$B$4:$B$23,Use_Code_Ranking!$A$4:$A$23))))))),$T196)</f>
        <v>Domestic</v>
      </c>
    </row>
    <row r="197" spans="1:21" x14ac:dyDescent="0.3">
      <c r="A197" t="s">
        <v>379</v>
      </c>
      <c r="B197" t="s">
        <v>98</v>
      </c>
      <c r="C197" t="s">
        <v>175</v>
      </c>
      <c r="D197">
        <v>0.23</v>
      </c>
      <c r="E197" t="s">
        <v>100</v>
      </c>
      <c r="F197" t="s">
        <v>100</v>
      </c>
      <c r="G197" t="s">
        <v>380</v>
      </c>
      <c r="H197" t="s">
        <v>102</v>
      </c>
      <c r="I197">
        <f>_xlfn.XLOOKUP(B197,Use_Code_Ranking!$A$4:$A$23,Use_Code_Ranking!$B$4:$B$23,9999)</f>
        <v>1</v>
      </c>
      <c r="J197">
        <f t="shared" ref="J197:J204" ca="1" si="53">_xlfn.MINIFS(USE_CODE_RANK,APPLICATION_NUMBER,A197)</f>
        <v>1</v>
      </c>
      <c r="K197">
        <f t="shared" ref="K197:K204" ca="1" si="54">COUNTIFS(USE_CODE_RANK,1,APPLICATION_NUMBER,A197)</f>
        <v>1</v>
      </c>
      <c r="L197">
        <f t="shared" ref="L197:L204" ca="1" si="55">COUNTIFS(USE_CODE_RANK,2,APPLICATION_NUMBER,A197)</f>
        <v>0</v>
      </c>
      <c r="M197">
        <f t="shared" ref="M197:M204" ca="1" si="56">COUNTIFS(USE_CODE_RANK,3,APPLICATION_NUMBER,A197,PRIMARY_OWNER_ENTITY_TYPE,"Government (State/Municipal)")</f>
        <v>0</v>
      </c>
      <c r="N197" t="str">
        <f t="shared" ref="N197:N204" ca="1" si="57">IF(AND(K197&gt;0,L197&gt;0),"IRRIGATION_AND_MUNICIPAL","")</f>
        <v/>
      </c>
      <c r="O197" t="str">
        <f t="shared" ref="O197:O204" ca="1" si="58">IF(AND(K197&gt;0,M197&gt;0),"IRRIGATION_AND_DOMESTIC","")</f>
        <v/>
      </c>
      <c r="P197" t="str">
        <f t="shared" ref="P197:P204" si="59">IF(ISNUMBER(SEARCH("Stock",C197)),"Stockwatering","")</f>
        <v/>
      </c>
      <c r="Q197" t="str">
        <f t="shared" ref="Q197:Q204" si="60">IF(ISNUMBER(SEARCH("Registration Domestic",C197)),"Domestic","")</f>
        <v/>
      </c>
      <c r="R197" t="str">
        <f t="shared" ref="R197:R204" si="61">IF(ISNUMBER(SEARCH("Registration Irrigation",C197)),"Irrigation","")</f>
        <v/>
      </c>
      <c r="S197" t="str">
        <f t="shared" ref="S197:S204" si="62">IF(ISNUMBER(SEARCH("Registration Cannabis",C197)),"Irrigation","")</f>
        <v>Irrigation</v>
      </c>
      <c r="U197" s="2" t="str">
        <f>IF(ISBLANK($T197),IF(S197="Irrigation","Irrigation",IF(R197="Irrigation","Irrigation",IF(Q197="Domestic","Domestic",IF(P197="Stockwatering","Stockwatering",IF(N197="IRRIGATION_AND_MUNICIPAL","Irrigation and Municipal",IF(O197="IRRIGATION_AND_DOMESTIC","Irrigation and Domestic Municipality",_xlfn.XLOOKUP(J197,Use_Code_Ranking!$B$4:$B$23,Use_Code_Ranking!$A$4:$A$23))))))),$T197)</f>
        <v>Irrigation</v>
      </c>
    </row>
    <row r="198" spans="1:21" x14ac:dyDescent="0.3">
      <c r="A198" t="s">
        <v>379</v>
      </c>
      <c r="B198" t="s">
        <v>171</v>
      </c>
      <c r="C198" t="s">
        <v>175</v>
      </c>
      <c r="D198">
        <v>0.23</v>
      </c>
      <c r="E198" t="s">
        <v>100</v>
      </c>
      <c r="F198" t="s">
        <v>100</v>
      </c>
      <c r="G198" t="s">
        <v>380</v>
      </c>
      <c r="H198" t="s">
        <v>102</v>
      </c>
      <c r="I198">
        <f>_xlfn.XLOOKUP(B198,Use_Code_Ranking!$A$4:$A$23,Use_Code_Ranking!$B$4:$B$23,9999)</f>
        <v>19</v>
      </c>
      <c r="J198">
        <f t="shared" ca="1" si="53"/>
        <v>1</v>
      </c>
      <c r="K198">
        <f t="shared" ca="1" si="54"/>
        <v>1</v>
      </c>
      <c r="L198">
        <f t="shared" ca="1" si="55"/>
        <v>0</v>
      </c>
      <c r="M198">
        <f t="shared" ca="1" si="56"/>
        <v>0</v>
      </c>
      <c r="N198" t="str">
        <f t="shared" ca="1" si="57"/>
        <v/>
      </c>
      <c r="O198" t="str">
        <f t="shared" ca="1" si="58"/>
        <v/>
      </c>
      <c r="P198" t="str">
        <f t="shared" si="59"/>
        <v/>
      </c>
      <c r="Q198" t="str">
        <f t="shared" si="60"/>
        <v/>
      </c>
      <c r="R198" t="str">
        <f t="shared" si="61"/>
        <v/>
      </c>
      <c r="S198" t="str">
        <f t="shared" si="62"/>
        <v>Irrigation</v>
      </c>
      <c r="U198" s="2" t="str">
        <f>IF(ISBLANK($T198),IF(S198="Irrigation","Irrigation",IF(R198="Irrigation","Irrigation",IF(Q198="Domestic","Domestic",IF(P198="Stockwatering","Stockwatering",IF(N198="IRRIGATION_AND_MUNICIPAL","Irrigation and Municipal",IF(O198="IRRIGATION_AND_DOMESTIC","Irrigation and Domestic Municipality",_xlfn.XLOOKUP(J198,Use_Code_Ranking!$B$4:$B$23,Use_Code_Ranking!$A$4:$A$23))))))),$T198)</f>
        <v>Irrigation</v>
      </c>
    </row>
    <row r="199" spans="1:21" x14ac:dyDescent="0.3">
      <c r="A199" t="s">
        <v>381</v>
      </c>
      <c r="B199" t="s">
        <v>98</v>
      </c>
      <c r="C199" t="s">
        <v>175</v>
      </c>
      <c r="D199">
        <v>3.16</v>
      </c>
      <c r="E199" t="s">
        <v>100</v>
      </c>
      <c r="F199" t="s">
        <v>100</v>
      </c>
      <c r="G199" t="s">
        <v>382</v>
      </c>
      <c r="H199" t="s">
        <v>102</v>
      </c>
      <c r="I199">
        <f>_xlfn.XLOOKUP(B199,Use_Code_Ranking!$A$4:$A$23,Use_Code_Ranking!$B$4:$B$23,9999)</f>
        <v>1</v>
      </c>
      <c r="J199">
        <f t="shared" ca="1" si="53"/>
        <v>1</v>
      </c>
      <c r="K199">
        <f t="shared" ca="1" si="54"/>
        <v>1</v>
      </c>
      <c r="L199">
        <f t="shared" ca="1" si="55"/>
        <v>0</v>
      </c>
      <c r="M199">
        <f t="shared" ca="1" si="56"/>
        <v>0</v>
      </c>
      <c r="N199" t="str">
        <f t="shared" ca="1" si="57"/>
        <v/>
      </c>
      <c r="O199" t="str">
        <f t="shared" ca="1" si="58"/>
        <v/>
      </c>
      <c r="P199" t="str">
        <f t="shared" si="59"/>
        <v/>
      </c>
      <c r="Q199" t="str">
        <f t="shared" si="60"/>
        <v/>
      </c>
      <c r="R199" t="str">
        <f t="shared" si="61"/>
        <v/>
      </c>
      <c r="S199" t="str">
        <f t="shared" si="62"/>
        <v>Irrigation</v>
      </c>
      <c r="U199" s="2" t="str">
        <f>IF(ISBLANK($T199),IF(S199="Irrigation","Irrigation",IF(R199="Irrigation","Irrigation",IF(Q199="Domestic","Domestic",IF(P199="Stockwatering","Stockwatering",IF(N199="IRRIGATION_AND_MUNICIPAL","Irrigation and Municipal",IF(O199="IRRIGATION_AND_DOMESTIC","Irrigation and Domestic Municipality",_xlfn.XLOOKUP(J199,Use_Code_Ranking!$B$4:$B$23,Use_Code_Ranking!$A$4:$A$23))))))),$T199)</f>
        <v>Irrigation</v>
      </c>
    </row>
    <row r="200" spans="1:21" x14ac:dyDescent="0.3">
      <c r="A200" t="s">
        <v>381</v>
      </c>
      <c r="B200" t="s">
        <v>122</v>
      </c>
      <c r="C200" t="s">
        <v>175</v>
      </c>
      <c r="D200">
        <v>3.16</v>
      </c>
      <c r="E200" t="s">
        <v>100</v>
      </c>
      <c r="F200" t="s">
        <v>100</v>
      </c>
      <c r="G200" t="s">
        <v>382</v>
      </c>
      <c r="H200" t="s">
        <v>102</v>
      </c>
      <c r="I200">
        <f>_xlfn.XLOOKUP(B200,Use_Code_Ranking!$A$4:$A$23,Use_Code_Ranking!$B$4:$B$23,9999)</f>
        <v>12</v>
      </c>
      <c r="J200">
        <f t="shared" ca="1" si="53"/>
        <v>1</v>
      </c>
      <c r="K200">
        <f t="shared" ca="1" si="54"/>
        <v>1</v>
      </c>
      <c r="L200">
        <f t="shared" ca="1" si="55"/>
        <v>0</v>
      </c>
      <c r="M200">
        <f t="shared" ca="1" si="56"/>
        <v>0</v>
      </c>
      <c r="N200" t="str">
        <f t="shared" ca="1" si="57"/>
        <v/>
      </c>
      <c r="O200" t="str">
        <f t="shared" ca="1" si="58"/>
        <v/>
      </c>
      <c r="P200" t="str">
        <f t="shared" si="59"/>
        <v/>
      </c>
      <c r="Q200" t="str">
        <f t="shared" si="60"/>
        <v/>
      </c>
      <c r="R200" t="str">
        <f t="shared" si="61"/>
        <v/>
      </c>
      <c r="S200" t="str">
        <f t="shared" si="62"/>
        <v>Irrigation</v>
      </c>
      <c r="U200" s="2" t="str">
        <f>IF(ISBLANK($T200),IF(S200="Irrigation","Irrigation",IF(R200="Irrigation","Irrigation",IF(Q200="Domestic","Domestic",IF(P200="Stockwatering","Stockwatering",IF(N200="IRRIGATION_AND_MUNICIPAL","Irrigation and Municipal",IF(O200="IRRIGATION_AND_DOMESTIC","Irrigation and Domestic Municipality",_xlfn.XLOOKUP(J200,Use_Code_Ranking!$B$4:$B$23,Use_Code_Ranking!$A$4:$A$23))))))),$T200)</f>
        <v>Irrigation</v>
      </c>
    </row>
    <row r="201" spans="1:21" x14ac:dyDescent="0.3">
      <c r="A201" t="s">
        <v>381</v>
      </c>
      <c r="B201" t="s">
        <v>120</v>
      </c>
      <c r="C201" t="s">
        <v>175</v>
      </c>
      <c r="D201">
        <v>3.16</v>
      </c>
      <c r="E201" t="s">
        <v>100</v>
      </c>
      <c r="F201" t="s">
        <v>100</v>
      </c>
      <c r="G201" t="s">
        <v>382</v>
      </c>
      <c r="H201" t="s">
        <v>102</v>
      </c>
      <c r="I201">
        <f>_xlfn.XLOOKUP(B201,Use_Code_Ranking!$A$4:$A$23,Use_Code_Ranking!$B$4:$B$23,9999)</f>
        <v>9</v>
      </c>
      <c r="J201">
        <f t="shared" ca="1" si="53"/>
        <v>1</v>
      </c>
      <c r="K201">
        <f t="shared" ca="1" si="54"/>
        <v>1</v>
      </c>
      <c r="L201">
        <f t="shared" ca="1" si="55"/>
        <v>0</v>
      </c>
      <c r="M201">
        <f t="shared" ca="1" si="56"/>
        <v>0</v>
      </c>
      <c r="N201" t="str">
        <f t="shared" ca="1" si="57"/>
        <v/>
      </c>
      <c r="O201" t="str">
        <f t="shared" ca="1" si="58"/>
        <v/>
      </c>
      <c r="P201" t="str">
        <f t="shared" si="59"/>
        <v/>
      </c>
      <c r="Q201" t="str">
        <f t="shared" si="60"/>
        <v/>
      </c>
      <c r="R201" t="str">
        <f t="shared" si="61"/>
        <v/>
      </c>
      <c r="S201" t="str">
        <f t="shared" si="62"/>
        <v>Irrigation</v>
      </c>
      <c r="U201" s="2" t="str">
        <f>IF(ISBLANK($T201),IF(S201="Irrigation","Irrigation",IF(R201="Irrigation","Irrigation",IF(Q201="Domestic","Domestic",IF(P201="Stockwatering","Stockwatering",IF(N201="IRRIGATION_AND_MUNICIPAL","Irrigation and Municipal",IF(O201="IRRIGATION_AND_DOMESTIC","Irrigation and Domestic Municipality",_xlfn.XLOOKUP(J201,Use_Code_Ranking!$B$4:$B$23,Use_Code_Ranking!$A$4:$A$23))))))),$T201)</f>
        <v>Irrigation</v>
      </c>
    </row>
    <row r="202" spans="1:21" x14ac:dyDescent="0.3">
      <c r="A202" t="s">
        <v>383</v>
      </c>
      <c r="B202" t="s">
        <v>115</v>
      </c>
      <c r="C202" t="s">
        <v>176</v>
      </c>
      <c r="D202">
        <v>7</v>
      </c>
      <c r="E202" t="s">
        <v>100</v>
      </c>
      <c r="F202" t="s">
        <v>100</v>
      </c>
      <c r="G202" t="s">
        <v>177</v>
      </c>
      <c r="H202" t="s">
        <v>102</v>
      </c>
      <c r="I202">
        <f>_xlfn.XLOOKUP(B202,Use_Code_Ranking!$A$4:$A$23,Use_Code_Ranking!$B$4:$B$23,9999)</f>
        <v>5</v>
      </c>
      <c r="J202">
        <f t="shared" ca="1" si="53"/>
        <v>5</v>
      </c>
      <c r="K202">
        <f t="shared" ca="1" si="54"/>
        <v>0</v>
      </c>
      <c r="L202">
        <f t="shared" ca="1" si="55"/>
        <v>0</v>
      </c>
      <c r="M202">
        <f t="shared" ca="1" si="56"/>
        <v>0</v>
      </c>
      <c r="N202" t="str">
        <f t="shared" ca="1" si="57"/>
        <v/>
      </c>
      <c r="O202" t="str">
        <f t="shared" ca="1" si="58"/>
        <v/>
      </c>
      <c r="P202" t="str">
        <f t="shared" si="59"/>
        <v>Stockwatering</v>
      </c>
      <c r="Q202" t="str">
        <f t="shared" si="60"/>
        <v/>
      </c>
      <c r="R202" t="str">
        <f t="shared" si="61"/>
        <v/>
      </c>
      <c r="S202" t="str">
        <f t="shared" si="62"/>
        <v/>
      </c>
      <c r="U202" s="2" t="str">
        <f>IF(ISBLANK($T202),IF(S202="Irrigation","Irrigation",IF(R202="Irrigation","Irrigation",IF(Q202="Domestic","Domestic",IF(P202="Stockwatering","Stockwatering",IF(N202="IRRIGATION_AND_MUNICIPAL","Irrigation and Municipal",IF(O202="IRRIGATION_AND_DOMESTIC","Irrigation and Domestic Municipality",_xlfn.XLOOKUP(J202,Use_Code_Ranking!$B$4:$B$23,Use_Code_Ranking!$A$4:$A$23))))))),$T202)</f>
        <v>Stockwatering</v>
      </c>
    </row>
    <row r="203" spans="1:21" x14ac:dyDescent="0.3">
      <c r="A203" t="s">
        <v>384</v>
      </c>
      <c r="B203" t="s">
        <v>115</v>
      </c>
      <c r="C203" t="s">
        <v>176</v>
      </c>
      <c r="D203">
        <v>2.2200000000000002</v>
      </c>
      <c r="E203" t="s">
        <v>100</v>
      </c>
      <c r="F203" t="s">
        <v>100</v>
      </c>
      <c r="G203" t="s">
        <v>385</v>
      </c>
      <c r="H203" t="s">
        <v>111</v>
      </c>
      <c r="I203">
        <f>_xlfn.XLOOKUP(B203,Use_Code_Ranking!$A$4:$A$23,Use_Code_Ranking!$B$4:$B$23,9999)</f>
        <v>5</v>
      </c>
      <c r="J203">
        <f t="shared" ca="1" si="53"/>
        <v>5</v>
      </c>
      <c r="K203">
        <f t="shared" ca="1" si="54"/>
        <v>0</v>
      </c>
      <c r="L203">
        <f t="shared" ca="1" si="55"/>
        <v>0</v>
      </c>
      <c r="M203">
        <f t="shared" ca="1" si="56"/>
        <v>0</v>
      </c>
      <c r="N203" t="str">
        <f t="shared" ca="1" si="57"/>
        <v/>
      </c>
      <c r="O203" t="str">
        <f t="shared" ca="1" si="58"/>
        <v/>
      </c>
      <c r="P203" t="str">
        <f t="shared" si="59"/>
        <v>Stockwatering</v>
      </c>
      <c r="Q203" t="str">
        <f t="shared" si="60"/>
        <v/>
      </c>
      <c r="R203" t="str">
        <f t="shared" si="61"/>
        <v/>
      </c>
      <c r="S203" t="str">
        <f t="shared" si="62"/>
        <v/>
      </c>
      <c r="U203" s="2" t="str">
        <f>IF(ISBLANK($T203),IF(S203="Irrigation","Irrigation",IF(R203="Irrigation","Irrigation",IF(Q203="Domestic","Domestic",IF(P203="Stockwatering","Stockwatering",IF(N203="IRRIGATION_AND_MUNICIPAL","Irrigation and Municipal",IF(O203="IRRIGATION_AND_DOMESTIC","Irrigation and Domestic Municipality",_xlfn.XLOOKUP(J203,Use_Code_Ranking!$B$4:$B$23,Use_Code_Ranking!$A$4:$A$23))))))),$T203)</f>
        <v>Stockwatering</v>
      </c>
    </row>
    <row r="204" spans="1:21" x14ac:dyDescent="0.3">
      <c r="A204" t="s">
        <v>386</v>
      </c>
      <c r="B204" t="s">
        <v>115</v>
      </c>
      <c r="C204" t="s">
        <v>176</v>
      </c>
      <c r="D204">
        <v>0.6</v>
      </c>
      <c r="E204" t="s">
        <v>100</v>
      </c>
      <c r="F204" t="s">
        <v>100</v>
      </c>
      <c r="G204" t="s">
        <v>387</v>
      </c>
      <c r="H204" t="s">
        <v>102</v>
      </c>
      <c r="I204">
        <f>_xlfn.XLOOKUP(B204,Use_Code_Ranking!$A$4:$A$23,Use_Code_Ranking!$B$4:$B$23,9999)</f>
        <v>5</v>
      </c>
      <c r="J204">
        <f t="shared" ca="1" si="53"/>
        <v>5</v>
      </c>
      <c r="K204">
        <f t="shared" ca="1" si="54"/>
        <v>0</v>
      </c>
      <c r="L204">
        <f t="shared" ca="1" si="55"/>
        <v>0</v>
      </c>
      <c r="M204">
        <f t="shared" ca="1" si="56"/>
        <v>0</v>
      </c>
      <c r="N204" t="str">
        <f t="shared" ca="1" si="57"/>
        <v/>
      </c>
      <c r="O204" t="str">
        <f t="shared" ca="1" si="58"/>
        <v/>
      </c>
      <c r="P204" t="str">
        <f t="shared" si="59"/>
        <v>Stockwatering</v>
      </c>
      <c r="Q204" t="str">
        <f t="shared" si="60"/>
        <v/>
      </c>
      <c r="R204" t="str">
        <f t="shared" si="61"/>
        <v/>
      </c>
      <c r="S204" t="str">
        <f t="shared" si="62"/>
        <v/>
      </c>
      <c r="U204" s="2" t="str">
        <f>IF(ISBLANK($T204),IF(S204="Irrigation","Irrigation",IF(R204="Irrigation","Irrigation",IF(Q204="Domestic","Domestic",IF(P204="Stockwatering","Stockwatering",IF(N204="IRRIGATION_AND_MUNICIPAL","Irrigation and Municipal",IF(O204="IRRIGATION_AND_DOMESTIC","Irrigation and Domestic Municipality",_xlfn.XLOOKUP(J204,Use_Code_Ranking!$B$4:$B$23,Use_Code_Ranking!$A$4:$A$23))))))),$T204)</f>
        <v>Stockwatering</v>
      </c>
    </row>
    <row r="205" spans="1:21" x14ac:dyDescent="0.3">
      <c r="H205" s="41"/>
    </row>
    <row r="206" spans="1:21" x14ac:dyDescent="0.3">
      <c r="H206" s="41"/>
    </row>
    <row r="207" spans="1:21" x14ac:dyDescent="0.3">
      <c r="H207" s="41"/>
    </row>
    <row r="208" spans="1:21" x14ac:dyDescent="0.3">
      <c r="H208" s="41"/>
    </row>
    <row r="209" spans="8:8" x14ac:dyDescent="0.3">
      <c r="H209" s="41"/>
    </row>
    <row r="210" spans="8:8" x14ac:dyDescent="0.3">
      <c r="H210" s="41"/>
    </row>
    <row r="211" spans="8:8" x14ac:dyDescent="0.3">
      <c r="H211" s="41"/>
    </row>
    <row r="212" spans="8:8" x14ac:dyDescent="0.3">
      <c r="H212" s="41"/>
    </row>
    <row r="213" spans="8:8" x14ac:dyDescent="0.3">
      <c r="H213" s="41"/>
    </row>
    <row r="214" spans="8:8" x14ac:dyDescent="0.3">
      <c r="H214" s="41"/>
    </row>
    <row r="215" spans="8:8" x14ac:dyDescent="0.3">
      <c r="H215" s="41"/>
    </row>
    <row r="216" spans="8:8" x14ac:dyDescent="0.3">
      <c r="H216" s="41"/>
    </row>
    <row r="217" spans="8:8" x14ac:dyDescent="0.3">
      <c r="H217" s="41"/>
    </row>
    <row r="218" spans="8:8" x14ac:dyDescent="0.3">
      <c r="H218" s="41"/>
    </row>
    <row r="219" spans="8:8" x14ac:dyDescent="0.3">
      <c r="H219" s="41"/>
    </row>
    <row r="220" spans="8:8" x14ac:dyDescent="0.3">
      <c r="H220" s="41"/>
    </row>
    <row r="221" spans="8:8" x14ac:dyDescent="0.3">
      <c r="H221" s="41"/>
    </row>
    <row r="222" spans="8:8" x14ac:dyDescent="0.3">
      <c r="H222" s="41"/>
    </row>
    <row r="223" spans="8:8" x14ac:dyDescent="0.3">
      <c r="H223" s="41"/>
    </row>
    <row r="224" spans="8:8" x14ac:dyDescent="0.3">
      <c r="H224" s="41"/>
    </row>
    <row r="225" spans="8:8" x14ac:dyDescent="0.3">
      <c r="H225" s="41"/>
    </row>
    <row r="226" spans="8:8" x14ac:dyDescent="0.3">
      <c r="H226" s="41"/>
    </row>
    <row r="227" spans="8:8" x14ac:dyDescent="0.3">
      <c r="H227" s="41"/>
    </row>
    <row r="228" spans="8:8" x14ac:dyDescent="0.3">
      <c r="H228" s="41"/>
    </row>
    <row r="229" spans="8:8" x14ac:dyDescent="0.3">
      <c r="H229" s="41"/>
    </row>
    <row r="230" spans="8:8" x14ac:dyDescent="0.3">
      <c r="H230" s="41"/>
    </row>
    <row r="231" spans="8:8" x14ac:dyDescent="0.3">
      <c r="H231" s="41"/>
    </row>
    <row r="232" spans="8:8" x14ac:dyDescent="0.3">
      <c r="H232" s="41"/>
    </row>
    <row r="233" spans="8:8" x14ac:dyDescent="0.3">
      <c r="H233" s="41"/>
    </row>
    <row r="234" spans="8:8" x14ac:dyDescent="0.3">
      <c r="H234" s="41"/>
    </row>
    <row r="235" spans="8:8" x14ac:dyDescent="0.3">
      <c r="H235" s="41"/>
    </row>
    <row r="236" spans="8:8" x14ac:dyDescent="0.3">
      <c r="H236" s="41"/>
    </row>
    <row r="237" spans="8:8" x14ac:dyDescent="0.3">
      <c r="H237" s="41"/>
    </row>
    <row r="238" spans="8:8" x14ac:dyDescent="0.3">
      <c r="H238" s="41"/>
    </row>
    <row r="239" spans="8:8" x14ac:dyDescent="0.3">
      <c r="H239" s="41"/>
    </row>
    <row r="240" spans="8:8" x14ac:dyDescent="0.3">
      <c r="H240" s="41"/>
    </row>
    <row r="241" spans="8:8" x14ac:dyDescent="0.3">
      <c r="H241" s="41"/>
    </row>
    <row r="242" spans="8:8" x14ac:dyDescent="0.3">
      <c r="H242" s="41"/>
    </row>
    <row r="243" spans="8:8" x14ac:dyDescent="0.3">
      <c r="H243" s="41"/>
    </row>
    <row r="244" spans="8:8" x14ac:dyDescent="0.3">
      <c r="H244" s="41"/>
    </row>
    <row r="245" spans="8:8" x14ac:dyDescent="0.3">
      <c r="H245" s="41"/>
    </row>
    <row r="246" spans="8:8" x14ac:dyDescent="0.3">
      <c r="H246" s="41"/>
    </row>
    <row r="247" spans="8:8" x14ac:dyDescent="0.3">
      <c r="H247" s="41"/>
    </row>
    <row r="248" spans="8:8" x14ac:dyDescent="0.3">
      <c r="H248" s="41"/>
    </row>
    <row r="249" spans="8:8" x14ac:dyDescent="0.3">
      <c r="H249" s="41"/>
    </row>
    <row r="250" spans="8:8" x14ac:dyDescent="0.3">
      <c r="H250" s="41"/>
    </row>
    <row r="251" spans="8:8" x14ac:dyDescent="0.3">
      <c r="H251" s="41"/>
    </row>
    <row r="252" spans="8:8" x14ac:dyDescent="0.3">
      <c r="H252" s="41"/>
    </row>
    <row r="253" spans="8:8" x14ac:dyDescent="0.3">
      <c r="H253" s="41"/>
    </row>
    <row r="254" spans="8:8" x14ac:dyDescent="0.3">
      <c r="H254" s="41"/>
    </row>
    <row r="255" spans="8:8" x14ac:dyDescent="0.3">
      <c r="H255" s="41"/>
    </row>
    <row r="256" spans="8:8" x14ac:dyDescent="0.3">
      <c r="H256" s="41"/>
    </row>
    <row r="257" spans="8:8" x14ac:dyDescent="0.3">
      <c r="H257" s="41"/>
    </row>
    <row r="258" spans="8:8" x14ac:dyDescent="0.3">
      <c r="H258" s="41"/>
    </row>
    <row r="259" spans="8:8" x14ac:dyDescent="0.3">
      <c r="H259" s="41"/>
    </row>
    <row r="260" spans="8:8" x14ac:dyDescent="0.3">
      <c r="H260" s="41"/>
    </row>
    <row r="261" spans="8:8" x14ac:dyDescent="0.3">
      <c r="H261" s="41"/>
    </row>
    <row r="262" spans="8:8" x14ac:dyDescent="0.3">
      <c r="H262" s="41"/>
    </row>
    <row r="263" spans="8:8" x14ac:dyDescent="0.3">
      <c r="H263" s="41"/>
    </row>
    <row r="264" spans="8:8" x14ac:dyDescent="0.3">
      <c r="H264" s="41"/>
    </row>
    <row r="265" spans="8:8" x14ac:dyDescent="0.3">
      <c r="H265" s="41"/>
    </row>
    <row r="266" spans="8:8" x14ac:dyDescent="0.3">
      <c r="H266" s="41"/>
    </row>
    <row r="267" spans="8:8" x14ac:dyDescent="0.3">
      <c r="H267" s="41"/>
    </row>
    <row r="268" spans="8:8" x14ac:dyDescent="0.3">
      <c r="H268" s="41"/>
    </row>
    <row r="269" spans="8:8" x14ac:dyDescent="0.3">
      <c r="H269" s="41"/>
    </row>
    <row r="270" spans="8:8" x14ac:dyDescent="0.3">
      <c r="H270" s="41"/>
    </row>
    <row r="271" spans="8:8" x14ac:dyDescent="0.3">
      <c r="H271" s="41"/>
    </row>
    <row r="272" spans="8:8" x14ac:dyDescent="0.3">
      <c r="H272" s="41"/>
    </row>
    <row r="273" spans="8:8" x14ac:dyDescent="0.3">
      <c r="H273" s="41"/>
    </row>
    <row r="274" spans="8:8" x14ac:dyDescent="0.3">
      <c r="H274" s="41"/>
    </row>
    <row r="275" spans="8:8" x14ac:dyDescent="0.3">
      <c r="H275" s="41"/>
    </row>
    <row r="276" spans="8:8" x14ac:dyDescent="0.3">
      <c r="H276" s="41"/>
    </row>
    <row r="277" spans="8:8" x14ac:dyDescent="0.3">
      <c r="H277" s="41"/>
    </row>
    <row r="278" spans="8:8" x14ac:dyDescent="0.3">
      <c r="H278" s="41"/>
    </row>
    <row r="279" spans="8:8" x14ac:dyDescent="0.3">
      <c r="H279" s="41"/>
    </row>
    <row r="280" spans="8:8" x14ac:dyDescent="0.3">
      <c r="H280" s="41"/>
    </row>
    <row r="281" spans="8:8" x14ac:dyDescent="0.3">
      <c r="H281" s="41"/>
    </row>
    <row r="282" spans="8:8" x14ac:dyDescent="0.3">
      <c r="H282" s="41"/>
    </row>
    <row r="283" spans="8:8" x14ac:dyDescent="0.3">
      <c r="H283" s="41"/>
    </row>
    <row r="284" spans="8:8" x14ac:dyDescent="0.3">
      <c r="H284" s="41"/>
    </row>
    <row r="285" spans="8:8" x14ac:dyDescent="0.3">
      <c r="H285" s="41"/>
    </row>
    <row r="286" spans="8:8" x14ac:dyDescent="0.3">
      <c r="H286" s="41"/>
    </row>
    <row r="287" spans="8:8" x14ac:dyDescent="0.3">
      <c r="H287" s="41"/>
    </row>
    <row r="288" spans="8:8" x14ac:dyDescent="0.3">
      <c r="H288" s="41"/>
    </row>
    <row r="289" spans="8:8" x14ac:dyDescent="0.3">
      <c r="H289" s="41"/>
    </row>
    <row r="290" spans="8:8" x14ac:dyDescent="0.3">
      <c r="H290" s="41"/>
    </row>
    <row r="291" spans="8:8" x14ac:dyDescent="0.3">
      <c r="H291" s="41"/>
    </row>
    <row r="292" spans="8:8" x14ac:dyDescent="0.3">
      <c r="H292" s="41"/>
    </row>
    <row r="293" spans="8:8" x14ac:dyDescent="0.3">
      <c r="H293" s="41"/>
    </row>
    <row r="294" spans="8:8" x14ac:dyDescent="0.3">
      <c r="H294" s="41"/>
    </row>
    <row r="295" spans="8:8" x14ac:dyDescent="0.3">
      <c r="H295" s="41"/>
    </row>
    <row r="296" spans="8:8" x14ac:dyDescent="0.3">
      <c r="H296" s="41"/>
    </row>
    <row r="297" spans="8:8" x14ac:dyDescent="0.3">
      <c r="H297" s="41"/>
    </row>
    <row r="298" spans="8:8" x14ac:dyDescent="0.3">
      <c r="H298" s="41"/>
    </row>
    <row r="299" spans="8:8" x14ac:dyDescent="0.3">
      <c r="H299" s="41"/>
    </row>
    <row r="300" spans="8:8" x14ac:dyDescent="0.3">
      <c r="H300" s="41"/>
    </row>
    <row r="301" spans="8:8" x14ac:dyDescent="0.3">
      <c r="H301" s="41"/>
    </row>
    <row r="302" spans="8:8" x14ac:dyDescent="0.3">
      <c r="H302" s="41"/>
    </row>
    <row r="303" spans="8:8" x14ac:dyDescent="0.3">
      <c r="H303" s="41"/>
    </row>
    <row r="304" spans="8:8" x14ac:dyDescent="0.3">
      <c r="H304" s="41"/>
    </row>
    <row r="305" spans="8:8" x14ac:dyDescent="0.3">
      <c r="H305" s="41"/>
    </row>
    <row r="306" spans="8:8" x14ac:dyDescent="0.3">
      <c r="H306" s="41"/>
    </row>
    <row r="307" spans="8:8" x14ac:dyDescent="0.3">
      <c r="H307" s="41"/>
    </row>
    <row r="308" spans="8:8" x14ac:dyDescent="0.3">
      <c r="H308" s="41"/>
    </row>
    <row r="309" spans="8:8" x14ac:dyDescent="0.3">
      <c r="H309" s="41"/>
    </row>
    <row r="310" spans="8:8" x14ac:dyDescent="0.3">
      <c r="H310" s="41"/>
    </row>
    <row r="311" spans="8:8" x14ac:dyDescent="0.3">
      <c r="H311" s="41"/>
    </row>
    <row r="312" spans="8:8" x14ac:dyDescent="0.3">
      <c r="H312" s="41"/>
    </row>
    <row r="313" spans="8:8" x14ac:dyDescent="0.3">
      <c r="H313" s="41"/>
    </row>
    <row r="314" spans="8:8" x14ac:dyDescent="0.3">
      <c r="H314" s="41"/>
    </row>
    <row r="315" spans="8:8" x14ac:dyDescent="0.3">
      <c r="H315" s="41"/>
    </row>
    <row r="316" spans="8:8" x14ac:dyDescent="0.3">
      <c r="H316" s="41"/>
    </row>
    <row r="317" spans="8:8" x14ac:dyDescent="0.3">
      <c r="H317" s="41"/>
    </row>
    <row r="318" spans="8:8" x14ac:dyDescent="0.3">
      <c r="H318" s="41"/>
    </row>
    <row r="319" spans="8:8" x14ac:dyDescent="0.3">
      <c r="H319" s="41"/>
    </row>
    <row r="320" spans="8:8" x14ac:dyDescent="0.3">
      <c r="H320" s="41"/>
    </row>
    <row r="321" spans="8:8" x14ac:dyDescent="0.3">
      <c r="H321" s="41"/>
    </row>
    <row r="322" spans="8:8" x14ac:dyDescent="0.3">
      <c r="H322" s="41"/>
    </row>
    <row r="323" spans="8:8" x14ac:dyDescent="0.3">
      <c r="H323" s="41"/>
    </row>
    <row r="324" spans="8:8" x14ac:dyDescent="0.3">
      <c r="H324" s="41"/>
    </row>
    <row r="325" spans="8:8" x14ac:dyDescent="0.3">
      <c r="H325" s="41"/>
    </row>
    <row r="326" spans="8:8" x14ac:dyDescent="0.3">
      <c r="H326" s="41"/>
    </row>
    <row r="327" spans="8:8" x14ac:dyDescent="0.3">
      <c r="H327" s="41"/>
    </row>
    <row r="328" spans="8:8" x14ac:dyDescent="0.3">
      <c r="H328" s="41"/>
    </row>
    <row r="329" spans="8:8" x14ac:dyDescent="0.3">
      <c r="H329" s="41"/>
    </row>
    <row r="330" spans="8:8" x14ac:dyDescent="0.3">
      <c r="H330" s="41"/>
    </row>
    <row r="331" spans="8:8" x14ac:dyDescent="0.3">
      <c r="H331" s="41"/>
    </row>
    <row r="332" spans="8:8" x14ac:dyDescent="0.3">
      <c r="H332" s="41"/>
    </row>
    <row r="333" spans="8:8" x14ac:dyDescent="0.3">
      <c r="H333" s="41"/>
    </row>
    <row r="334" spans="8:8" x14ac:dyDescent="0.3">
      <c r="H334" s="41"/>
    </row>
    <row r="335" spans="8:8" x14ac:dyDescent="0.3">
      <c r="H335" s="41"/>
    </row>
    <row r="336" spans="8:8" x14ac:dyDescent="0.3">
      <c r="H336" s="41"/>
    </row>
    <row r="337" spans="8:8" x14ac:dyDescent="0.3">
      <c r="H337" s="41"/>
    </row>
    <row r="338" spans="8:8" x14ac:dyDescent="0.3">
      <c r="H338" s="41"/>
    </row>
    <row r="339" spans="8:8" x14ac:dyDescent="0.3">
      <c r="H339" s="41"/>
    </row>
    <row r="340" spans="8:8" x14ac:dyDescent="0.3">
      <c r="H340" s="41"/>
    </row>
    <row r="341" spans="8:8" x14ac:dyDescent="0.3">
      <c r="H341" s="41"/>
    </row>
    <row r="342" spans="8:8" x14ac:dyDescent="0.3">
      <c r="H342" s="41"/>
    </row>
    <row r="343" spans="8:8" x14ac:dyDescent="0.3">
      <c r="H343" s="41"/>
    </row>
    <row r="344" spans="8:8" x14ac:dyDescent="0.3">
      <c r="H344" s="41"/>
    </row>
    <row r="345" spans="8:8" x14ac:dyDescent="0.3">
      <c r="H345" s="41"/>
    </row>
    <row r="346" spans="8:8" x14ac:dyDescent="0.3">
      <c r="H346" s="41"/>
    </row>
    <row r="347" spans="8:8" x14ac:dyDescent="0.3">
      <c r="H347" s="41"/>
    </row>
    <row r="348" spans="8:8" x14ac:dyDescent="0.3">
      <c r="H348" s="41"/>
    </row>
    <row r="349" spans="8:8" x14ac:dyDescent="0.3">
      <c r="H349" s="41"/>
    </row>
    <row r="350" spans="8:8" x14ac:dyDescent="0.3">
      <c r="H350" s="41"/>
    </row>
    <row r="351" spans="8:8" x14ac:dyDescent="0.3">
      <c r="H351" s="41"/>
    </row>
    <row r="352" spans="8:8" x14ac:dyDescent="0.3">
      <c r="H352" s="41"/>
    </row>
    <row r="353" spans="8:8" x14ac:dyDescent="0.3">
      <c r="H353" s="41"/>
    </row>
    <row r="354" spans="8:8" x14ac:dyDescent="0.3">
      <c r="H354" s="41"/>
    </row>
    <row r="355" spans="8:8" x14ac:dyDescent="0.3">
      <c r="H355" s="41"/>
    </row>
    <row r="356" spans="8:8" x14ac:dyDescent="0.3">
      <c r="H356" s="41"/>
    </row>
    <row r="357" spans="8:8" x14ac:dyDescent="0.3">
      <c r="H357" s="41"/>
    </row>
    <row r="358" spans="8:8" x14ac:dyDescent="0.3">
      <c r="H358" s="41"/>
    </row>
    <row r="359" spans="8:8" x14ac:dyDescent="0.3">
      <c r="H359" s="41"/>
    </row>
    <row r="360" spans="8:8" x14ac:dyDescent="0.3">
      <c r="H360" s="41"/>
    </row>
    <row r="361" spans="8:8" x14ac:dyDescent="0.3">
      <c r="H361" s="41"/>
    </row>
    <row r="362" spans="8:8" x14ac:dyDescent="0.3">
      <c r="H362" s="41"/>
    </row>
    <row r="363" spans="8:8" x14ac:dyDescent="0.3">
      <c r="H363" s="41"/>
    </row>
    <row r="364" spans="8:8" x14ac:dyDescent="0.3">
      <c r="H364" s="41"/>
    </row>
    <row r="365" spans="8:8" x14ac:dyDescent="0.3">
      <c r="H365" s="41"/>
    </row>
    <row r="366" spans="8:8" x14ac:dyDescent="0.3">
      <c r="H366" s="41"/>
    </row>
    <row r="367" spans="8:8" x14ac:dyDescent="0.3">
      <c r="H367" s="41"/>
    </row>
    <row r="368" spans="8:8" x14ac:dyDescent="0.3">
      <c r="H368" s="41"/>
    </row>
    <row r="369" spans="8:8" x14ac:dyDescent="0.3">
      <c r="H369" s="41"/>
    </row>
    <row r="370" spans="8:8" x14ac:dyDescent="0.3">
      <c r="H370" s="41"/>
    </row>
    <row r="371" spans="8:8" x14ac:dyDescent="0.3">
      <c r="H371" s="41"/>
    </row>
    <row r="372" spans="8:8" x14ac:dyDescent="0.3">
      <c r="H372" s="41"/>
    </row>
    <row r="373" spans="8:8" x14ac:dyDescent="0.3">
      <c r="H373" s="41"/>
    </row>
    <row r="374" spans="8:8" x14ac:dyDescent="0.3">
      <c r="H374" s="41"/>
    </row>
    <row r="375" spans="8:8" x14ac:dyDescent="0.3">
      <c r="H375" s="41"/>
    </row>
    <row r="376" spans="8:8" x14ac:dyDescent="0.3">
      <c r="H376" s="41"/>
    </row>
    <row r="377" spans="8:8" x14ac:dyDescent="0.3">
      <c r="H377" s="41"/>
    </row>
    <row r="378" spans="8:8" x14ac:dyDescent="0.3">
      <c r="H378" s="41"/>
    </row>
    <row r="379" spans="8:8" x14ac:dyDescent="0.3">
      <c r="H379" s="41"/>
    </row>
    <row r="380" spans="8:8" x14ac:dyDescent="0.3">
      <c r="H380" s="41"/>
    </row>
    <row r="381" spans="8:8" x14ac:dyDescent="0.3">
      <c r="H381" s="41"/>
    </row>
    <row r="382" spans="8:8" x14ac:dyDescent="0.3">
      <c r="H382" s="41"/>
    </row>
    <row r="383" spans="8:8" x14ac:dyDescent="0.3">
      <c r="H383" s="41"/>
    </row>
    <row r="384" spans="8:8" x14ac:dyDescent="0.3">
      <c r="H384" s="41"/>
    </row>
    <row r="385" spans="8:8" x14ac:dyDescent="0.3">
      <c r="H385" s="41"/>
    </row>
    <row r="386" spans="8:8" x14ac:dyDescent="0.3">
      <c r="H386" s="41"/>
    </row>
    <row r="387" spans="8:8" x14ac:dyDescent="0.3">
      <c r="H387" s="41"/>
    </row>
    <row r="388" spans="8:8" x14ac:dyDescent="0.3">
      <c r="H388" s="41"/>
    </row>
    <row r="389" spans="8:8" x14ac:dyDescent="0.3">
      <c r="H389" s="41"/>
    </row>
    <row r="390" spans="8:8" x14ac:dyDescent="0.3">
      <c r="H390" s="41"/>
    </row>
    <row r="391" spans="8:8" x14ac:dyDescent="0.3">
      <c r="H391" s="41"/>
    </row>
    <row r="392" spans="8:8" x14ac:dyDescent="0.3">
      <c r="H392" s="41"/>
    </row>
    <row r="393" spans="8:8" x14ac:dyDescent="0.3">
      <c r="H393" s="41"/>
    </row>
    <row r="394" spans="8:8" x14ac:dyDescent="0.3">
      <c r="H394" s="41"/>
    </row>
    <row r="395" spans="8:8" x14ac:dyDescent="0.3">
      <c r="H395" s="41"/>
    </row>
    <row r="396" spans="8:8" x14ac:dyDescent="0.3">
      <c r="H396" s="41"/>
    </row>
    <row r="397" spans="8:8" x14ac:dyDescent="0.3">
      <c r="H397" s="41"/>
    </row>
    <row r="398" spans="8:8" x14ac:dyDescent="0.3">
      <c r="H398" s="41"/>
    </row>
    <row r="399" spans="8:8" x14ac:dyDescent="0.3">
      <c r="H399" s="41"/>
    </row>
    <row r="400" spans="8:8" x14ac:dyDescent="0.3">
      <c r="H400" s="41"/>
    </row>
    <row r="401" spans="8:8" x14ac:dyDescent="0.3">
      <c r="H401" s="41"/>
    </row>
    <row r="402" spans="8:8" x14ac:dyDescent="0.3">
      <c r="H402" s="41"/>
    </row>
    <row r="403" spans="8:8" x14ac:dyDescent="0.3">
      <c r="H403" s="41"/>
    </row>
    <row r="404" spans="8:8" x14ac:dyDescent="0.3">
      <c r="H404" s="41"/>
    </row>
    <row r="405" spans="8:8" x14ac:dyDescent="0.3">
      <c r="H405" s="41"/>
    </row>
    <row r="406" spans="8:8" x14ac:dyDescent="0.3">
      <c r="H406" s="41"/>
    </row>
    <row r="407" spans="8:8" x14ac:dyDescent="0.3">
      <c r="H407" s="41"/>
    </row>
    <row r="408" spans="8:8" x14ac:dyDescent="0.3">
      <c r="H408" s="41"/>
    </row>
    <row r="409" spans="8:8" x14ac:dyDescent="0.3">
      <c r="H409" s="41"/>
    </row>
    <row r="410" spans="8:8" x14ac:dyDescent="0.3">
      <c r="H410" s="41"/>
    </row>
    <row r="411" spans="8:8" x14ac:dyDescent="0.3">
      <c r="H411" s="41"/>
    </row>
    <row r="412" spans="8:8" x14ac:dyDescent="0.3">
      <c r="H412" s="41"/>
    </row>
    <row r="413" spans="8:8" x14ac:dyDescent="0.3">
      <c r="H413" s="41"/>
    </row>
    <row r="414" spans="8:8" x14ac:dyDescent="0.3">
      <c r="H414" s="41"/>
    </row>
    <row r="415" spans="8:8" x14ac:dyDescent="0.3">
      <c r="H415" s="41"/>
    </row>
    <row r="416" spans="8:8" x14ac:dyDescent="0.3">
      <c r="H416" s="41"/>
    </row>
    <row r="417" spans="8:8" x14ac:dyDescent="0.3">
      <c r="H417" s="41"/>
    </row>
    <row r="418" spans="8:8" x14ac:dyDescent="0.3">
      <c r="H418" s="41"/>
    </row>
    <row r="419" spans="8:8" x14ac:dyDescent="0.3">
      <c r="H419" s="41"/>
    </row>
    <row r="420" spans="8:8" x14ac:dyDescent="0.3">
      <c r="H420" s="41"/>
    </row>
    <row r="421" spans="8:8" x14ac:dyDescent="0.3">
      <c r="H421" s="41"/>
    </row>
    <row r="422" spans="8:8" x14ac:dyDescent="0.3">
      <c r="H422" s="41"/>
    </row>
    <row r="423" spans="8:8" x14ac:dyDescent="0.3">
      <c r="H423" s="41"/>
    </row>
    <row r="424" spans="8:8" x14ac:dyDescent="0.3">
      <c r="H424" s="41"/>
    </row>
    <row r="425" spans="8:8" x14ac:dyDescent="0.3">
      <c r="H425" s="41"/>
    </row>
    <row r="426" spans="8:8" x14ac:dyDescent="0.3">
      <c r="H426" s="41"/>
    </row>
    <row r="427" spans="8:8" x14ac:dyDescent="0.3">
      <c r="H427" s="41"/>
    </row>
    <row r="428" spans="8:8" x14ac:dyDescent="0.3">
      <c r="H428" s="41"/>
    </row>
    <row r="429" spans="8:8" x14ac:dyDescent="0.3">
      <c r="H429" s="41"/>
    </row>
    <row r="430" spans="8:8" x14ac:dyDescent="0.3">
      <c r="H430" s="41"/>
    </row>
    <row r="431" spans="8:8" x14ac:dyDescent="0.3">
      <c r="H431" s="41"/>
    </row>
    <row r="432" spans="8:8" x14ac:dyDescent="0.3">
      <c r="H432" s="41"/>
    </row>
    <row r="433" spans="8:8" x14ac:dyDescent="0.3">
      <c r="H433" s="41"/>
    </row>
    <row r="434" spans="8:8" x14ac:dyDescent="0.3">
      <c r="H434" s="41"/>
    </row>
    <row r="435" spans="8:8" x14ac:dyDescent="0.3">
      <c r="H435" s="41"/>
    </row>
    <row r="436" spans="8:8" x14ac:dyDescent="0.3">
      <c r="H436" s="41"/>
    </row>
    <row r="437" spans="8:8" x14ac:dyDescent="0.3">
      <c r="H437" s="41"/>
    </row>
    <row r="438" spans="8:8" x14ac:dyDescent="0.3">
      <c r="H438" s="41"/>
    </row>
    <row r="439" spans="8:8" x14ac:dyDescent="0.3">
      <c r="H439" s="41"/>
    </row>
    <row r="440" spans="8:8" x14ac:dyDescent="0.3">
      <c r="H440" s="41"/>
    </row>
    <row r="441" spans="8:8" x14ac:dyDescent="0.3">
      <c r="H441" s="41"/>
    </row>
    <row r="442" spans="8:8" x14ac:dyDescent="0.3">
      <c r="H442" s="41"/>
    </row>
    <row r="443" spans="8:8" x14ac:dyDescent="0.3">
      <c r="H443" s="41"/>
    </row>
    <row r="444" spans="8:8" x14ac:dyDescent="0.3">
      <c r="H444" s="41"/>
    </row>
    <row r="445" spans="8:8" x14ac:dyDescent="0.3">
      <c r="H445" s="41"/>
    </row>
    <row r="446" spans="8:8" x14ac:dyDescent="0.3">
      <c r="H446" s="41"/>
    </row>
    <row r="447" spans="8:8" x14ac:dyDescent="0.3">
      <c r="H447" s="41"/>
    </row>
    <row r="448" spans="8:8" x14ac:dyDescent="0.3">
      <c r="H448" s="41"/>
    </row>
    <row r="449" spans="8:8" x14ac:dyDescent="0.3">
      <c r="H449" s="41"/>
    </row>
    <row r="450" spans="8:8" x14ac:dyDescent="0.3">
      <c r="H450" s="41"/>
    </row>
    <row r="451" spans="8:8" x14ac:dyDescent="0.3">
      <c r="H451" s="41"/>
    </row>
    <row r="452" spans="8:8" x14ac:dyDescent="0.3">
      <c r="H452" s="41"/>
    </row>
    <row r="453" spans="8:8" x14ac:dyDescent="0.3">
      <c r="H453" s="41"/>
    </row>
    <row r="454" spans="8:8" x14ac:dyDescent="0.3">
      <c r="H454" s="41"/>
    </row>
    <row r="455" spans="8:8" x14ac:dyDescent="0.3">
      <c r="H455" s="41"/>
    </row>
    <row r="456" spans="8:8" x14ac:dyDescent="0.3">
      <c r="H456" s="41"/>
    </row>
    <row r="457" spans="8:8" x14ac:dyDescent="0.3">
      <c r="H457" s="41"/>
    </row>
    <row r="458" spans="8:8" x14ac:dyDescent="0.3">
      <c r="H458" s="41"/>
    </row>
    <row r="459" spans="8:8" x14ac:dyDescent="0.3">
      <c r="H459" s="41"/>
    </row>
    <row r="460" spans="8:8" x14ac:dyDescent="0.3">
      <c r="H460" s="41"/>
    </row>
    <row r="461" spans="8:8" x14ac:dyDescent="0.3">
      <c r="H461" s="41"/>
    </row>
    <row r="462" spans="8:8" x14ac:dyDescent="0.3">
      <c r="H462" s="41"/>
    </row>
    <row r="463" spans="8:8" x14ac:dyDescent="0.3">
      <c r="H463" s="41"/>
    </row>
    <row r="464" spans="8:8" x14ac:dyDescent="0.3">
      <c r="H464" s="41"/>
    </row>
    <row r="465" spans="8:8" x14ac:dyDescent="0.3">
      <c r="H465" s="41"/>
    </row>
    <row r="466" spans="8:8" x14ac:dyDescent="0.3">
      <c r="H466" s="41"/>
    </row>
    <row r="467" spans="8:8" x14ac:dyDescent="0.3">
      <c r="H467" s="41"/>
    </row>
    <row r="468" spans="8:8" x14ac:dyDescent="0.3">
      <c r="H468" s="41"/>
    </row>
    <row r="469" spans="8:8" x14ac:dyDescent="0.3">
      <c r="H469" s="41"/>
    </row>
    <row r="470" spans="8:8" x14ac:dyDescent="0.3">
      <c r="H470" s="41"/>
    </row>
    <row r="471" spans="8:8" x14ac:dyDescent="0.3">
      <c r="H471" s="41"/>
    </row>
    <row r="472" spans="8:8" x14ac:dyDescent="0.3">
      <c r="H472" s="41"/>
    </row>
    <row r="473" spans="8:8" x14ac:dyDescent="0.3">
      <c r="H473" s="41"/>
    </row>
    <row r="474" spans="8:8" x14ac:dyDescent="0.3">
      <c r="H474" s="41"/>
    </row>
    <row r="475" spans="8:8" x14ac:dyDescent="0.3">
      <c r="H475" s="41"/>
    </row>
    <row r="476" spans="8:8" x14ac:dyDescent="0.3">
      <c r="H476" s="41"/>
    </row>
    <row r="477" spans="8:8" x14ac:dyDescent="0.3">
      <c r="H477" s="41"/>
    </row>
    <row r="478" spans="8:8" x14ac:dyDescent="0.3">
      <c r="H478" s="41"/>
    </row>
    <row r="479" spans="8:8" x14ac:dyDescent="0.3">
      <c r="H479" s="41"/>
    </row>
    <row r="480" spans="8:8" x14ac:dyDescent="0.3">
      <c r="H480" s="41"/>
    </row>
    <row r="481" spans="8:8" x14ac:dyDescent="0.3">
      <c r="H481" s="41"/>
    </row>
    <row r="482" spans="8:8" x14ac:dyDescent="0.3">
      <c r="H482" s="41"/>
    </row>
    <row r="483" spans="8:8" x14ac:dyDescent="0.3">
      <c r="H483" s="41"/>
    </row>
    <row r="484" spans="8:8" x14ac:dyDescent="0.3">
      <c r="H484" s="41"/>
    </row>
    <row r="485" spans="8:8" x14ac:dyDescent="0.3">
      <c r="H485" s="41"/>
    </row>
    <row r="486" spans="8:8" x14ac:dyDescent="0.3">
      <c r="H486" s="41"/>
    </row>
    <row r="487" spans="8:8" x14ac:dyDescent="0.3">
      <c r="H487" s="41"/>
    </row>
    <row r="488" spans="8:8" x14ac:dyDescent="0.3">
      <c r="H488" s="41"/>
    </row>
    <row r="489" spans="8:8" x14ac:dyDescent="0.3">
      <c r="H489" s="41"/>
    </row>
    <row r="490" spans="8:8" x14ac:dyDescent="0.3">
      <c r="H490" s="41"/>
    </row>
    <row r="491" spans="8:8" x14ac:dyDescent="0.3">
      <c r="H491" s="41"/>
    </row>
    <row r="492" spans="8:8" x14ac:dyDescent="0.3">
      <c r="H492" s="41"/>
    </row>
    <row r="493" spans="8:8" x14ac:dyDescent="0.3">
      <c r="H493" s="41"/>
    </row>
    <row r="494" spans="8:8" x14ac:dyDescent="0.3">
      <c r="H494" s="41"/>
    </row>
    <row r="495" spans="8:8" x14ac:dyDescent="0.3">
      <c r="H495" s="41"/>
    </row>
    <row r="496" spans="8:8" x14ac:dyDescent="0.3">
      <c r="H496" s="41"/>
    </row>
    <row r="497" spans="8:8" x14ac:dyDescent="0.3">
      <c r="H497" s="41"/>
    </row>
    <row r="498" spans="8:8" x14ac:dyDescent="0.3">
      <c r="H498" s="41"/>
    </row>
    <row r="499" spans="8:8" x14ac:dyDescent="0.3">
      <c r="H499" s="41"/>
    </row>
    <row r="500" spans="8:8" x14ac:dyDescent="0.3">
      <c r="H500" s="41"/>
    </row>
    <row r="501" spans="8:8" x14ac:dyDescent="0.3">
      <c r="H501" s="41"/>
    </row>
    <row r="502" spans="8:8" x14ac:dyDescent="0.3">
      <c r="H502" s="41"/>
    </row>
    <row r="503" spans="8:8" x14ac:dyDescent="0.3">
      <c r="H503" s="41"/>
    </row>
    <row r="504" spans="8:8" x14ac:dyDescent="0.3">
      <c r="H504" s="41"/>
    </row>
    <row r="505" spans="8:8" x14ac:dyDescent="0.3">
      <c r="H505" s="41"/>
    </row>
    <row r="506" spans="8:8" x14ac:dyDescent="0.3">
      <c r="H506" s="41"/>
    </row>
    <row r="507" spans="8:8" x14ac:dyDescent="0.3">
      <c r="H507" s="41"/>
    </row>
    <row r="508" spans="8:8" x14ac:dyDescent="0.3">
      <c r="H508" s="41"/>
    </row>
    <row r="509" spans="8:8" x14ac:dyDescent="0.3">
      <c r="H509" s="41"/>
    </row>
    <row r="510" spans="8:8" x14ac:dyDescent="0.3">
      <c r="H510" s="41"/>
    </row>
    <row r="511" spans="8:8" x14ac:dyDescent="0.3">
      <c r="H511" s="41"/>
    </row>
    <row r="512" spans="8:8" x14ac:dyDescent="0.3">
      <c r="H512" s="41"/>
    </row>
    <row r="513" spans="8:8" x14ac:dyDescent="0.3">
      <c r="H513" s="41"/>
    </row>
    <row r="514" spans="8:8" x14ac:dyDescent="0.3">
      <c r="H514" s="41"/>
    </row>
    <row r="515" spans="8:8" x14ac:dyDescent="0.3">
      <c r="H515" s="41"/>
    </row>
    <row r="516" spans="8:8" x14ac:dyDescent="0.3">
      <c r="H516" s="41"/>
    </row>
    <row r="517" spans="8:8" x14ac:dyDescent="0.3">
      <c r="H517" s="41"/>
    </row>
    <row r="518" spans="8:8" x14ac:dyDescent="0.3">
      <c r="H518" s="41"/>
    </row>
    <row r="519" spans="8:8" x14ac:dyDescent="0.3">
      <c r="H519" s="41"/>
    </row>
    <row r="520" spans="8:8" x14ac:dyDescent="0.3">
      <c r="H520" s="41"/>
    </row>
    <row r="521" spans="8:8" x14ac:dyDescent="0.3">
      <c r="H521" s="41"/>
    </row>
    <row r="522" spans="8:8" x14ac:dyDescent="0.3">
      <c r="H522" s="41"/>
    </row>
    <row r="523" spans="8:8" x14ac:dyDescent="0.3">
      <c r="H523" s="41"/>
    </row>
    <row r="524" spans="8:8" x14ac:dyDescent="0.3">
      <c r="H524" s="41"/>
    </row>
    <row r="525" spans="8:8" x14ac:dyDescent="0.3">
      <c r="H525" s="41"/>
    </row>
    <row r="526" spans="8:8" x14ac:dyDescent="0.3">
      <c r="H526" s="41"/>
    </row>
    <row r="527" spans="8:8" x14ac:dyDescent="0.3">
      <c r="H527" s="41"/>
    </row>
    <row r="528" spans="8:8" x14ac:dyDescent="0.3">
      <c r="H528" s="41"/>
    </row>
    <row r="529" spans="8:8" x14ac:dyDescent="0.3">
      <c r="H529" s="41"/>
    </row>
    <row r="530" spans="8:8" x14ac:dyDescent="0.3">
      <c r="H530" s="41"/>
    </row>
    <row r="531" spans="8:8" x14ac:dyDescent="0.3">
      <c r="H531" s="41"/>
    </row>
    <row r="532" spans="8:8" x14ac:dyDescent="0.3">
      <c r="H532" s="41"/>
    </row>
    <row r="533" spans="8:8" x14ac:dyDescent="0.3">
      <c r="H533" s="41"/>
    </row>
    <row r="534" spans="8:8" x14ac:dyDescent="0.3">
      <c r="H534" s="41"/>
    </row>
    <row r="535" spans="8:8" x14ac:dyDescent="0.3">
      <c r="H535" s="41"/>
    </row>
    <row r="536" spans="8:8" x14ac:dyDescent="0.3">
      <c r="H536" s="41"/>
    </row>
    <row r="537" spans="8:8" x14ac:dyDescent="0.3">
      <c r="H537" s="41"/>
    </row>
    <row r="538" spans="8:8" x14ac:dyDescent="0.3">
      <c r="H538" s="41"/>
    </row>
    <row r="539" spans="8:8" x14ac:dyDescent="0.3">
      <c r="H539" s="41"/>
    </row>
    <row r="540" spans="8:8" x14ac:dyDescent="0.3">
      <c r="H540" s="41"/>
    </row>
    <row r="541" spans="8:8" x14ac:dyDescent="0.3">
      <c r="H541" s="41"/>
    </row>
    <row r="542" spans="8:8" x14ac:dyDescent="0.3">
      <c r="H542" s="41"/>
    </row>
    <row r="543" spans="8:8" x14ac:dyDescent="0.3">
      <c r="H543" s="41"/>
    </row>
    <row r="544" spans="8:8" x14ac:dyDescent="0.3">
      <c r="H544" s="41"/>
    </row>
    <row r="545" spans="8:8" x14ac:dyDescent="0.3">
      <c r="H545" s="41"/>
    </row>
    <row r="546" spans="8:8" x14ac:dyDescent="0.3">
      <c r="H546" s="41"/>
    </row>
    <row r="547" spans="8:8" x14ac:dyDescent="0.3">
      <c r="H547" s="41"/>
    </row>
    <row r="548" spans="8:8" x14ac:dyDescent="0.3">
      <c r="H548" s="41"/>
    </row>
    <row r="549" spans="8:8" x14ac:dyDescent="0.3">
      <c r="H549" s="41"/>
    </row>
    <row r="550" spans="8:8" x14ac:dyDescent="0.3">
      <c r="H550" s="41"/>
    </row>
    <row r="551" spans="8:8" x14ac:dyDescent="0.3">
      <c r="H551" s="41"/>
    </row>
    <row r="552" spans="8:8" x14ac:dyDescent="0.3">
      <c r="H552" s="41"/>
    </row>
    <row r="553" spans="8:8" x14ac:dyDescent="0.3">
      <c r="H553" s="41"/>
    </row>
    <row r="554" spans="8:8" x14ac:dyDescent="0.3">
      <c r="H554" s="41"/>
    </row>
    <row r="555" spans="8:8" x14ac:dyDescent="0.3">
      <c r="H555" s="41"/>
    </row>
    <row r="556" spans="8:8" x14ac:dyDescent="0.3">
      <c r="H556" s="41"/>
    </row>
    <row r="557" spans="8:8" x14ac:dyDescent="0.3">
      <c r="H557" s="41"/>
    </row>
    <row r="558" spans="8:8" x14ac:dyDescent="0.3">
      <c r="H558" s="41"/>
    </row>
    <row r="559" spans="8:8" x14ac:dyDescent="0.3">
      <c r="H559" s="41"/>
    </row>
    <row r="560" spans="8:8" x14ac:dyDescent="0.3">
      <c r="H560" s="41"/>
    </row>
    <row r="561" spans="8:8" x14ac:dyDescent="0.3">
      <c r="H561" s="41"/>
    </row>
    <row r="562" spans="8:8" x14ac:dyDescent="0.3">
      <c r="H562" s="41"/>
    </row>
    <row r="563" spans="8:8" x14ac:dyDescent="0.3">
      <c r="H563" s="41"/>
    </row>
    <row r="564" spans="8:8" x14ac:dyDescent="0.3">
      <c r="H564" s="41"/>
    </row>
    <row r="565" spans="8:8" x14ac:dyDescent="0.3">
      <c r="H565" s="41"/>
    </row>
    <row r="566" spans="8:8" x14ac:dyDescent="0.3">
      <c r="H566" s="41"/>
    </row>
    <row r="567" spans="8:8" x14ac:dyDescent="0.3">
      <c r="H567" s="41"/>
    </row>
    <row r="568" spans="8:8" x14ac:dyDescent="0.3">
      <c r="H568" s="41"/>
    </row>
    <row r="569" spans="8:8" x14ac:dyDescent="0.3">
      <c r="H569" s="41"/>
    </row>
    <row r="570" spans="8:8" x14ac:dyDescent="0.3">
      <c r="H570" s="41"/>
    </row>
    <row r="571" spans="8:8" x14ac:dyDescent="0.3">
      <c r="H571" s="41"/>
    </row>
    <row r="572" spans="8:8" x14ac:dyDescent="0.3">
      <c r="H572" s="41"/>
    </row>
    <row r="573" spans="8:8" x14ac:dyDescent="0.3">
      <c r="H573" s="41"/>
    </row>
    <row r="574" spans="8:8" x14ac:dyDescent="0.3">
      <c r="H574" s="41"/>
    </row>
    <row r="575" spans="8:8" x14ac:dyDescent="0.3">
      <c r="H575" s="41"/>
    </row>
    <row r="576" spans="8:8" x14ac:dyDescent="0.3">
      <c r="H576" s="41"/>
    </row>
    <row r="577" spans="8:8" x14ac:dyDescent="0.3">
      <c r="H577" s="41"/>
    </row>
    <row r="578" spans="8:8" x14ac:dyDescent="0.3">
      <c r="H578" s="41"/>
    </row>
    <row r="579" spans="8:8" x14ac:dyDescent="0.3">
      <c r="H579" s="41"/>
    </row>
    <row r="580" spans="8:8" x14ac:dyDescent="0.3">
      <c r="H580" s="41"/>
    </row>
    <row r="581" spans="8:8" x14ac:dyDescent="0.3">
      <c r="H581" s="41"/>
    </row>
    <row r="582" spans="8:8" x14ac:dyDescent="0.3">
      <c r="H582" s="41"/>
    </row>
    <row r="583" spans="8:8" x14ac:dyDescent="0.3">
      <c r="H583" s="41"/>
    </row>
    <row r="584" spans="8:8" x14ac:dyDescent="0.3">
      <c r="H584" s="41"/>
    </row>
    <row r="585" spans="8:8" x14ac:dyDescent="0.3">
      <c r="H585" s="41"/>
    </row>
    <row r="586" spans="8:8" x14ac:dyDescent="0.3">
      <c r="H586" s="41"/>
    </row>
    <row r="587" spans="8:8" x14ac:dyDescent="0.3">
      <c r="H587" s="41"/>
    </row>
    <row r="588" spans="8:8" x14ac:dyDescent="0.3">
      <c r="H588" s="41"/>
    </row>
    <row r="589" spans="8:8" x14ac:dyDescent="0.3">
      <c r="H589" s="41"/>
    </row>
    <row r="590" spans="8:8" x14ac:dyDescent="0.3">
      <c r="H590" s="41"/>
    </row>
    <row r="591" spans="8:8" x14ac:dyDescent="0.3">
      <c r="H591" s="41"/>
    </row>
    <row r="592" spans="8:8" x14ac:dyDescent="0.3">
      <c r="H592" s="41"/>
    </row>
    <row r="593" spans="8:8" x14ac:dyDescent="0.3">
      <c r="H593" s="41"/>
    </row>
    <row r="594" spans="8:8" x14ac:dyDescent="0.3">
      <c r="H594" s="41"/>
    </row>
    <row r="595" spans="8:8" x14ac:dyDescent="0.3">
      <c r="H595" s="41"/>
    </row>
    <row r="596" spans="8:8" x14ac:dyDescent="0.3">
      <c r="H596" s="41"/>
    </row>
    <row r="597" spans="8:8" x14ac:dyDescent="0.3">
      <c r="H597" s="41"/>
    </row>
    <row r="598" spans="8:8" x14ac:dyDescent="0.3">
      <c r="H598" s="41"/>
    </row>
    <row r="599" spans="8:8" x14ac:dyDescent="0.3">
      <c r="H599" s="41"/>
    </row>
    <row r="600" spans="8:8" x14ac:dyDescent="0.3">
      <c r="H600" s="41"/>
    </row>
    <row r="601" spans="8:8" x14ac:dyDescent="0.3">
      <c r="H601" s="41"/>
    </row>
    <row r="602" spans="8:8" x14ac:dyDescent="0.3">
      <c r="H602" s="41"/>
    </row>
    <row r="603" spans="8:8" x14ac:dyDescent="0.3">
      <c r="H603" s="41"/>
    </row>
    <row r="604" spans="8:8" x14ac:dyDescent="0.3">
      <c r="H604" s="41"/>
    </row>
    <row r="605" spans="8:8" x14ac:dyDescent="0.3">
      <c r="H605" s="41"/>
    </row>
    <row r="606" spans="8:8" x14ac:dyDescent="0.3">
      <c r="H606" s="41"/>
    </row>
    <row r="607" spans="8:8" x14ac:dyDescent="0.3">
      <c r="H607" s="41"/>
    </row>
    <row r="608" spans="8:8" x14ac:dyDescent="0.3">
      <c r="H608" s="41"/>
    </row>
    <row r="609" spans="8:8" x14ac:dyDescent="0.3">
      <c r="H609" s="41"/>
    </row>
    <row r="610" spans="8:8" x14ac:dyDescent="0.3">
      <c r="H610" s="41"/>
    </row>
    <row r="611" spans="8:8" x14ac:dyDescent="0.3">
      <c r="H611" s="41"/>
    </row>
    <row r="612" spans="8:8" x14ac:dyDescent="0.3">
      <c r="H612" s="41"/>
    </row>
    <row r="613" spans="8:8" x14ac:dyDescent="0.3">
      <c r="H613" s="41"/>
    </row>
    <row r="614" spans="8:8" x14ac:dyDescent="0.3">
      <c r="H614" s="41"/>
    </row>
    <row r="615" spans="8:8" x14ac:dyDescent="0.3">
      <c r="H615" s="41"/>
    </row>
    <row r="616" spans="8:8" x14ac:dyDescent="0.3">
      <c r="H616" s="41"/>
    </row>
    <row r="617" spans="8:8" x14ac:dyDescent="0.3">
      <c r="H617" s="41"/>
    </row>
    <row r="618" spans="8:8" x14ac:dyDescent="0.3">
      <c r="H618" s="41"/>
    </row>
    <row r="619" spans="8:8" x14ac:dyDescent="0.3">
      <c r="H619" s="41"/>
    </row>
    <row r="620" spans="8:8" x14ac:dyDescent="0.3">
      <c r="H620" s="41"/>
    </row>
    <row r="621" spans="8:8" x14ac:dyDescent="0.3">
      <c r="H621" s="41"/>
    </row>
    <row r="622" spans="8:8" x14ac:dyDescent="0.3">
      <c r="H622" s="41"/>
    </row>
    <row r="623" spans="8:8" x14ac:dyDescent="0.3">
      <c r="H623" s="41"/>
    </row>
    <row r="624" spans="8:8" x14ac:dyDescent="0.3">
      <c r="H624" s="41"/>
    </row>
    <row r="625" spans="8:8" x14ac:dyDescent="0.3">
      <c r="H625" s="41"/>
    </row>
    <row r="626" spans="8:8" x14ac:dyDescent="0.3">
      <c r="H626" s="41"/>
    </row>
    <row r="627" spans="8:8" x14ac:dyDescent="0.3">
      <c r="H627" s="41"/>
    </row>
    <row r="628" spans="8:8" x14ac:dyDescent="0.3">
      <c r="H628" s="41"/>
    </row>
    <row r="629" spans="8:8" x14ac:dyDescent="0.3">
      <c r="H629" s="41"/>
    </row>
    <row r="630" spans="8:8" x14ac:dyDescent="0.3">
      <c r="H630" s="41"/>
    </row>
    <row r="631" spans="8:8" x14ac:dyDescent="0.3">
      <c r="H631" s="41"/>
    </row>
    <row r="632" spans="8:8" x14ac:dyDescent="0.3">
      <c r="H632" s="41"/>
    </row>
    <row r="633" spans="8:8" x14ac:dyDescent="0.3">
      <c r="H633" s="41"/>
    </row>
    <row r="634" spans="8:8" x14ac:dyDescent="0.3">
      <c r="H634" s="41"/>
    </row>
    <row r="635" spans="8:8" x14ac:dyDescent="0.3">
      <c r="H635" s="41"/>
    </row>
    <row r="636" spans="8:8" x14ac:dyDescent="0.3">
      <c r="H636" s="41"/>
    </row>
    <row r="637" spans="8:8" x14ac:dyDescent="0.3">
      <c r="H637" s="41"/>
    </row>
    <row r="638" spans="8:8" x14ac:dyDescent="0.3">
      <c r="H638" s="41"/>
    </row>
    <row r="639" spans="8:8" x14ac:dyDescent="0.3">
      <c r="H639" s="41"/>
    </row>
    <row r="640" spans="8:8" x14ac:dyDescent="0.3">
      <c r="H640" s="41"/>
    </row>
    <row r="641" spans="8:8" x14ac:dyDescent="0.3">
      <c r="H641" s="41"/>
    </row>
    <row r="642" spans="8:8" x14ac:dyDescent="0.3">
      <c r="H642" s="41"/>
    </row>
    <row r="643" spans="8:8" x14ac:dyDescent="0.3">
      <c r="H643" s="41"/>
    </row>
    <row r="644" spans="8:8" x14ac:dyDescent="0.3">
      <c r="H644" s="41"/>
    </row>
    <row r="645" spans="8:8" x14ac:dyDescent="0.3">
      <c r="H645" s="41"/>
    </row>
    <row r="646" spans="8:8" x14ac:dyDescent="0.3">
      <c r="H646" s="41"/>
    </row>
    <row r="647" spans="8:8" x14ac:dyDescent="0.3">
      <c r="H647" s="41"/>
    </row>
    <row r="648" spans="8:8" x14ac:dyDescent="0.3">
      <c r="H648" s="41"/>
    </row>
    <row r="649" spans="8:8" x14ac:dyDescent="0.3">
      <c r="H649" s="41"/>
    </row>
    <row r="650" spans="8:8" x14ac:dyDescent="0.3">
      <c r="H650" s="41"/>
    </row>
    <row r="651" spans="8:8" x14ac:dyDescent="0.3">
      <c r="H651" s="41"/>
    </row>
    <row r="652" spans="8:8" x14ac:dyDescent="0.3">
      <c r="H652" s="41"/>
    </row>
    <row r="653" spans="8:8" x14ac:dyDescent="0.3">
      <c r="H653" s="41"/>
    </row>
    <row r="654" spans="8:8" x14ac:dyDescent="0.3">
      <c r="H654" s="41"/>
    </row>
    <row r="655" spans="8:8" x14ac:dyDescent="0.3">
      <c r="H655" s="41"/>
    </row>
    <row r="656" spans="8:8" x14ac:dyDescent="0.3">
      <c r="H656" s="41"/>
    </row>
    <row r="657" spans="8:8" x14ac:dyDescent="0.3">
      <c r="H657" s="41"/>
    </row>
    <row r="658" spans="8:8" x14ac:dyDescent="0.3">
      <c r="H658" s="41"/>
    </row>
    <row r="659" spans="8:8" x14ac:dyDescent="0.3">
      <c r="H659" s="41"/>
    </row>
    <row r="660" spans="8:8" x14ac:dyDescent="0.3">
      <c r="H660" s="41"/>
    </row>
    <row r="661" spans="8:8" x14ac:dyDescent="0.3">
      <c r="H661" s="41"/>
    </row>
    <row r="662" spans="8:8" x14ac:dyDescent="0.3">
      <c r="H662" s="41"/>
    </row>
    <row r="663" spans="8:8" x14ac:dyDescent="0.3">
      <c r="H663" s="41"/>
    </row>
    <row r="664" spans="8:8" x14ac:dyDescent="0.3">
      <c r="H664" s="41"/>
    </row>
    <row r="665" spans="8:8" x14ac:dyDescent="0.3">
      <c r="H665" s="41"/>
    </row>
    <row r="666" spans="8:8" x14ac:dyDescent="0.3">
      <c r="H666" s="41"/>
    </row>
    <row r="667" spans="8:8" x14ac:dyDescent="0.3">
      <c r="H667" s="41"/>
    </row>
    <row r="668" spans="8:8" x14ac:dyDescent="0.3">
      <c r="H668" s="41"/>
    </row>
    <row r="669" spans="8:8" x14ac:dyDescent="0.3">
      <c r="H669" s="41"/>
    </row>
    <row r="670" spans="8:8" x14ac:dyDescent="0.3">
      <c r="H670" s="41"/>
    </row>
    <row r="671" spans="8:8" x14ac:dyDescent="0.3">
      <c r="H671" s="41"/>
    </row>
    <row r="672" spans="8:8" x14ac:dyDescent="0.3">
      <c r="H672" s="41"/>
    </row>
    <row r="673" spans="8:8" x14ac:dyDescent="0.3">
      <c r="H673" s="41"/>
    </row>
    <row r="674" spans="8:8" x14ac:dyDescent="0.3">
      <c r="H674" s="41"/>
    </row>
    <row r="675" spans="8:8" x14ac:dyDescent="0.3">
      <c r="H675" s="41"/>
    </row>
    <row r="676" spans="8:8" x14ac:dyDescent="0.3">
      <c r="H676" s="41"/>
    </row>
    <row r="677" spans="8:8" x14ac:dyDescent="0.3">
      <c r="H677" s="41"/>
    </row>
    <row r="678" spans="8:8" x14ac:dyDescent="0.3">
      <c r="H678" s="41"/>
    </row>
    <row r="679" spans="8:8" x14ac:dyDescent="0.3">
      <c r="H679" s="41"/>
    </row>
    <row r="680" spans="8:8" x14ac:dyDescent="0.3">
      <c r="H680" s="41"/>
    </row>
    <row r="681" spans="8:8" x14ac:dyDescent="0.3">
      <c r="H681" s="41"/>
    </row>
    <row r="682" spans="8:8" x14ac:dyDescent="0.3">
      <c r="H682" s="41"/>
    </row>
    <row r="683" spans="8:8" x14ac:dyDescent="0.3">
      <c r="H683" s="41"/>
    </row>
    <row r="684" spans="8:8" x14ac:dyDescent="0.3">
      <c r="H684" s="41"/>
    </row>
    <row r="685" spans="8:8" x14ac:dyDescent="0.3">
      <c r="H685" s="41"/>
    </row>
    <row r="686" spans="8:8" x14ac:dyDescent="0.3">
      <c r="H686" s="41"/>
    </row>
    <row r="687" spans="8:8" x14ac:dyDescent="0.3">
      <c r="H687" s="41"/>
    </row>
    <row r="688" spans="8:8" x14ac:dyDescent="0.3">
      <c r="H688" s="41"/>
    </row>
    <row r="689" spans="8:8" x14ac:dyDescent="0.3">
      <c r="H689" s="41"/>
    </row>
    <row r="690" spans="8:8" x14ac:dyDescent="0.3">
      <c r="H690" s="41"/>
    </row>
    <row r="691" spans="8:8" x14ac:dyDescent="0.3">
      <c r="H691" s="41"/>
    </row>
    <row r="692" spans="8:8" x14ac:dyDescent="0.3">
      <c r="H692" s="41"/>
    </row>
    <row r="693" spans="8:8" x14ac:dyDescent="0.3">
      <c r="H693" s="41"/>
    </row>
    <row r="694" spans="8:8" x14ac:dyDescent="0.3">
      <c r="H694" s="41"/>
    </row>
    <row r="695" spans="8:8" x14ac:dyDescent="0.3">
      <c r="H695" s="41"/>
    </row>
    <row r="696" spans="8:8" x14ac:dyDescent="0.3">
      <c r="H696" s="41"/>
    </row>
    <row r="697" spans="8:8" x14ac:dyDescent="0.3">
      <c r="H697" s="41"/>
    </row>
    <row r="698" spans="8:8" x14ac:dyDescent="0.3">
      <c r="H698" s="41"/>
    </row>
    <row r="699" spans="8:8" x14ac:dyDescent="0.3">
      <c r="H699" s="41"/>
    </row>
    <row r="700" spans="8:8" x14ac:dyDescent="0.3">
      <c r="H700" s="41"/>
    </row>
    <row r="701" spans="8:8" x14ac:dyDescent="0.3">
      <c r="H701" s="41"/>
    </row>
    <row r="702" spans="8:8" x14ac:dyDescent="0.3">
      <c r="H702" s="41"/>
    </row>
    <row r="703" spans="8:8" x14ac:dyDescent="0.3">
      <c r="H703" s="41"/>
    </row>
    <row r="704" spans="8:8" x14ac:dyDescent="0.3">
      <c r="H704" s="41"/>
    </row>
    <row r="705" spans="8:8" x14ac:dyDescent="0.3">
      <c r="H705" s="41"/>
    </row>
    <row r="706" spans="8:8" x14ac:dyDescent="0.3">
      <c r="H706" s="41"/>
    </row>
    <row r="707" spans="8:8" x14ac:dyDescent="0.3">
      <c r="H707" s="41"/>
    </row>
    <row r="708" spans="8:8" x14ac:dyDescent="0.3">
      <c r="H708" s="41"/>
    </row>
    <row r="709" spans="8:8" x14ac:dyDescent="0.3">
      <c r="H709" s="41"/>
    </row>
    <row r="710" spans="8:8" x14ac:dyDescent="0.3">
      <c r="H710" s="41"/>
    </row>
    <row r="711" spans="8:8" x14ac:dyDescent="0.3">
      <c r="H711" s="41"/>
    </row>
    <row r="712" spans="8:8" x14ac:dyDescent="0.3">
      <c r="H712" s="41"/>
    </row>
    <row r="713" spans="8:8" x14ac:dyDescent="0.3">
      <c r="H713" s="41"/>
    </row>
    <row r="714" spans="8:8" x14ac:dyDescent="0.3">
      <c r="H714" s="41"/>
    </row>
    <row r="715" spans="8:8" x14ac:dyDescent="0.3">
      <c r="H715" s="41"/>
    </row>
    <row r="716" spans="8:8" x14ac:dyDescent="0.3">
      <c r="H716" s="41"/>
    </row>
    <row r="717" spans="8:8" x14ac:dyDescent="0.3">
      <c r="H717" s="41"/>
    </row>
    <row r="718" spans="8:8" x14ac:dyDescent="0.3">
      <c r="H718" s="41"/>
    </row>
    <row r="719" spans="8:8" x14ac:dyDescent="0.3">
      <c r="H719" s="41"/>
    </row>
    <row r="720" spans="8:8" x14ac:dyDescent="0.3">
      <c r="H720" s="41"/>
    </row>
    <row r="721" spans="8:8" x14ac:dyDescent="0.3">
      <c r="H721" s="41"/>
    </row>
    <row r="722" spans="8:8" x14ac:dyDescent="0.3">
      <c r="H722" s="41"/>
    </row>
    <row r="723" spans="8:8" x14ac:dyDescent="0.3">
      <c r="H723" s="41"/>
    </row>
    <row r="724" spans="8:8" x14ac:dyDescent="0.3">
      <c r="H724" s="41"/>
    </row>
    <row r="725" spans="8:8" x14ac:dyDescent="0.3">
      <c r="H725" s="41"/>
    </row>
    <row r="726" spans="8:8" x14ac:dyDescent="0.3">
      <c r="H726" s="41"/>
    </row>
    <row r="727" spans="8:8" x14ac:dyDescent="0.3">
      <c r="H727" s="41"/>
    </row>
    <row r="728" spans="8:8" x14ac:dyDescent="0.3">
      <c r="H728" s="41"/>
    </row>
    <row r="729" spans="8:8" x14ac:dyDescent="0.3">
      <c r="H729" s="41"/>
    </row>
    <row r="730" spans="8:8" x14ac:dyDescent="0.3">
      <c r="H730" s="41"/>
    </row>
    <row r="731" spans="8:8" x14ac:dyDescent="0.3">
      <c r="H731" s="41"/>
    </row>
    <row r="732" spans="8:8" x14ac:dyDescent="0.3">
      <c r="H732" s="41"/>
    </row>
    <row r="733" spans="8:8" x14ac:dyDescent="0.3">
      <c r="H733" s="41"/>
    </row>
    <row r="734" spans="8:8" x14ac:dyDescent="0.3">
      <c r="H734" s="41"/>
    </row>
    <row r="735" spans="8:8" x14ac:dyDescent="0.3">
      <c r="H735" s="41"/>
    </row>
    <row r="736" spans="8:8" x14ac:dyDescent="0.3">
      <c r="H736" s="41"/>
    </row>
    <row r="737" spans="8:8" x14ac:dyDescent="0.3">
      <c r="H737" s="41"/>
    </row>
    <row r="738" spans="8:8" x14ac:dyDescent="0.3">
      <c r="H738" s="41"/>
    </row>
    <row r="739" spans="8:8" x14ac:dyDescent="0.3">
      <c r="H739" s="41"/>
    </row>
    <row r="740" spans="8:8" x14ac:dyDescent="0.3">
      <c r="H740" s="41"/>
    </row>
    <row r="741" spans="8:8" x14ac:dyDescent="0.3">
      <c r="H741" s="41"/>
    </row>
    <row r="742" spans="8:8" x14ac:dyDescent="0.3">
      <c r="H742" s="41"/>
    </row>
    <row r="743" spans="8:8" x14ac:dyDescent="0.3">
      <c r="H743" s="41"/>
    </row>
    <row r="744" spans="8:8" x14ac:dyDescent="0.3">
      <c r="H744" s="41"/>
    </row>
    <row r="745" spans="8:8" x14ac:dyDescent="0.3">
      <c r="H745" s="41"/>
    </row>
    <row r="746" spans="8:8" x14ac:dyDescent="0.3">
      <c r="H746" s="41"/>
    </row>
    <row r="747" spans="8:8" x14ac:dyDescent="0.3">
      <c r="H747" s="41"/>
    </row>
    <row r="748" spans="8:8" x14ac:dyDescent="0.3">
      <c r="H748" s="41"/>
    </row>
    <row r="749" spans="8:8" x14ac:dyDescent="0.3">
      <c r="H749" s="41"/>
    </row>
    <row r="750" spans="8:8" x14ac:dyDescent="0.3">
      <c r="H750" s="41"/>
    </row>
    <row r="751" spans="8:8" x14ac:dyDescent="0.3">
      <c r="H751" s="41"/>
    </row>
    <row r="752" spans="8:8" x14ac:dyDescent="0.3">
      <c r="H752" s="41"/>
    </row>
    <row r="753" spans="8:8" x14ac:dyDescent="0.3">
      <c r="H753" s="41"/>
    </row>
    <row r="754" spans="8:8" x14ac:dyDescent="0.3">
      <c r="H754" s="41"/>
    </row>
    <row r="755" spans="8:8" x14ac:dyDescent="0.3">
      <c r="H755" s="41"/>
    </row>
    <row r="756" spans="8:8" x14ac:dyDescent="0.3">
      <c r="H756" s="41"/>
    </row>
    <row r="757" spans="8:8" x14ac:dyDescent="0.3">
      <c r="H757" s="41"/>
    </row>
    <row r="758" spans="8:8" x14ac:dyDescent="0.3">
      <c r="H758" s="41"/>
    </row>
    <row r="759" spans="8:8" x14ac:dyDescent="0.3">
      <c r="H759" s="41"/>
    </row>
    <row r="760" spans="8:8" x14ac:dyDescent="0.3">
      <c r="H760" s="41"/>
    </row>
    <row r="761" spans="8:8" x14ac:dyDescent="0.3">
      <c r="H761" s="41"/>
    </row>
    <row r="762" spans="8:8" x14ac:dyDescent="0.3">
      <c r="H762" s="41"/>
    </row>
    <row r="763" spans="8:8" x14ac:dyDescent="0.3">
      <c r="H763" s="41"/>
    </row>
    <row r="764" spans="8:8" x14ac:dyDescent="0.3">
      <c r="H764" s="41"/>
    </row>
    <row r="765" spans="8:8" x14ac:dyDescent="0.3">
      <c r="H765" s="41"/>
    </row>
    <row r="766" spans="8:8" x14ac:dyDescent="0.3">
      <c r="H766" s="41"/>
    </row>
    <row r="767" spans="8:8" x14ac:dyDescent="0.3">
      <c r="H767" s="41"/>
    </row>
    <row r="768" spans="8:8" x14ac:dyDescent="0.3">
      <c r="H768" s="41"/>
    </row>
    <row r="769" spans="8:8" x14ac:dyDescent="0.3">
      <c r="H769" s="41"/>
    </row>
    <row r="770" spans="8:8" x14ac:dyDescent="0.3">
      <c r="H770" s="41"/>
    </row>
    <row r="771" spans="8:8" x14ac:dyDescent="0.3">
      <c r="H771" s="41"/>
    </row>
    <row r="772" spans="8:8" x14ac:dyDescent="0.3">
      <c r="H772" s="41"/>
    </row>
    <row r="773" spans="8:8" x14ac:dyDescent="0.3">
      <c r="H773" s="41"/>
    </row>
    <row r="774" spans="8:8" x14ac:dyDescent="0.3">
      <c r="H774" s="41"/>
    </row>
    <row r="775" spans="8:8" x14ac:dyDescent="0.3">
      <c r="H775" s="41"/>
    </row>
    <row r="776" spans="8:8" x14ac:dyDescent="0.3">
      <c r="H776" s="41"/>
    </row>
    <row r="777" spans="8:8" x14ac:dyDescent="0.3">
      <c r="H777" s="41"/>
    </row>
    <row r="778" spans="8:8" x14ac:dyDescent="0.3">
      <c r="H778" s="41"/>
    </row>
    <row r="779" spans="8:8" x14ac:dyDescent="0.3">
      <c r="H779" s="41"/>
    </row>
    <row r="780" spans="8:8" x14ac:dyDescent="0.3">
      <c r="H780" s="41"/>
    </row>
    <row r="781" spans="8:8" x14ac:dyDescent="0.3">
      <c r="H781" s="41"/>
    </row>
    <row r="782" spans="8:8" x14ac:dyDescent="0.3">
      <c r="H782" s="41"/>
    </row>
    <row r="783" spans="8:8" x14ac:dyDescent="0.3">
      <c r="H783" s="41"/>
    </row>
    <row r="784" spans="8:8" x14ac:dyDescent="0.3">
      <c r="H784" s="41"/>
    </row>
    <row r="785" spans="8:8" x14ac:dyDescent="0.3">
      <c r="H785" s="41"/>
    </row>
    <row r="786" spans="8:8" x14ac:dyDescent="0.3">
      <c r="H786" s="41"/>
    </row>
    <row r="787" spans="8:8" x14ac:dyDescent="0.3">
      <c r="H787" s="41"/>
    </row>
    <row r="788" spans="8:8" x14ac:dyDescent="0.3">
      <c r="H788" s="41"/>
    </row>
    <row r="789" spans="8:8" x14ac:dyDescent="0.3">
      <c r="H789" s="41"/>
    </row>
    <row r="790" spans="8:8" x14ac:dyDescent="0.3">
      <c r="H790" s="41"/>
    </row>
    <row r="791" spans="8:8" x14ac:dyDescent="0.3">
      <c r="H791" s="41"/>
    </row>
    <row r="792" spans="8:8" x14ac:dyDescent="0.3">
      <c r="H792" s="41"/>
    </row>
    <row r="793" spans="8:8" x14ac:dyDescent="0.3">
      <c r="H793" s="41"/>
    </row>
    <row r="794" spans="8:8" x14ac:dyDescent="0.3">
      <c r="H794" s="41"/>
    </row>
    <row r="795" spans="8:8" x14ac:dyDescent="0.3">
      <c r="H795" s="41"/>
    </row>
    <row r="796" spans="8:8" x14ac:dyDescent="0.3">
      <c r="H796" s="41"/>
    </row>
    <row r="797" spans="8:8" x14ac:dyDescent="0.3">
      <c r="H797" s="41"/>
    </row>
    <row r="798" spans="8:8" x14ac:dyDescent="0.3">
      <c r="H798" s="41"/>
    </row>
    <row r="799" spans="8:8" x14ac:dyDescent="0.3">
      <c r="H799" s="41"/>
    </row>
    <row r="800" spans="8:8" x14ac:dyDescent="0.3">
      <c r="H800" s="41"/>
    </row>
    <row r="801" spans="8:8" x14ac:dyDescent="0.3">
      <c r="H801" s="41"/>
    </row>
    <row r="802" spans="8:8" x14ac:dyDescent="0.3">
      <c r="H802" s="41"/>
    </row>
    <row r="803" spans="8:8" x14ac:dyDescent="0.3">
      <c r="H803" s="41"/>
    </row>
    <row r="804" spans="8:8" x14ac:dyDescent="0.3">
      <c r="H804" s="41"/>
    </row>
    <row r="805" spans="8:8" x14ac:dyDescent="0.3">
      <c r="H805" s="41"/>
    </row>
    <row r="806" spans="8:8" x14ac:dyDescent="0.3">
      <c r="H806" s="41"/>
    </row>
    <row r="807" spans="8:8" x14ac:dyDescent="0.3">
      <c r="H807" s="41"/>
    </row>
    <row r="808" spans="8:8" x14ac:dyDescent="0.3">
      <c r="H808" s="41"/>
    </row>
    <row r="809" spans="8:8" x14ac:dyDescent="0.3">
      <c r="H809" s="41"/>
    </row>
    <row r="810" spans="8:8" x14ac:dyDescent="0.3">
      <c r="H810" s="41"/>
    </row>
    <row r="811" spans="8:8" x14ac:dyDescent="0.3">
      <c r="H811" s="41"/>
    </row>
    <row r="812" spans="8:8" x14ac:dyDescent="0.3">
      <c r="H812" s="41"/>
    </row>
    <row r="813" spans="8:8" x14ac:dyDescent="0.3">
      <c r="H813" s="41"/>
    </row>
    <row r="814" spans="8:8" x14ac:dyDescent="0.3">
      <c r="H814" s="41"/>
    </row>
    <row r="815" spans="8:8" x14ac:dyDescent="0.3">
      <c r="H815" s="41"/>
    </row>
    <row r="816" spans="8:8" x14ac:dyDescent="0.3">
      <c r="H816" s="41"/>
    </row>
    <row r="817" spans="8:8" x14ac:dyDescent="0.3">
      <c r="H817" s="41"/>
    </row>
    <row r="818" spans="8:8" x14ac:dyDescent="0.3">
      <c r="H818" s="41"/>
    </row>
    <row r="819" spans="8:8" x14ac:dyDescent="0.3">
      <c r="H819" s="41"/>
    </row>
    <row r="820" spans="8:8" x14ac:dyDescent="0.3">
      <c r="H820" s="41"/>
    </row>
    <row r="821" spans="8:8" x14ac:dyDescent="0.3">
      <c r="H821" s="41"/>
    </row>
    <row r="822" spans="8:8" x14ac:dyDescent="0.3">
      <c r="H822" s="41"/>
    </row>
    <row r="823" spans="8:8" x14ac:dyDescent="0.3">
      <c r="H823" s="41"/>
    </row>
    <row r="824" spans="8:8" x14ac:dyDescent="0.3">
      <c r="H824" s="41"/>
    </row>
    <row r="825" spans="8:8" x14ac:dyDescent="0.3">
      <c r="H825" s="41"/>
    </row>
    <row r="826" spans="8:8" x14ac:dyDescent="0.3">
      <c r="H826" s="41"/>
    </row>
    <row r="827" spans="8:8" x14ac:dyDescent="0.3">
      <c r="H827" s="41"/>
    </row>
    <row r="828" spans="8:8" x14ac:dyDescent="0.3">
      <c r="H828" s="41"/>
    </row>
    <row r="829" spans="8:8" x14ac:dyDescent="0.3">
      <c r="H829" s="41"/>
    </row>
    <row r="830" spans="8:8" x14ac:dyDescent="0.3">
      <c r="H830" s="41"/>
    </row>
    <row r="831" spans="8:8" x14ac:dyDescent="0.3">
      <c r="H831" s="41"/>
    </row>
    <row r="832" spans="8:8" x14ac:dyDescent="0.3">
      <c r="H832" s="41"/>
    </row>
    <row r="833" spans="8:8" x14ac:dyDescent="0.3">
      <c r="H833" s="41"/>
    </row>
    <row r="834" spans="8:8" x14ac:dyDescent="0.3">
      <c r="H834" s="41"/>
    </row>
    <row r="835" spans="8:8" x14ac:dyDescent="0.3">
      <c r="H835" s="41"/>
    </row>
    <row r="836" spans="8:8" x14ac:dyDescent="0.3">
      <c r="H836" s="41"/>
    </row>
    <row r="837" spans="8:8" x14ac:dyDescent="0.3">
      <c r="H837" s="41"/>
    </row>
    <row r="838" spans="8:8" x14ac:dyDescent="0.3">
      <c r="H838" s="41"/>
    </row>
    <row r="839" spans="8:8" x14ac:dyDescent="0.3">
      <c r="H839" s="41"/>
    </row>
    <row r="840" spans="8:8" x14ac:dyDescent="0.3">
      <c r="H840" s="41"/>
    </row>
    <row r="841" spans="8:8" x14ac:dyDescent="0.3">
      <c r="H841" s="41"/>
    </row>
    <row r="842" spans="8:8" x14ac:dyDescent="0.3">
      <c r="H842" s="41"/>
    </row>
    <row r="843" spans="8:8" x14ac:dyDescent="0.3">
      <c r="H843" s="41"/>
    </row>
    <row r="844" spans="8:8" x14ac:dyDescent="0.3">
      <c r="H844" s="41"/>
    </row>
    <row r="845" spans="8:8" x14ac:dyDescent="0.3">
      <c r="H845" s="41"/>
    </row>
    <row r="846" spans="8:8" x14ac:dyDescent="0.3">
      <c r="H846" s="41"/>
    </row>
    <row r="847" spans="8:8" x14ac:dyDescent="0.3">
      <c r="H847" s="41"/>
    </row>
    <row r="848" spans="8:8" x14ac:dyDescent="0.3">
      <c r="H848" s="41"/>
    </row>
    <row r="849" spans="8:8" x14ac:dyDescent="0.3">
      <c r="H849" s="41"/>
    </row>
    <row r="850" spans="8:8" x14ac:dyDescent="0.3">
      <c r="H850" s="41"/>
    </row>
    <row r="851" spans="8:8" x14ac:dyDescent="0.3">
      <c r="H851" s="41"/>
    </row>
    <row r="852" spans="8:8" x14ac:dyDescent="0.3">
      <c r="H852" s="41"/>
    </row>
    <row r="853" spans="8:8" x14ac:dyDescent="0.3">
      <c r="H853" s="41"/>
    </row>
    <row r="854" spans="8:8" x14ac:dyDescent="0.3">
      <c r="H854" s="41"/>
    </row>
    <row r="855" spans="8:8" x14ac:dyDescent="0.3">
      <c r="H855" s="41"/>
    </row>
    <row r="856" spans="8:8" x14ac:dyDescent="0.3">
      <c r="H856" s="41"/>
    </row>
    <row r="857" spans="8:8" x14ac:dyDescent="0.3">
      <c r="H857" s="41"/>
    </row>
    <row r="858" spans="8:8" x14ac:dyDescent="0.3">
      <c r="H858" s="41"/>
    </row>
    <row r="859" spans="8:8" x14ac:dyDescent="0.3">
      <c r="H859" s="41"/>
    </row>
    <row r="860" spans="8:8" x14ac:dyDescent="0.3">
      <c r="H860" s="41"/>
    </row>
    <row r="861" spans="8:8" x14ac:dyDescent="0.3">
      <c r="H861" s="41"/>
    </row>
    <row r="862" spans="8:8" x14ac:dyDescent="0.3">
      <c r="H862" s="41"/>
    </row>
    <row r="863" spans="8:8" x14ac:dyDescent="0.3">
      <c r="H863" s="41"/>
    </row>
    <row r="864" spans="8:8" x14ac:dyDescent="0.3">
      <c r="H864" s="41"/>
    </row>
    <row r="865" spans="8:8" x14ac:dyDescent="0.3">
      <c r="H865" s="41"/>
    </row>
    <row r="866" spans="8:8" x14ac:dyDescent="0.3">
      <c r="H866" s="41"/>
    </row>
    <row r="867" spans="8:8" x14ac:dyDescent="0.3">
      <c r="H867" s="41"/>
    </row>
    <row r="868" spans="8:8" x14ac:dyDescent="0.3">
      <c r="H868" s="41"/>
    </row>
    <row r="869" spans="8:8" x14ac:dyDescent="0.3">
      <c r="H869" s="41"/>
    </row>
    <row r="870" spans="8:8" x14ac:dyDescent="0.3">
      <c r="H870" s="41"/>
    </row>
    <row r="871" spans="8:8" x14ac:dyDescent="0.3">
      <c r="H871" s="41"/>
    </row>
    <row r="872" spans="8:8" x14ac:dyDescent="0.3">
      <c r="H872" s="41"/>
    </row>
    <row r="873" spans="8:8" x14ac:dyDescent="0.3">
      <c r="H873" s="41"/>
    </row>
    <row r="874" spans="8:8" x14ac:dyDescent="0.3">
      <c r="H874" s="41"/>
    </row>
    <row r="875" spans="8:8" x14ac:dyDescent="0.3">
      <c r="H875" s="41"/>
    </row>
    <row r="876" spans="8:8" x14ac:dyDescent="0.3">
      <c r="H876" s="41"/>
    </row>
    <row r="877" spans="8:8" x14ac:dyDescent="0.3">
      <c r="H877" s="41"/>
    </row>
    <row r="878" spans="8:8" x14ac:dyDescent="0.3">
      <c r="H878" s="41"/>
    </row>
    <row r="879" spans="8:8" x14ac:dyDescent="0.3">
      <c r="H879" s="41"/>
    </row>
    <row r="880" spans="8:8" x14ac:dyDescent="0.3">
      <c r="H880" s="41"/>
    </row>
    <row r="881" spans="8:8" x14ac:dyDescent="0.3">
      <c r="H881" s="41"/>
    </row>
    <row r="882" spans="8:8" x14ac:dyDescent="0.3">
      <c r="H882" s="41"/>
    </row>
    <row r="883" spans="8:8" x14ac:dyDescent="0.3">
      <c r="H883" s="41"/>
    </row>
    <row r="884" spans="8:8" x14ac:dyDescent="0.3">
      <c r="H884" s="41"/>
    </row>
    <row r="885" spans="8:8" x14ac:dyDescent="0.3">
      <c r="H885" s="41"/>
    </row>
    <row r="886" spans="8:8" x14ac:dyDescent="0.3">
      <c r="H886" s="41"/>
    </row>
    <row r="887" spans="8:8" x14ac:dyDescent="0.3">
      <c r="H887" s="41"/>
    </row>
    <row r="888" spans="8:8" x14ac:dyDescent="0.3">
      <c r="H888" s="41"/>
    </row>
    <row r="889" spans="8:8" x14ac:dyDescent="0.3">
      <c r="H889" s="41"/>
    </row>
    <row r="890" spans="8:8" x14ac:dyDescent="0.3">
      <c r="H890" s="41"/>
    </row>
    <row r="891" spans="8:8" x14ac:dyDescent="0.3">
      <c r="H891" s="41"/>
    </row>
    <row r="892" spans="8:8" x14ac:dyDescent="0.3">
      <c r="H892" s="41"/>
    </row>
    <row r="893" spans="8:8" x14ac:dyDescent="0.3">
      <c r="H893" s="41"/>
    </row>
    <row r="894" spans="8:8" x14ac:dyDescent="0.3">
      <c r="H894" s="41"/>
    </row>
    <row r="895" spans="8:8" x14ac:dyDescent="0.3">
      <c r="H895" s="41"/>
    </row>
    <row r="896" spans="8:8" x14ac:dyDescent="0.3">
      <c r="H896" s="41"/>
    </row>
    <row r="897" spans="8:8" x14ac:dyDescent="0.3">
      <c r="H897" s="41"/>
    </row>
    <row r="898" spans="8:8" x14ac:dyDescent="0.3">
      <c r="H898" s="41"/>
    </row>
    <row r="899" spans="8:8" x14ac:dyDescent="0.3">
      <c r="H899" s="41"/>
    </row>
    <row r="900" spans="8:8" x14ac:dyDescent="0.3">
      <c r="H900" s="41"/>
    </row>
    <row r="901" spans="8:8" x14ac:dyDescent="0.3">
      <c r="H901" s="41"/>
    </row>
    <row r="902" spans="8:8" x14ac:dyDescent="0.3">
      <c r="H902" s="41"/>
    </row>
    <row r="903" spans="8:8" x14ac:dyDescent="0.3">
      <c r="H903" s="41"/>
    </row>
    <row r="904" spans="8:8" x14ac:dyDescent="0.3">
      <c r="H904" s="41"/>
    </row>
    <row r="905" spans="8:8" x14ac:dyDescent="0.3">
      <c r="H905" s="41"/>
    </row>
    <row r="906" spans="8:8" x14ac:dyDescent="0.3">
      <c r="H906" s="41"/>
    </row>
    <row r="907" spans="8:8" x14ac:dyDescent="0.3">
      <c r="H907" s="41"/>
    </row>
    <row r="908" spans="8:8" x14ac:dyDescent="0.3">
      <c r="H908" s="41"/>
    </row>
    <row r="909" spans="8:8" x14ac:dyDescent="0.3">
      <c r="H909" s="41"/>
    </row>
    <row r="910" spans="8:8" x14ac:dyDescent="0.3">
      <c r="H910" s="41"/>
    </row>
    <row r="911" spans="8:8" x14ac:dyDescent="0.3">
      <c r="H911" s="41"/>
    </row>
    <row r="912" spans="8:8" x14ac:dyDescent="0.3">
      <c r="H912" s="41"/>
    </row>
    <row r="913" spans="8:8" x14ac:dyDescent="0.3">
      <c r="H913" s="41"/>
    </row>
    <row r="914" spans="8:8" x14ac:dyDescent="0.3">
      <c r="H914" s="41"/>
    </row>
    <row r="915" spans="8:8" x14ac:dyDescent="0.3">
      <c r="H915" s="41"/>
    </row>
    <row r="916" spans="8:8" x14ac:dyDescent="0.3">
      <c r="H916" s="41"/>
    </row>
    <row r="917" spans="8:8" x14ac:dyDescent="0.3">
      <c r="H917" s="41"/>
    </row>
    <row r="918" spans="8:8" x14ac:dyDescent="0.3">
      <c r="H918" s="41"/>
    </row>
    <row r="919" spans="8:8" x14ac:dyDescent="0.3">
      <c r="H919" s="41"/>
    </row>
    <row r="920" spans="8:8" x14ac:dyDescent="0.3">
      <c r="H920" s="41"/>
    </row>
    <row r="921" spans="8:8" x14ac:dyDescent="0.3">
      <c r="H921" s="41"/>
    </row>
    <row r="922" spans="8:8" x14ac:dyDescent="0.3">
      <c r="H922" s="41"/>
    </row>
    <row r="923" spans="8:8" x14ac:dyDescent="0.3">
      <c r="H923" s="41"/>
    </row>
    <row r="924" spans="8:8" x14ac:dyDescent="0.3">
      <c r="H924" s="41"/>
    </row>
    <row r="925" spans="8:8" x14ac:dyDescent="0.3">
      <c r="H925" s="41"/>
    </row>
    <row r="926" spans="8:8" x14ac:dyDescent="0.3">
      <c r="H926" s="41"/>
    </row>
    <row r="927" spans="8:8" x14ac:dyDescent="0.3">
      <c r="H927" s="41"/>
    </row>
    <row r="928" spans="8:8" x14ac:dyDescent="0.3">
      <c r="H928" s="41"/>
    </row>
    <row r="929" spans="8:8" x14ac:dyDescent="0.3">
      <c r="H929" s="41"/>
    </row>
    <row r="930" spans="8:8" x14ac:dyDescent="0.3">
      <c r="H930" s="41"/>
    </row>
    <row r="931" spans="8:8" x14ac:dyDescent="0.3">
      <c r="H931" s="41"/>
    </row>
    <row r="932" spans="8:8" x14ac:dyDescent="0.3">
      <c r="H932" s="41"/>
    </row>
    <row r="933" spans="8:8" x14ac:dyDescent="0.3">
      <c r="H933" s="41"/>
    </row>
    <row r="934" spans="8:8" x14ac:dyDescent="0.3">
      <c r="H934" s="41"/>
    </row>
    <row r="935" spans="8:8" x14ac:dyDescent="0.3">
      <c r="H935" s="41"/>
    </row>
    <row r="936" spans="8:8" x14ac:dyDescent="0.3">
      <c r="H936" s="41"/>
    </row>
    <row r="937" spans="8:8" x14ac:dyDescent="0.3">
      <c r="H937" s="41"/>
    </row>
    <row r="938" spans="8:8" x14ac:dyDescent="0.3">
      <c r="H938" s="41"/>
    </row>
    <row r="939" spans="8:8" x14ac:dyDescent="0.3">
      <c r="H939" s="41"/>
    </row>
    <row r="940" spans="8:8" x14ac:dyDescent="0.3">
      <c r="H940" s="41"/>
    </row>
    <row r="941" spans="8:8" x14ac:dyDescent="0.3">
      <c r="H941" s="41"/>
    </row>
    <row r="942" spans="8:8" x14ac:dyDescent="0.3">
      <c r="H942" s="41"/>
    </row>
    <row r="943" spans="8:8" x14ac:dyDescent="0.3">
      <c r="H943" s="41"/>
    </row>
    <row r="944" spans="8:8" x14ac:dyDescent="0.3">
      <c r="H944" s="41"/>
    </row>
    <row r="945" spans="8:8" x14ac:dyDescent="0.3">
      <c r="H945" s="41"/>
    </row>
    <row r="946" spans="8:8" x14ac:dyDescent="0.3">
      <c r="H946" s="41"/>
    </row>
    <row r="947" spans="8:8" x14ac:dyDescent="0.3">
      <c r="H947" s="41"/>
    </row>
    <row r="948" spans="8:8" x14ac:dyDescent="0.3">
      <c r="H948" s="41"/>
    </row>
    <row r="949" spans="8:8" x14ac:dyDescent="0.3">
      <c r="H949" s="41"/>
    </row>
    <row r="950" spans="8:8" x14ac:dyDescent="0.3">
      <c r="H950" s="41"/>
    </row>
    <row r="951" spans="8:8" x14ac:dyDescent="0.3">
      <c r="H951" s="41"/>
    </row>
    <row r="952" spans="8:8" x14ac:dyDescent="0.3">
      <c r="H952" s="41"/>
    </row>
    <row r="953" spans="8:8" x14ac:dyDescent="0.3">
      <c r="H953" s="41"/>
    </row>
    <row r="954" spans="8:8" x14ac:dyDescent="0.3">
      <c r="H954" s="41"/>
    </row>
    <row r="955" spans="8:8" x14ac:dyDescent="0.3">
      <c r="H955" s="41"/>
    </row>
    <row r="956" spans="8:8" x14ac:dyDescent="0.3">
      <c r="H956" s="41"/>
    </row>
    <row r="957" spans="8:8" x14ac:dyDescent="0.3">
      <c r="H957" s="41"/>
    </row>
    <row r="958" spans="8:8" x14ac:dyDescent="0.3">
      <c r="H958" s="41"/>
    </row>
    <row r="959" spans="8:8" x14ac:dyDescent="0.3">
      <c r="H959" s="41"/>
    </row>
    <row r="960" spans="8:8" x14ac:dyDescent="0.3">
      <c r="H960" s="41"/>
    </row>
    <row r="961" spans="8:8" x14ac:dyDescent="0.3">
      <c r="H961" s="41"/>
    </row>
    <row r="962" spans="8:8" x14ac:dyDescent="0.3">
      <c r="H962" s="41"/>
    </row>
    <row r="963" spans="8:8" x14ac:dyDescent="0.3">
      <c r="H963" s="41"/>
    </row>
    <row r="964" spans="8:8" x14ac:dyDescent="0.3">
      <c r="H964" s="41"/>
    </row>
    <row r="965" spans="8:8" x14ac:dyDescent="0.3">
      <c r="H965" s="41"/>
    </row>
    <row r="966" spans="8:8" x14ac:dyDescent="0.3">
      <c r="H966" s="41"/>
    </row>
    <row r="967" spans="8:8" x14ac:dyDescent="0.3">
      <c r="H967" s="41"/>
    </row>
    <row r="968" spans="8:8" x14ac:dyDescent="0.3">
      <c r="H968" s="41"/>
    </row>
    <row r="969" spans="8:8" x14ac:dyDescent="0.3">
      <c r="H969" s="41"/>
    </row>
    <row r="970" spans="8:8" x14ac:dyDescent="0.3">
      <c r="H970" s="41"/>
    </row>
    <row r="971" spans="8:8" x14ac:dyDescent="0.3">
      <c r="H971" s="41"/>
    </row>
    <row r="972" spans="8:8" x14ac:dyDescent="0.3">
      <c r="H972" s="41"/>
    </row>
    <row r="973" spans="8:8" x14ac:dyDescent="0.3">
      <c r="H973" s="41"/>
    </row>
    <row r="974" spans="8:8" x14ac:dyDescent="0.3">
      <c r="H974" s="41"/>
    </row>
    <row r="975" spans="8:8" x14ac:dyDescent="0.3">
      <c r="H975" s="41"/>
    </row>
    <row r="976" spans="8:8" x14ac:dyDescent="0.3">
      <c r="H976" s="41"/>
    </row>
    <row r="977" spans="8:8" x14ac:dyDescent="0.3">
      <c r="H977" s="41"/>
    </row>
    <row r="978" spans="8:8" x14ac:dyDescent="0.3">
      <c r="H978" s="41"/>
    </row>
    <row r="979" spans="8:8" x14ac:dyDescent="0.3">
      <c r="H979" s="41"/>
    </row>
    <row r="980" spans="8:8" x14ac:dyDescent="0.3">
      <c r="H980" s="41"/>
    </row>
    <row r="981" spans="8:8" x14ac:dyDescent="0.3">
      <c r="H981" s="41"/>
    </row>
    <row r="982" spans="8:8" x14ac:dyDescent="0.3">
      <c r="H982" s="41"/>
    </row>
    <row r="983" spans="8:8" x14ac:dyDescent="0.3">
      <c r="H983" s="41"/>
    </row>
    <row r="984" spans="8:8" x14ac:dyDescent="0.3">
      <c r="H984" s="41"/>
    </row>
    <row r="985" spans="8:8" x14ac:dyDescent="0.3">
      <c r="H985" s="41"/>
    </row>
    <row r="986" spans="8:8" x14ac:dyDescent="0.3">
      <c r="H986" s="41"/>
    </row>
    <row r="987" spans="8:8" x14ac:dyDescent="0.3">
      <c r="H987" s="41"/>
    </row>
    <row r="988" spans="8:8" x14ac:dyDescent="0.3">
      <c r="H988" s="41"/>
    </row>
    <row r="989" spans="8:8" x14ac:dyDescent="0.3">
      <c r="H989" s="41"/>
    </row>
    <row r="990" spans="8:8" x14ac:dyDescent="0.3">
      <c r="H990" s="41"/>
    </row>
    <row r="991" spans="8:8" x14ac:dyDescent="0.3">
      <c r="H991" s="41"/>
    </row>
    <row r="992" spans="8:8" x14ac:dyDescent="0.3">
      <c r="H992" s="41"/>
    </row>
    <row r="993" spans="8:8" x14ac:dyDescent="0.3">
      <c r="H993" s="41"/>
    </row>
    <row r="994" spans="8:8" x14ac:dyDescent="0.3">
      <c r="H994" s="41"/>
    </row>
    <row r="995" spans="8:8" x14ac:dyDescent="0.3">
      <c r="H995" s="41"/>
    </row>
    <row r="996" spans="8:8" x14ac:dyDescent="0.3">
      <c r="H996" s="41"/>
    </row>
    <row r="997" spans="8:8" x14ac:dyDescent="0.3">
      <c r="H997" s="41"/>
    </row>
    <row r="998" spans="8:8" x14ac:dyDescent="0.3">
      <c r="H998" s="41"/>
    </row>
    <row r="999" spans="8:8" x14ac:dyDescent="0.3">
      <c r="H999" s="41"/>
    </row>
    <row r="1000" spans="8:8" x14ac:dyDescent="0.3">
      <c r="H1000" s="41"/>
    </row>
    <row r="1001" spans="8:8" x14ac:dyDescent="0.3">
      <c r="H1001" s="41"/>
    </row>
    <row r="1002" spans="8:8" x14ac:dyDescent="0.3">
      <c r="H1002" s="41"/>
    </row>
    <row r="1003" spans="8:8" x14ac:dyDescent="0.3">
      <c r="H1003" s="41"/>
    </row>
    <row r="1004" spans="8:8" x14ac:dyDescent="0.3">
      <c r="H1004" s="41"/>
    </row>
    <row r="1005" spans="8:8" x14ac:dyDescent="0.3">
      <c r="H1005" s="41"/>
    </row>
    <row r="1006" spans="8:8" x14ac:dyDescent="0.3">
      <c r="H1006" s="41"/>
    </row>
    <row r="1007" spans="8:8" x14ac:dyDescent="0.3">
      <c r="H1007" s="41"/>
    </row>
    <row r="1008" spans="8:8" x14ac:dyDescent="0.3">
      <c r="H1008" s="41"/>
    </row>
    <row r="1009" spans="8:8" x14ac:dyDescent="0.3">
      <c r="H1009" s="41"/>
    </row>
    <row r="1010" spans="8:8" x14ac:dyDescent="0.3">
      <c r="H1010" s="41"/>
    </row>
    <row r="1011" spans="8:8" x14ac:dyDescent="0.3">
      <c r="H1011" s="41"/>
    </row>
    <row r="1012" spans="8:8" x14ac:dyDescent="0.3">
      <c r="H1012" s="41"/>
    </row>
    <row r="1013" spans="8:8" x14ac:dyDescent="0.3">
      <c r="H1013" s="41"/>
    </row>
    <row r="1014" spans="8:8" x14ac:dyDescent="0.3">
      <c r="H1014" s="41"/>
    </row>
    <row r="1015" spans="8:8" x14ac:dyDescent="0.3">
      <c r="H1015" s="41"/>
    </row>
    <row r="1016" spans="8:8" x14ac:dyDescent="0.3">
      <c r="H1016" s="41"/>
    </row>
    <row r="1017" spans="8:8" x14ac:dyDescent="0.3">
      <c r="H1017" s="41"/>
    </row>
    <row r="1018" spans="8:8" x14ac:dyDescent="0.3">
      <c r="H1018" s="41"/>
    </row>
    <row r="1019" spans="8:8" x14ac:dyDescent="0.3">
      <c r="H1019" s="41"/>
    </row>
    <row r="1020" spans="8:8" x14ac:dyDescent="0.3">
      <c r="H1020" s="41"/>
    </row>
    <row r="1021" spans="8:8" x14ac:dyDescent="0.3">
      <c r="H1021" s="41"/>
    </row>
    <row r="1022" spans="8:8" x14ac:dyDescent="0.3">
      <c r="H1022" s="41"/>
    </row>
    <row r="1023" spans="8:8" x14ac:dyDescent="0.3">
      <c r="H1023" s="41"/>
    </row>
    <row r="1024" spans="8:8" x14ac:dyDescent="0.3">
      <c r="H1024" s="41"/>
    </row>
    <row r="1025" spans="8:8" x14ac:dyDescent="0.3">
      <c r="H1025" s="41"/>
    </row>
    <row r="1026" spans="8:8" x14ac:dyDescent="0.3">
      <c r="H1026" s="41"/>
    </row>
    <row r="1027" spans="8:8" x14ac:dyDescent="0.3">
      <c r="H1027" s="41"/>
    </row>
    <row r="1028" spans="8:8" x14ac:dyDescent="0.3">
      <c r="H1028" s="41"/>
    </row>
    <row r="1029" spans="8:8" x14ac:dyDescent="0.3">
      <c r="H1029" s="41"/>
    </row>
    <row r="1030" spans="8:8" x14ac:dyDescent="0.3">
      <c r="H1030" s="41"/>
    </row>
    <row r="1031" spans="8:8" x14ac:dyDescent="0.3">
      <c r="H1031" s="41"/>
    </row>
    <row r="1032" spans="8:8" x14ac:dyDescent="0.3">
      <c r="H1032" s="41"/>
    </row>
    <row r="1033" spans="8:8" x14ac:dyDescent="0.3">
      <c r="H1033" s="41"/>
    </row>
    <row r="1034" spans="8:8" x14ac:dyDescent="0.3">
      <c r="H1034" s="41"/>
    </row>
    <row r="1035" spans="8:8" x14ac:dyDescent="0.3">
      <c r="H1035" s="41"/>
    </row>
    <row r="1036" spans="8:8" x14ac:dyDescent="0.3">
      <c r="H1036" s="41"/>
    </row>
    <row r="1037" spans="8:8" x14ac:dyDescent="0.3">
      <c r="H1037" s="41"/>
    </row>
    <row r="1038" spans="8:8" x14ac:dyDescent="0.3">
      <c r="H1038" s="41"/>
    </row>
    <row r="1039" spans="8:8" x14ac:dyDescent="0.3">
      <c r="H1039" s="41"/>
    </row>
    <row r="1040" spans="8:8" x14ac:dyDescent="0.3">
      <c r="H1040" s="41"/>
    </row>
    <row r="1041" spans="8:8" x14ac:dyDescent="0.3">
      <c r="H1041" s="41"/>
    </row>
    <row r="1042" spans="8:8" x14ac:dyDescent="0.3">
      <c r="H1042" s="41"/>
    </row>
    <row r="1043" spans="8:8" x14ac:dyDescent="0.3">
      <c r="H1043" s="41"/>
    </row>
    <row r="1044" spans="8:8" x14ac:dyDescent="0.3">
      <c r="H1044" s="41"/>
    </row>
    <row r="1045" spans="8:8" x14ac:dyDescent="0.3">
      <c r="H1045" s="41"/>
    </row>
    <row r="1046" spans="8:8" x14ac:dyDescent="0.3">
      <c r="H1046" s="41"/>
    </row>
    <row r="1047" spans="8:8" x14ac:dyDescent="0.3">
      <c r="H1047" s="41"/>
    </row>
    <row r="1048" spans="8:8" x14ac:dyDescent="0.3">
      <c r="H1048" s="41"/>
    </row>
    <row r="1049" spans="8:8" x14ac:dyDescent="0.3">
      <c r="H1049" s="41"/>
    </row>
    <row r="1050" spans="8:8" x14ac:dyDescent="0.3">
      <c r="H1050" s="41"/>
    </row>
    <row r="1051" spans="8:8" x14ac:dyDescent="0.3">
      <c r="H1051" s="41"/>
    </row>
    <row r="1052" spans="8:8" x14ac:dyDescent="0.3">
      <c r="H1052" s="41"/>
    </row>
    <row r="1053" spans="8:8" x14ac:dyDescent="0.3">
      <c r="H1053" s="41"/>
    </row>
    <row r="1054" spans="8:8" x14ac:dyDescent="0.3">
      <c r="H1054" s="41"/>
    </row>
    <row r="1055" spans="8:8" x14ac:dyDescent="0.3">
      <c r="H1055" s="41"/>
    </row>
    <row r="1056" spans="8:8" x14ac:dyDescent="0.3">
      <c r="H1056" s="41"/>
    </row>
    <row r="1057" spans="8:8" x14ac:dyDescent="0.3">
      <c r="H1057" s="41"/>
    </row>
    <row r="1058" spans="8:8" x14ac:dyDescent="0.3">
      <c r="H1058" s="41"/>
    </row>
    <row r="1059" spans="8:8" x14ac:dyDescent="0.3">
      <c r="H1059" s="41"/>
    </row>
    <row r="1060" spans="8:8" x14ac:dyDescent="0.3">
      <c r="H1060" s="41"/>
    </row>
    <row r="1061" spans="8:8" x14ac:dyDescent="0.3">
      <c r="H1061" s="41"/>
    </row>
    <row r="1062" spans="8:8" x14ac:dyDescent="0.3">
      <c r="H1062" s="41"/>
    </row>
    <row r="1063" spans="8:8" x14ac:dyDescent="0.3">
      <c r="H1063" s="41"/>
    </row>
    <row r="1064" spans="8:8" x14ac:dyDescent="0.3">
      <c r="H1064" s="41"/>
    </row>
    <row r="1065" spans="8:8" x14ac:dyDescent="0.3">
      <c r="H1065" s="41"/>
    </row>
    <row r="1066" spans="8:8" x14ac:dyDescent="0.3">
      <c r="H1066" s="41"/>
    </row>
    <row r="1067" spans="8:8" x14ac:dyDescent="0.3">
      <c r="H1067" s="41"/>
    </row>
    <row r="1068" spans="8:8" x14ac:dyDescent="0.3">
      <c r="H1068" s="41"/>
    </row>
    <row r="1069" spans="8:8" x14ac:dyDescent="0.3">
      <c r="H1069" s="41"/>
    </row>
    <row r="1070" spans="8:8" x14ac:dyDescent="0.3">
      <c r="H1070" s="41"/>
    </row>
    <row r="1071" spans="8:8" x14ac:dyDescent="0.3">
      <c r="H1071" s="41"/>
    </row>
    <row r="1072" spans="8:8" x14ac:dyDescent="0.3">
      <c r="H1072" s="41"/>
    </row>
    <row r="1073" spans="8:8" x14ac:dyDescent="0.3">
      <c r="H1073" s="41"/>
    </row>
    <row r="1074" spans="8:8" x14ac:dyDescent="0.3">
      <c r="H1074" s="41"/>
    </row>
    <row r="1075" spans="8:8" x14ac:dyDescent="0.3">
      <c r="H1075" s="41"/>
    </row>
    <row r="1076" spans="8:8" x14ac:dyDescent="0.3">
      <c r="H1076" s="41"/>
    </row>
    <row r="1077" spans="8:8" x14ac:dyDescent="0.3">
      <c r="H1077" s="41"/>
    </row>
    <row r="1078" spans="8:8" x14ac:dyDescent="0.3">
      <c r="H1078" s="41"/>
    </row>
    <row r="1079" spans="8:8" x14ac:dyDescent="0.3">
      <c r="H1079" s="41"/>
    </row>
    <row r="1080" spans="8:8" x14ac:dyDescent="0.3">
      <c r="H1080" s="41"/>
    </row>
    <row r="1081" spans="8:8" x14ac:dyDescent="0.3">
      <c r="H1081" s="41"/>
    </row>
    <row r="1082" spans="8:8" x14ac:dyDescent="0.3">
      <c r="H1082" s="41"/>
    </row>
    <row r="1083" spans="8:8" x14ac:dyDescent="0.3">
      <c r="H1083" s="41"/>
    </row>
    <row r="1084" spans="8:8" x14ac:dyDescent="0.3">
      <c r="H1084" s="41"/>
    </row>
    <row r="1085" spans="8:8" x14ac:dyDescent="0.3">
      <c r="H1085" s="41"/>
    </row>
    <row r="1086" spans="8:8" x14ac:dyDescent="0.3">
      <c r="H1086" s="41"/>
    </row>
    <row r="1087" spans="8:8" x14ac:dyDescent="0.3">
      <c r="H1087" s="41"/>
    </row>
    <row r="1088" spans="8:8" x14ac:dyDescent="0.3">
      <c r="H1088" s="41"/>
    </row>
    <row r="1089" spans="8:8" x14ac:dyDescent="0.3">
      <c r="H1089" s="41"/>
    </row>
    <row r="1090" spans="8:8" x14ac:dyDescent="0.3">
      <c r="H1090" s="41"/>
    </row>
    <row r="1091" spans="8:8" x14ac:dyDescent="0.3">
      <c r="H1091" s="41"/>
    </row>
    <row r="1092" spans="8:8" x14ac:dyDescent="0.3">
      <c r="H1092" s="41"/>
    </row>
    <row r="1093" spans="8:8" x14ac:dyDescent="0.3">
      <c r="H1093" s="41"/>
    </row>
    <row r="1094" spans="8:8" x14ac:dyDescent="0.3">
      <c r="H1094" s="41"/>
    </row>
    <row r="1095" spans="8:8" x14ac:dyDescent="0.3">
      <c r="H1095" s="41"/>
    </row>
    <row r="1096" spans="8:8" x14ac:dyDescent="0.3">
      <c r="H1096" s="41"/>
    </row>
    <row r="1097" spans="8:8" x14ac:dyDescent="0.3">
      <c r="H1097" s="41"/>
    </row>
    <row r="1098" spans="8:8" x14ac:dyDescent="0.3">
      <c r="H1098" s="41"/>
    </row>
    <row r="1099" spans="8:8" x14ac:dyDescent="0.3">
      <c r="H1099" s="41"/>
    </row>
    <row r="1100" spans="8:8" x14ac:dyDescent="0.3">
      <c r="H1100" s="41"/>
    </row>
    <row r="1101" spans="8:8" x14ac:dyDescent="0.3">
      <c r="H1101" s="41"/>
    </row>
    <row r="1102" spans="8:8" x14ac:dyDescent="0.3">
      <c r="H1102" s="41"/>
    </row>
    <row r="1103" spans="8:8" x14ac:dyDescent="0.3">
      <c r="H1103" s="41"/>
    </row>
    <row r="1104" spans="8:8" x14ac:dyDescent="0.3">
      <c r="H1104" s="41"/>
    </row>
    <row r="1105" spans="8:8" x14ac:dyDescent="0.3">
      <c r="H1105" s="41"/>
    </row>
    <row r="1106" spans="8:8" x14ac:dyDescent="0.3">
      <c r="H1106" s="41"/>
    </row>
    <row r="1107" spans="8:8" x14ac:dyDescent="0.3">
      <c r="H1107" s="41"/>
    </row>
    <row r="1108" spans="8:8" x14ac:dyDescent="0.3">
      <c r="H1108" s="41"/>
    </row>
    <row r="1109" spans="8:8" x14ac:dyDescent="0.3">
      <c r="H1109" s="41"/>
    </row>
    <row r="1110" spans="8:8" x14ac:dyDescent="0.3">
      <c r="H1110" s="41"/>
    </row>
    <row r="1111" spans="8:8" x14ac:dyDescent="0.3">
      <c r="H1111" s="41"/>
    </row>
    <row r="1112" spans="8:8" x14ac:dyDescent="0.3">
      <c r="H1112" s="41"/>
    </row>
    <row r="1113" spans="8:8" x14ac:dyDescent="0.3">
      <c r="H1113" s="41"/>
    </row>
    <row r="1114" spans="8:8" x14ac:dyDescent="0.3">
      <c r="H1114" s="41"/>
    </row>
    <row r="1115" spans="8:8" x14ac:dyDescent="0.3">
      <c r="H1115" s="41"/>
    </row>
    <row r="1116" spans="8:8" x14ac:dyDescent="0.3">
      <c r="H1116" s="41"/>
    </row>
    <row r="1117" spans="8:8" x14ac:dyDescent="0.3">
      <c r="H1117" s="41"/>
    </row>
    <row r="1118" spans="8:8" x14ac:dyDescent="0.3">
      <c r="H1118" s="41"/>
    </row>
    <row r="1119" spans="8:8" x14ac:dyDescent="0.3">
      <c r="H1119" s="41"/>
    </row>
    <row r="1120" spans="8:8" x14ac:dyDescent="0.3">
      <c r="H1120" s="41"/>
    </row>
    <row r="1121" spans="8:8" x14ac:dyDescent="0.3">
      <c r="H1121" s="41"/>
    </row>
    <row r="1122" spans="8:8" x14ac:dyDescent="0.3">
      <c r="H1122" s="41"/>
    </row>
    <row r="1123" spans="8:8" x14ac:dyDescent="0.3">
      <c r="H1123" s="41"/>
    </row>
    <row r="1124" spans="8:8" x14ac:dyDescent="0.3">
      <c r="H1124" s="41"/>
    </row>
    <row r="1125" spans="8:8" x14ac:dyDescent="0.3">
      <c r="H1125" s="41"/>
    </row>
    <row r="1126" spans="8:8" x14ac:dyDescent="0.3">
      <c r="H1126" s="41"/>
    </row>
    <row r="1127" spans="8:8" x14ac:dyDescent="0.3">
      <c r="H1127" s="41"/>
    </row>
    <row r="1128" spans="8:8" x14ac:dyDescent="0.3">
      <c r="H1128" s="41"/>
    </row>
    <row r="1129" spans="8:8" x14ac:dyDescent="0.3">
      <c r="H1129" s="41"/>
    </row>
    <row r="1130" spans="8:8" x14ac:dyDescent="0.3">
      <c r="H1130" s="41"/>
    </row>
    <row r="1131" spans="8:8" x14ac:dyDescent="0.3">
      <c r="H1131" s="41"/>
    </row>
    <row r="1132" spans="8:8" x14ac:dyDescent="0.3">
      <c r="H1132" s="41"/>
    </row>
    <row r="1133" spans="8:8" x14ac:dyDescent="0.3">
      <c r="H1133" s="41"/>
    </row>
    <row r="1134" spans="8:8" x14ac:dyDescent="0.3">
      <c r="H1134" s="41"/>
    </row>
    <row r="1135" spans="8:8" x14ac:dyDescent="0.3">
      <c r="H1135" s="41"/>
    </row>
    <row r="1136" spans="8:8" x14ac:dyDescent="0.3">
      <c r="H1136" s="41"/>
    </row>
    <row r="1137" spans="8:8" x14ac:dyDescent="0.3">
      <c r="H1137" s="41"/>
    </row>
    <row r="1138" spans="8:8" x14ac:dyDescent="0.3">
      <c r="H1138" s="41"/>
    </row>
    <row r="1139" spans="8:8" x14ac:dyDescent="0.3">
      <c r="H1139" s="41"/>
    </row>
    <row r="1140" spans="8:8" x14ac:dyDescent="0.3">
      <c r="H1140" s="41"/>
    </row>
    <row r="1141" spans="8:8" x14ac:dyDescent="0.3">
      <c r="H1141" s="41"/>
    </row>
    <row r="1142" spans="8:8" x14ac:dyDescent="0.3">
      <c r="H1142" s="41"/>
    </row>
    <row r="1143" spans="8:8" x14ac:dyDescent="0.3">
      <c r="H1143" s="41"/>
    </row>
    <row r="1144" spans="8:8" x14ac:dyDescent="0.3">
      <c r="H1144" s="41"/>
    </row>
    <row r="1145" spans="8:8" x14ac:dyDescent="0.3">
      <c r="H1145" s="41"/>
    </row>
    <row r="1146" spans="8:8" x14ac:dyDescent="0.3">
      <c r="H1146" s="41"/>
    </row>
    <row r="1147" spans="8:8" x14ac:dyDescent="0.3">
      <c r="H1147" s="41"/>
    </row>
    <row r="1148" spans="8:8" x14ac:dyDescent="0.3">
      <c r="H1148" s="41"/>
    </row>
    <row r="1149" spans="8:8" x14ac:dyDescent="0.3">
      <c r="H1149" s="41"/>
    </row>
    <row r="1150" spans="8:8" x14ac:dyDescent="0.3">
      <c r="H1150" s="41"/>
    </row>
    <row r="1151" spans="8:8" x14ac:dyDescent="0.3">
      <c r="H1151" s="41"/>
    </row>
    <row r="1152" spans="8:8" x14ac:dyDescent="0.3">
      <c r="H1152" s="41"/>
    </row>
    <row r="1153" spans="8:8" x14ac:dyDescent="0.3">
      <c r="H1153" s="41"/>
    </row>
    <row r="1154" spans="8:8" x14ac:dyDescent="0.3">
      <c r="H1154" s="41"/>
    </row>
    <row r="1155" spans="8:8" x14ac:dyDescent="0.3">
      <c r="H1155" s="41"/>
    </row>
    <row r="1156" spans="8:8" x14ac:dyDescent="0.3">
      <c r="H1156" s="41"/>
    </row>
    <row r="1157" spans="8:8" x14ac:dyDescent="0.3">
      <c r="H1157" s="41"/>
    </row>
    <row r="1158" spans="8:8" x14ac:dyDescent="0.3">
      <c r="H1158" s="41"/>
    </row>
    <row r="1159" spans="8:8" x14ac:dyDescent="0.3">
      <c r="H1159" s="41"/>
    </row>
    <row r="1160" spans="8:8" x14ac:dyDescent="0.3">
      <c r="H1160" s="41"/>
    </row>
    <row r="1161" spans="8:8" x14ac:dyDescent="0.3">
      <c r="H1161" s="41"/>
    </row>
    <row r="1162" spans="8:8" x14ac:dyDescent="0.3">
      <c r="H1162" s="41"/>
    </row>
    <row r="1163" spans="8:8" x14ac:dyDescent="0.3">
      <c r="H1163" s="41"/>
    </row>
    <row r="1164" spans="8:8" x14ac:dyDescent="0.3">
      <c r="H1164" s="41"/>
    </row>
    <row r="1165" spans="8:8" x14ac:dyDescent="0.3">
      <c r="H1165" s="41"/>
    </row>
    <row r="1166" spans="8:8" x14ac:dyDescent="0.3">
      <c r="H1166" s="41"/>
    </row>
    <row r="1167" spans="8:8" x14ac:dyDescent="0.3">
      <c r="H1167" s="41"/>
    </row>
    <row r="1168" spans="8:8" x14ac:dyDescent="0.3">
      <c r="H1168" s="41"/>
    </row>
    <row r="1169" spans="8:8" x14ac:dyDescent="0.3">
      <c r="H1169" s="41"/>
    </row>
    <row r="1170" spans="8:8" x14ac:dyDescent="0.3">
      <c r="H1170" s="41"/>
    </row>
    <row r="1171" spans="8:8" x14ac:dyDescent="0.3">
      <c r="H1171" s="41"/>
    </row>
    <row r="1172" spans="8:8" x14ac:dyDescent="0.3">
      <c r="H1172" s="41"/>
    </row>
    <row r="1173" spans="8:8" x14ac:dyDescent="0.3">
      <c r="H1173" s="41"/>
    </row>
    <row r="1174" spans="8:8" x14ac:dyDescent="0.3">
      <c r="H1174" s="41"/>
    </row>
    <row r="1175" spans="8:8" x14ac:dyDescent="0.3">
      <c r="H1175" s="41"/>
    </row>
    <row r="1176" spans="8:8" x14ac:dyDescent="0.3">
      <c r="H1176" s="41"/>
    </row>
    <row r="1177" spans="8:8" x14ac:dyDescent="0.3">
      <c r="H1177" s="41"/>
    </row>
    <row r="1178" spans="8:8" x14ac:dyDescent="0.3">
      <c r="H1178" s="41"/>
    </row>
    <row r="1179" spans="8:8" x14ac:dyDescent="0.3">
      <c r="H1179" s="41"/>
    </row>
    <row r="1180" spans="8:8" x14ac:dyDescent="0.3">
      <c r="H1180" s="41"/>
    </row>
    <row r="1181" spans="8:8" x14ac:dyDescent="0.3">
      <c r="H1181" s="41"/>
    </row>
    <row r="1182" spans="8:8" x14ac:dyDescent="0.3">
      <c r="H1182" s="41"/>
    </row>
    <row r="1183" spans="8:8" x14ac:dyDescent="0.3">
      <c r="H1183" s="41"/>
    </row>
    <row r="1184" spans="8:8" x14ac:dyDescent="0.3">
      <c r="H1184" s="41"/>
    </row>
    <row r="1185" spans="8:8" x14ac:dyDescent="0.3">
      <c r="H1185" s="41"/>
    </row>
    <row r="1186" spans="8:8" x14ac:dyDescent="0.3">
      <c r="H1186" s="41"/>
    </row>
    <row r="1187" spans="8:8" x14ac:dyDescent="0.3">
      <c r="H1187" s="41"/>
    </row>
    <row r="1188" spans="8:8" x14ac:dyDescent="0.3">
      <c r="H1188" s="41"/>
    </row>
    <row r="1189" spans="8:8" x14ac:dyDescent="0.3">
      <c r="H1189" s="41"/>
    </row>
    <row r="1190" spans="8:8" x14ac:dyDescent="0.3">
      <c r="H1190" s="41"/>
    </row>
    <row r="1191" spans="8:8" x14ac:dyDescent="0.3">
      <c r="H1191" s="41"/>
    </row>
    <row r="1192" spans="8:8" x14ac:dyDescent="0.3">
      <c r="H1192" s="41"/>
    </row>
    <row r="1193" spans="8:8" x14ac:dyDescent="0.3">
      <c r="H1193" s="41"/>
    </row>
    <row r="1194" spans="8:8" x14ac:dyDescent="0.3">
      <c r="H1194" s="41"/>
    </row>
    <row r="1195" spans="8:8" x14ac:dyDescent="0.3">
      <c r="H1195" s="41"/>
    </row>
    <row r="1196" spans="8:8" x14ac:dyDescent="0.3">
      <c r="H1196" s="41"/>
    </row>
    <row r="1197" spans="8:8" x14ac:dyDescent="0.3">
      <c r="H1197" s="41"/>
    </row>
    <row r="1198" spans="8:8" x14ac:dyDescent="0.3">
      <c r="H1198" s="41"/>
    </row>
    <row r="1199" spans="8:8" x14ac:dyDescent="0.3">
      <c r="H1199" s="41"/>
    </row>
    <row r="1200" spans="8:8" x14ac:dyDescent="0.3">
      <c r="H1200" s="41"/>
    </row>
    <row r="1201" spans="8:8" x14ac:dyDescent="0.3">
      <c r="H1201" s="41"/>
    </row>
    <row r="1202" spans="8:8" x14ac:dyDescent="0.3">
      <c r="H1202" s="41"/>
    </row>
    <row r="1203" spans="8:8" x14ac:dyDescent="0.3">
      <c r="H1203" s="41"/>
    </row>
    <row r="1204" spans="8:8" x14ac:dyDescent="0.3">
      <c r="H1204" s="41"/>
    </row>
    <row r="1205" spans="8:8" x14ac:dyDescent="0.3">
      <c r="H1205" s="41"/>
    </row>
    <row r="1206" spans="8:8" x14ac:dyDescent="0.3">
      <c r="H1206" s="41"/>
    </row>
    <row r="1207" spans="8:8" x14ac:dyDescent="0.3">
      <c r="H1207" s="41"/>
    </row>
    <row r="1208" spans="8:8" x14ac:dyDescent="0.3">
      <c r="H1208" s="41"/>
    </row>
    <row r="1209" spans="8:8" x14ac:dyDescent="0.3">
      <c r="H1209" s="41"/>
    </row>
    <row r="1210" spans="8:8" x14ac:dyDescent="0.3">
      <c r="H1210" s="41"/>
    </row>
    <row r="1211" spans="8:8" x14ac:dyDescent="0.3">
      <c r="H1211" s="41"/>
    </row>
    <row r="1212" spans="8:8" x14ac:dyDescent="0.3">
      <c r="H1212" s="41"/>
    </row>
    <row r="1213" spans="8:8" x14ac:dyDescent="0.3">
      <c r="H1213" s="41"/>
    </row>
    <row r="1214" spans="8:8" x14ac:dyDescent="0.3">
      <c r="H1214" s="41"/>
    </row>
    <row r="1215" spans="8:8" x14ac:dyDescent="0.3">
      <c r="H1215" s="41"/>
    </row>
    <row r="1216" spans="8:8" x14ac:dyDescent="0.3">
      <c r="H1216" s="41"/>
    </row>
    <row r="1217" spans="8:8" x14ac:dyDescent="0.3">
      <c r="H1217" s="41"/>
    </row>
    <row r="1218" spans="8:8" x14ac:dyDescent="0.3">
      <c r="H1218" s="41"/>
    </row>
    <row r="1219" spans="8:8" x14ac:dyDescent="0.3">
      <c r="H1219" s="41"/>
    </row>
    <row r="1220" spans="8:8" x14ac:dyDescent="0.3">
      <c r="H1220" s="41"/>
    </row>
    <row r="1221" spans="8:8" x14ac:dyDescent="0.3">
      <c r="H1221" s="41"/>
    </row>
    <row r="1222" spans="8:8" x14ac:dyDescent="0.3">
      <c r="H1222" s="41"/>
    </row>
    <row r="1223" spans="8:8" x14ac:dyDescent="0.3">
      <c r="H1223" s="41"/>
    </row>
    <row r="1224" spans="8:8" x14ac:dyDescent="0.3">
      <c r="H1224" s="41"/>
    </row>
    <row r="1225" spans="8:8" x14ac:dyDescent="0.3">
      <c r="H1225" s="41"/>
    </row>
    <row r="1226" spans="8:8" x14ac:dyDescent="0.3">
      <c r="H1226" s="41"/>
    </row>
    <row r="1227" spans="8:8" x14ac:dyDescent="0.3">
      <c r="H1227" s="41"/>
    </row>
    <row r="1228" spans="8:8" x14ac:dyDescent="0.3">
      <c r="H1228" s="41"/>
    </row>
    <row r="1229" spans="8:8" x14ac:dyDescent="0.3">
      <c r="H1229" s="41"/>
    </row>
    <row r="1230" spans="8:8" x14ac:dyDescent="0.3">
      <c r="H1230" s="41"/>
    </row>
    <row r="1231" spans="8:8" x14ac:dyDescent="0.3">
      <c r="H1231" s="41"/>
    </row>
    <row r="1232" spans="8:8" x14ac:dyDescent="0.3">
      <c r="H1232" s="41"/>
    </row>
    <row r="1233" spans="8:8" x14ac:dyDescent="0.3">
      <c r="H1233" s="41"/>
    </row>
    <row r="1234" spans="8:8" x14ac:dyDescent="0.3">
      <c r="H1234" s="41"/>
    </row>
    <row r="1235" spans="8:8" x14ac:dyDescent="0.3">
      <c r="H1235" s="41"/>
    </row>
    <row r="1236" spans="8:8" x14ac:dyDescent="0.3">
      <c r="H1236" s="41"/>
    </row>
    <row r="1237" spans="8:8" x14ac:dyDescent="0.3">
      <c r="H1237" s="41"/>
    </row>
    <row r="1238" spans="8:8" x14ac:dyDescent="0.3">
      <c r="H1238" s="41"/>
    </row>
    <row r="1239" spans="8:8" x14ac:dyDescent="0.3">
      <c r="H1239" s="41"/>
    </row>
    <row r="1240" spans="8:8" x14ac:dyDescent="0.3">
      <c r="H1240" s="41"/>
    </row>
    <row r="1241" spans="8:8" x14ac:dyDescent="0.3">
      <c r="H1241" s="41"/>
    </row>
    <row r="1242" spans="8:8" x14ac:dyDescent="0.3">
      <c r="H1242" s="41"/>
    </row>
    <row r="1243" spans="8:8" x14ac:dyDescent="0.3">
      <c r="H1243" s="41"/>
    </row>
    <row r="1244" spans="8:8" x14ac:dyDescent="0.3">
      <c r="H1244" s="41"/>
    </row>
    <row r="1245" spans="8:8" x14ac:dyDescent="0.3">
      <c r="H1245" s="41"/>
    </row>
    <row r="1246" spans="8:8" x14ac:dyDescent="0.3">
      <c r="H1246" s="41"/>
    </row>
    <row r="1247" spans="8:8" x14ac:dyDescent="0.3">
      <c r="H1247" s="41"/>
    </row>
    <row r="1248" spans="8:8" x14ac:dyDescent="0.3">
      <c r="H1248" s="41"/>
    </row>
    <row r="1249" spans="8:8" x14ac:dyDescent="0.3">
      <c r="H1249" s="41"/>
    </row>
    <row r="1250" spans="8:8" x14ac:dyDescent="0.3">
      <c r="H1250" s="41"/>
    </row>
    <row r="1251" spans="8:8" x14ac:dyDescent="0.3">
      <c r="H1251" s="41"/>
    </row>
    <row r="1252" spans="8:8" x14ac:dyDescent="0.3">
      <c r="H1252" s="41"/>
    </row>
    <row r="1253" spans="8:8" x14ac:dyDescent="0.3">
      <c r="H1253" s="41"/>
    </row>
    <row r="1254" spans="8:8" x14ac:dyDescent="0.3">
      <c r="H1254" s="41"/>
    </row>
    <row r="1255" spans="8:8" x14ac:dyDescent="0.3">
      <c r="H1255" s="41"/>
    </row>
    <row r="1256" spans="8:8" x14ac:dyDescent="0.3">
      <c r="H1256" s="41"/>
    </row>
    <row r="1257" spans="8:8" x14ac:dyDescent="0.3">
      <c r="H1257" s="41"/>
    </row>
    <row r="1258" spans="8:8" x14ac:dyDescent="0.3">
      <c r="H1258" s="41"/>
    </row>
    <row r="1259" spans="8:8" x14ac:dyDescent="0.3">
      <c r="H1259" s="41"/>
    </row>
    <row r="1260" spans="8:8" x14ac:dyDescent="0.3">
      <c r="H1260" s="41"/>
    </row>
    <row r="1261" spans="8:8" x14ac:dyDescent="0.3">
      <c r="H1261" s="41"/>
    </row>
    <row r="1262" spans="8:8" x14ac:dyDescent="0.3">
      <c r="H1262" s="41"/>
    </row>
    <row r="1263" spans="8:8" x14ac:dyDescent="0.3">
      <c r="H1263" s="41"/>
    </row>
    <row r="1264" spans="8:8" x14ac:dyDescent="0.3">
      <c r="H1264" s="41"/>
    </row>
    <row r="1265" spans="8:8" x14ac:dyDescent="0.3">
      <c r="H1265" s="41"/>
    </row>
    <row r="1266" spans="8:8" x14ac:dyDescent="0.3">
      <c r="H1266" s="41"/>
    </row>
    <row r="1267" spans="8:8" x14ac:dyDescent="0.3">
      <c r="H1267" s="41"/>
    </row>
    <row r="1268" spans="8:8" x14ac:dyDescent="0.3">
      <c r="H1268" s="41"/>
    </row>
    <row r="1269" spans="8:8" x14ac:dyDescent="0.3">
      <c r="H1269" s="41"/>
    </row>
    <row r="1270" spans="8:8" x14ac:dyDescent="0.3">
      <c r="H1270" s="41"/>
    </row>
    <row r="1271" spans="8:8" x14ac:dyDescent="0.3">
      <c r="H1271" s="41"/>
    </row>
    <row r="1272" spans="8:8" x14ac:dyDescent="0.3">
      <c r="H1272" s="41"/>
    </row>
    <row r="1273" spans="8:8" x14ac:dyDescent="0.3">
      <c r="H1273" s="41"/>
    </row>
    <row r="1274" spans="8:8" x14ac:dyDescent="0.3">
      <c r="H1274" s="41"/>
    </row>
    <row r="1275" spans="8:8" x14ac:dyDescent="0.3">
      <c r="H1275" s="41"/>
    </row>
    <row r="1276" spans="8:8" x14ac:dyDescent="0.3">
      <c r="H1276" s="41"/>
    </row>
    <row r="1277" spans="8:8" x14ac:dyDescent="0.3">
      <c r="H1277" s="41"/>
    </row>
    <row r="1278" spans="8:8" x14ac:dyDescent="0.3">
      <c r="H1278" s="41"/>
    </row>
    <row r="1279" spans="8:8" x14ac:dyDescent="0.3">
      <c r="H1279" s="41"/>
    </row>
    <row r="1280" spans="8:8" x14ac:dyDescent="0.3">
      <c r="H1280" s="41"/>
    </row>
    <row r="1281" spans="8:8" x14ac:dyDescent="0.3">
      <c r="H1281" s="41"/>
    </row>
    <row r="1282" spans="8:8" x14ac:dyDescent="0.3">
      <c r="H1282" s="41"/>
    </row>
    <row r="1283" spans="8:8" x14ac:dyDescent="0.3">
      <c r="H1283" s="41"/>
    </row>
    <row r="1284" spans="8:8" x14ac:dyDescent="0.3">
      <c r="H1284" s="41"/>
    </row>
    <row r="1285" spans="8:8" x14ac:dyDescent="0.3">
      <c r="H1285" s="41"/>
    </row>
    <row r="1286" spans="8:8" x14ac:dyDescent="0.3">
      <c r="H1286" s="41"/>
    </row>
    <row r="1287" spans="8:8" x14ac:dyDescent="0.3">
      <c r="H1287" s="41"/>
    </row>
    <row r="1288" spans="8:8" x14ac:dyDescent="0.3">
      <c r="H1288" s="41"/>
    </row>
    <row r="1289" spans="8:8" x14ac:dyDescent="0.3">
      <c r="H1289" s="41"/>
    </row>
    <row r="1290" spans="8:8" x14ac:dyDescent="0.3">
      <c r="H1290" s="41"/>
    </row>
    <row r="1291" spans="8:8" x14ac:dyDescent="0.3">
      <c r="H1291" s="41"/>
    </row>
    <row r="1292" spans="8:8" x14ac:dyDescent="0.3">
      <c r="H1292" s="41"/>
    </row>
    <row r="1293" spans="8:8" x14ac:dyDescent="0.3">
      <c r="H1293" s="41"/>
    </row>
    <row r="1294" spans="8:8" x14ac:dyDescent="0.3">
      <c r="H1294" s="41"/>
    </row>
    <row r="1295" spans="8:8" x14ac:dyDescent="0.3">
      <c r="H1295" s="41"/>
    </row>
    <row r="1296" spans="8:8" x14ac:dyDescent="0.3">
      <c r="H1296" s="41"/>
    </row>
    <row r="1297" spans="8:8" x14ac:dyDescent="0.3">
      <c r="H1297" s="41"/>
    </row>
    <row r="1298" spans="8:8" x14ac:dyDescent="0.3">
      <c r="H1298" s="41"/>
    </row>
    <row r="1299" spans="8:8" x14ac:dyDescent="0.3">
      <c r="H1299" s="41"/>
    </row>
    <row r="1300" spans="8:8" x14ac:dyDescent="0.3">
      <c r="H1300" s="41"/>
    </row>
    <row r="1301" spans="8:8" x14ac:dyDescent="0.3">
      <c r="H1301" s="41"/>
    </row>
    <row r="1302" spans="8:8" x14ac:dyDescent="0.3">
      <c r="H1302" s="41"/>
    </row>
    <row r="1303" spans="8:8" x14ac:dyDescent="0.3">
      <c r="H1303" s="41"/>
    </row>
    <row r="1304" spans="8:8" x14ac:dyDescent="0.3">
      <c r="H1304" s="41"/>
    </row>
    <row r="1305" spans="8:8" x14ac:dyDescent="0.3">
      <c r="H1305" s="41"/>
    </row>
    <row r="1306" spans="8:8" x14ac:dyDescent="0.3">
      <c r="H1306" s="41"/>
    </row>
    <row r="1307" spans="8:8" x14ac:dyDescent="0.3">
      <c r="H1307" s="41"/>
    </row>
    <row r="1308" spans="8:8" x14ac:dyDescent="0.3">
      <c r="H1308" s="41"/>
    </row>
    <row r="1309" spans="8:8" x14ac:dyDescent="0.3">
      <c r="H1309" s="41"/>
    </row>
    <row r="1310" spans="8:8" x14ac:dyDescent="0.3">
      <c r="H1310" s="41"/>
    </row>
    <row r="1311" spans="8:8" x14ac:dyDescent="0.3">
      <c r="H1311" s="41"/>
    </row>
    <row r="1312" spans="8:8" x14ac:dyDescent="0.3">
      <c r="H1312" s="41"/>
    </row>
    <row r="1313" spans="8:8" x14ac:dyDescent="0.3">
      <c r="H1313" s="41"/>
    </row>
    <row r="1314" spans="8:8" x14ac:dyDescent="0.3">
      <c r="H1314" s="41"/>
    </row>
    <row r="1315" spans="8:8" x14ac:dyDescent="0.3">
      <c r="H1315" s="41"/>
    </row>
    <row r="1316" spans="8:8" x14ac:dyDescent="0.3">
      <c r="H1316" s="41"/>
    </row>
    <row r="1317" spans="8:8" x14ac:dyDescent="0.3">
      <c r="H1317" s="41"/>
    </row>
    <row r="1318" spans="8:8" x14ac:dyDescent="0.3">
      <c r="H1318" s="41"/>
    </row>
    <row r="1319" spans="8:8" x14ac:dyDescent="0.3">
      <c r="H1319" s="41"/>
    </row>
    <row r="1320" spans="8:8" x14ac:dyDescent="0.3">
      <c r="H1320" s="41"/>
    </row>
    <row r="1321" spans="8:8" x14ac:dyDescent="0.3">
      <c r="H1321" s="41"/>
    </row>
    <row r="1322" spans="8:8" x14ac:dyDescent="0.3">
      <c r="H1322" s="41"/>
    </row>
    <row r="1323" spans="8:8" x14ac:dyDescent="0.3">
      <c r="H1323" s="41"/>
    </row>
    <row r="1324" spans="8:8" x14ac:dyDescent="0.3">
      <c r="H1324" s="41"/>
    </row>
    <row r="1325" spans="8:8" x14ac:dyDescent="0.3">
      <c r="H1325" s="41"/>
    </row>
    <row r="1326" spans="8:8" x14ac:dyDescent="0.3">
      <c r="H1326" s="41"/>
    </row>
    <row r="1327" spans="8:8" x14ac:dyDescent="0.3">
      <c r="H1327" s="41"/>
    </row>
    <row r="1328" spans="8:8" x14ac:dyDescent="0.3">
      <c r="H1328" s="41"/>
    </row>
    <row r="1329" spans="8:8" x14ac:dyDescent="0.3">
      <c r="H1329" s="41"/>
    </row>
    <row r="1330" spans="8:8" x14ac:dyDescent="0.3">
      <c r="H1330" s="41"/>
    </row>
    <row r="1331" spans="8:8" x14ac:dyDescent="0.3">
      <c r="H1331" s="41"/>
    </row>
    <row r="1332" spans="8:8" x14ac:dyDescent="0.3">
      <c r="H1332" s="41"/>
    </row>
    <row r="1333" spans="8:8" x14ac:dyDescent="0.3">
      <c r="H1333" s="41"/>
    </row>
    <row r="1334" spans="8:8" x14ac:dyDescent="0.3">
      <c r="H1334" s="41"/>
    </row>
    <row r="1335" spans="8:8" x14ac:dyDescent="0.3">
      <c r="H1335" s="41"/>
    </row>
    <row r="1336" spans="8:8" x14ac:dyDescent="0.3">
      <c r="H1336" s="41"/>
    </row>
    <row r="1337" spans="8:8" x14ac:dyDescent="0.3">
      <c r="H1337" s="41"/>
    </row>
    <row r="1338" spans="8:8" x14ac:dyDescent="0.3">
      <c r="H1338" s="41"/>
    </row>
    <row r="1339" spans="8:8" x14ac:dyDescent="0.3">
      <c r="H1339" s="41"/>
    </row>
    <row r="1340" spans="8:8" x14ac:dyDescent="0.3">
      <c r="H1340" s="41"/>
    </row>
    <row r="1341" spans="8:8" x14ac:dyDescent="0.3">
      <c r="H1341" s="41"/>
    </row>
    <row r="1342" spans="8:8" x14ac:dyDescent="0.3">
      <c r="H1342" s="41"/>
    </row>
    <row r="1343" spans="8:8" x14ac:dyDescent="0.3">
      <c r="H1343" s="41"/>
    </row>
    <row r="1344" spans="8:8" x14ac:dyDescent="0.3">
      <c r="H1344" s="41"/>
    </row>
    <row r="1345" spans="8:8" x14ac:dyDescent="0.3">
      <c r="H1345" s="41"/>
    </row>
    <row r="1346" spans="8:8" x14ac:dyDescent="0.3">
      <c r="H1346" s="41"/>
    </row>
    <row r="1347" spans="8:8" x14ac:dyDescent="0.3">
      <c r="H1347" s="41"/>
    </row>
    <row r="1348" spans="8:8" x14ac:dyDescent="0.3">
      <c r="H1348" s="41"/>
    </row>
    <row r="1349" spans="8:8" x14ac:dyDescent="0.3">
      <c r="H1349" s="41"/>
    </row>
    <row r="1350" spans="8:8" x14ac:dyDescent="0.3">
      <c r="H1350" s="41"/>
    </row>
    <row r="1351" spans="8:8" x14ac:dyDescent="0.3">
      <c r="H1351" s="41"/>
    </row>
    <row r="1352" spans="8:8" x14ac:dyDescent="0.3">
      <c r="H1352" s="41"/>
    </row>
    <row r="1353" spans="8:8" x14ac:dyDescent="0.3">
      <c r="H1353" s="41"/>
    </row>
    <row r="1354" spans="8:8" x14ac:dyDescent="0.3">
      <c r="H1354" s="41"/>
    </row>
    <row r="1355" spans="8:8" x14ac:dyDescent="0.3">
      <c r="H1355" s="41"/>
    </row>
    <row r="1356" spans="8:8" x14ac:dyDescent="0.3">
      <c r="H1356" s="41"/>
    </row>
    <row r="1357" spans="8:8" x14ac:dyDescent="0.3">
      <c r="H1357" s="41"/>
    </row>
    <row r="1358" spans="8:8" x14ac:dyDescent="0.3">
      <c r="H1358" s="41"/>
    </row>
    <row r="1359" spans="8:8" x14ac:dyDescent="0.3">
      <c r="H1359" s="41"/>
    </row>
    <row r="1360" spans="8:8" x14ac:dyDescent="0.3">
      <c r="H1360" s="41"/>
    </row>
    <row r="1361" spans="8:8" x14ac:dyDescent="0.3">
      <c r="H1361" s="41"/>
    </row>
    <row r="1362" spans="8:8" x14ac:dyDescent="0.3">
      <c r="H1362" s="41"/>
    </row>
    <row r="1363" spans="8:8" x14ac:dyDescent="0.3">
      <c r="H1363" s="41"/>
    </row>
    <row r="1364" spans="8:8" x14ac:dyDescent="0.3">
      <c r="H1364" s="41"/>
    </row>
    <row r="1365" spans="8:8" x14ac:dyDescent="0.3">
      <c r="H1365" s="41"/>
    </row>
    <row r="1366" spans="8:8" x14ac:dyDescent="0.3">
      <c r="H1366" s="41"/>
    </row>
    <row r="1367" spans="8:8" x14ac:dyDescent="0.3">
      <c r="H1367" s="41"/>
    </row>
    <row r="1368" spans="8:8" x14ac:dyDescent="0.3">
      <c r="H1368" s="41"/>
    </row>
    <row r="1369" spans="8:8" x14ac:dyDescent="0.3">
      <c r="H1369" s="41"/>
    </row>
    <row r="1370" spans="8:8" x14ac:dyDescent="0.3">
      <c r="H1370" s="41"/>
    </row>
    <row r="1371" spans="8:8" x14ac:dyDescent="0.3">
      <c r="H1371" s="41"/>
    </row>
    <row r="1372" spans="8:8" x14ac:dyDescent="0.3">
      <c r="H1372" s="41"/>
    </row>
    <row r="1373" spans="8:8" x14ac:dyDescent="0.3">
      <c r="H1373" s="41"/>
    </row>
    <row r="1374" spans="8:8" x14ac:dyDescent="0.3">
      <c r="H1374" s="41"/>
    </row>
    <row r="1375" spans="8:8" x14ac:dyDescent="0.3">
      <c r="H1375" s="41"/>
    </row>
    <row r="1376" spans="8:8" x14ac:dyDescent="0.3">
      <c r="H1376" s="41"/>
    </row>
    <row r="1377" spans="8:8" x14ac:dyDescent="0.3">
      <c r="H1377" s="41"/>
    </row>
    <row r="1378" spans="8:8" x14ac:dyDescent="0.3">
      <c r="H1378" s="41"/>
    </row>
    <row r="1379" spans="8:8" x14ac:dyDescent="0.3">
      <c r="H1379" s="41"/>
    </row>
    <row r="1380" spans="8:8" x14ac:dyDescent="0.3">
      <c r="H1380" s="41"/>
    </row>
    <row r="1381" spans="8:8" x14ac:dyDescent="0.3">
      <c r="H1381" s="41"/>
    </row>
    <row r="1382" spans="8:8" x14ac:dyDescent="0.3">
      <c r="H1382" s="41"/>
    </row>
    <row r="1383" spans="8:8" x14ac:dyDescent="0.3">
      <c r="H1383" s="41"/>
    </row>
    <row r="1384" spans="8:8" x14ac:dyDescent="0.3">
      <c r="H1384" s="41"/>
    </row>
    <row r="1385" spans="8:8" x14ac:dyDescent="0.3">
      <c r="H1385" s="41"/>
    </row>
    <row r="1386" spans="8:8" x14ac:dyDescent="0.3">
      <c r="H1386" s="41"/>
    </row>
    <row r="1387" spans="8:8" x14ac:dyDescent="0.3">
      <c r="H1387" s="41"/>
    </row>
    <row r="1388" spans="8:8" x14ac:dyDescent="0.3">
      <c r="H1388" s="41"/>
    </row>
    <row r="1389" spans="8:8" x14ac:dyDescent="0.3">
      <c r="H1389" s="41"/>
    </row>
    <row r="1390" spans="8:8" x14ac:dyDescent="0.3">
      <c r="H1390" s="41"/>
    </row>
    <row r="1391" spans="8:8" x14ac:dyDescent="0.3">
      <c r="H1391" s="41"/>
    </row>
    <row r="1392" spans="8:8" x14ac:dyDescent="0.3">
      <c r="H1392" s="41"/>
    </row>
    <row r="1393" spans="8:8" x14ac:dyDescent="0.3">
      <c r="H1393" s="41"/>
    </row>
    <row r="1394" spans="8:8" x14ac:dyDescent="0.3">
      <c r="H1394" s="41"/>
    </row>
    <row r="1395" spans="8:8" x14ac:dyDescent="0.3">
      <c r="H1395" s="41"/>
    </row>
    <row r="1396" spans="8:8" x14ac:dyDescent="0.3">
      <c r="H1396" s="41"/>
    </row>
    <row r="1397" spans="8:8" x14ac:dyDescent="0.3">
      <c r="H1397" s="41"/>
    </row>
    <row r="1398" spans="8:8" x14ac:dyDescent="0.3">
      <c r="H1398" s="41"/>
    </row>
    <row r="1399" spans="8:8" x14ac:dyDescent="0.3">
      <c r="H1399" s="41"/>
    </row>
    <row r="1400" spans="8:8" x14ac:dyDescent="0.3">
      <c r="H1400" s="41"/>
    </row>
    <row r="1401" spans="8:8" x14ac:dyDescent="0.3">
      <c r="H1401" s="41"/>
    </row>
    <row r="1402" spans="8:8" x14ac:dyDescent="0.3">
      <c r="H1402" s="41"/>
    </row>
    <row r="1403" spans="8:8" x14ac:dyDescent="0.3">
      <c r="H1403" s="41"/>
    </row>
    <row r="1404" spans="8:8" x14ac:dyDescent="0.3">
      <c r="H1404" s="41"/>
    </row>
    <row r="1405" spans="8:8" x14ac:dyDescent="0.3">
      <c r="H1405" s="41"/>
    </row>
    <row r="1406" spans="8:8" x14ac:dyDescent="0.3">
      <c r="H1406" s="41"/>
    </row>
    <row r="1407" spans="8:8" x14ac:dyDescent="0.3">
      <c r="H1407" s="41"/>
    </row>
    <row r="1408" spans="8:8" x14ac:dyDescent="0.3">
      <c r="H1408" s="41"/>
    </row>
    <row r="1409" spans="8:8" x14ac:dyDescent="0.3">
      <c r="H1409" s="41"/>
    </row>
    <row r="1410" spans="8:8" x14ac:dyDescent="0.3">
      <c r="H1410" s="41"/>
    </row>
    <row r="1411" spans="8:8" x14ac:dyDescent="0.3">
      <c r="H1411" s="41"/>
    </row>
    <row r="1412" spans="8:8" x14ac:dyDescent="0.3">
      <c r="H1412" s="41"/>
    </row>
    <row r="1413" spans="8:8" x14ac:dyDescent="0.3">
      <c r="H1413" s="41"/>
    </row>
    <row r="1414" spans="8:8" x14ac:dyDescent="0.3">
      <c r="H1414" s="41"/>
    </row>
    <row r="1415" spans="8:8" x14ac:dyDescent="0.3">
      <c r="H1415" s="41"/>
    </row>
    <row r="1416" spans="8:8" x14ac:dyDescent="0.3">
      <c r="H1416" s="41"/>
    </row>
    <row r="1417" spans="8:8" x14ac:dyDescent="0.3">
      <c r="H1417" s="41"/>
    </row>
    <row r="1418" spans="8:8" x14ac:dyDescent="0.3">
      <c r="H1418" s="41"/>
    </row>
    <row r="1419" spans="8:8" x14ac:dyDescent="0.3">
      <c r="H1419" s="41"/>
    </row>
    <row r="1420" spans="8:8" x14ac:dyDescent="0.3">
      <c r="H1420" s="41"/>
    </row>
    <row r="1421" spans="8:8" x14ac:dyDescent="0.3">
      <c r="H1421" s="41"/>
    </row>
    <row r="1422" spans="8:8" x14ac:dyDescent="0.3">
      <c r="H1422" s="41"/>
    </row>
    <row r="1423" spans="8:8" x14ac:dyDescent="0.3">
      <c r="H1423" s="41"/>
    </row>
    <row r="1424" spans="8:8" x14ac:dyDescent="0.3">
      <c r="H1424" s="41"/>
    </row>
    <row r="1425" spans="8:8" x14ac:dyDescent="0.3">
      <c r="H1425" s="41"/>
    </row>
    <row r="1426" spans="8:8" x14ac:dyDescent="0.3">
      <c r="H1426" s="41"/>
    </row>
    <row r="1427" spans="8:8" x14ac:dyDescent="0.3">
      <c r="H1427" s="41"/>
    </row>
    <row r="1428" spans="8:8" x14ac:dyDescent="0.3">
      <c r="H1428" s="41"/>
    </row>
    <row r="1429" spans="8:8" x14ac:dyDescent="0.3">
      <c r="H1429" s="41"/>
    </row>
    <row r="1430" spans="8:8" x14ac:dyDescent="0.3">
      <c r="H1430" s="41"/>
    </row>
    <row r="1431" spans="8:8" x14ac:dyDescent="0.3">
      <c r="H1431" s="41"/>
    </row>
    <row r="1432" spans="8:8" x14ac:dyDescent="0.3">
      <c r="H1432" s="41"/>
    </row>
    <row r="1433" spans="8:8" x14ac:dyDescent="0.3">
      <c r="H1433" s="41"/>
    </row>
    <row r="1434" spans="8:8" x14ac:dyDescent="0.3">
      <c r="H1434" s="41"/>
    </row>
    <row r="1435" spans="8:8" x14ac:dyDescent="0.3">
      <c r="H1435" s="41"/>
    </row>
    <row r="1436" spans="8:8" x14ac:dyDescent="0.3">
      <c r="H1436" s="41"/>
    </row>
    <row r="1437" spans="8:8" x14ac:dyDescent="0.3">
      <c r="H1437" s="41"/>
    </row>
    <row r="1438" spans="8:8" x14ac:dyDescent="0.3">
      <c r="H1438" s="41"/>
    </row>
    <row r="1439" spans="8:8" x14ac:dyDescent="0.3">
      <c r="H1439" s="41"/>
    </row>
    <row r="1440" spans="8:8" x14ac:dyDescent="0.3">
      <c r="H1440" s="41"/>
    </row>
    <row r="1441" spans="8:8" x14ac:dyDescent="0.3">
      <c r="H1441" s="41"/>
    </row>
    <row r="1442" spans="8:8" x14ac:dyDescent="0.3">
      <c r="H1442" s="41"/>
    </row>
    <row r="1443" spans="8:8" x14ac:dyDescent="0.3">
      <c r="H1443" s="41"/>
    </row>
    <row r="1444" spans="8:8" x14ac:dyDescent="0.3">
      <c r="H1444" s="41"/>
    </row>
    <row r="1445" spans="8:8" x14ac:dyDescent="0.3">
      <c r="H1445" s="41"/>
    </row>
    <row r="1446" spans="8:8" x14ac:dyDescent="0.3">
      <c r="H1446" s="41"/>
    </row>
    <row r="1447" spans="8:8" x14ac:dyDescent="0.3">
      <c r="H1447" s="41"/>
    </row>
    <row r="1448" spans="8:8" x14ac:dyDescent="0.3">
      <c r="H1448" s="41"/>
    </row>
    <row r="1449" spans="8:8" x14ac:dyDescent="0.3">
      <c r="H1449" s="41"/>
    </row>
    <row r="1450" spans="8:8" x14ac:dyDescent="0.3">
      <c r="H1450" s="41"/>
    </row>
    <row r="1451" spans="8:8" x14ac:dyDescent="0.3">
      <c r="H1451" s="41"/>
    </row>
    <row r="1452" spans="8:8" x14ac:dyDescent="0.3">
      <c r="H1452" s="41"/>
    </row>
    <row r="1453" spans="8:8" x14ac:dyDescent="0.3">
      <c r="H1453" s="41"/>
    </row>
    <row r="1454" spans="8:8" x14ac:dyDescent="0.3">
      <c r="H1454" s="41"/>
    </row>
    <row r="1455" spans="8:8" x14ac:dyDescent="0.3">
      <c r="H1455" s="41"/>
    </row>
    <row r="1456" spans="8:8" x14ac:dyDescent="0.3">
      <c r="H1456" s="41"/>
    </row>
    <row r="1457" spans="8:8" x14ac:dyDescent="0.3">
      <c r="H1457" s="41"/>
    </row>
    <row r="1458" spans="8:8" x14ac:dyDescent="0.3">
      <c r="H1458" s="41"/>
    </row>
    <row r="1459" spans="8:8" x14ac:dyDescent="0.3">
      <c r="H1459" s="41"/>
    </row>
    <row r="1460" spans="8:8" x14ac:dyDescent="0.3">
      <c r="H1460" s="41"/>
    </row>
    <row r="1461" spans="8:8" x14ac:dyDescent="0.3">
      <c r="H1461" s="41"/>
    </row>
    <row r="1462" spans="8:8" x14ac:dyDescent="0.3">
      <c r="H1462" s="41"/>
    </row>
    <row r="1463" spans="8:8" x14ac:dyDescent="0.3">
      <c r="H1463" s="41"/>
    </row>
    <row r="1464" spans="8:8" x14ac:dyDescent="0.3">
      <c r="H1464" s="41"/>
    </row>
    <row r="1465" spans="8:8" x14ac:dyDescent="0.3">
      <c r="H1465" s="41"/>
    </row>
    <row r="1466" spans="8:8" x14ac:dyDescent="0.3">
      <c r="H1466" s="41"/>
    </row>
    <row r="1467" spans="8:8" x14ac:dyDescent="0.3">
      <c r="H1467" s="41"/>
    </row>
    <row r="1468" spans="8:8" x14ac:dyDescent="0.3">
      <c r="H1468" s="41"/>
    </row>
    <row r="1469" spans="8:8" x14ac:dyDescent="0.3">
      <c r="H1469" s="41"/>
    </row>
    <row r="1470" spans="8:8" x14ac:dyDescent="0.3">
      <c r="H1470" s="41"/>
    </row>
    <row r="1471" spans="8:8" x14ac:dyDescent="0.3">
      <c r="H1471" s="41"/>
    </row>
    <row r="1472" spans="8:8" x14ac:dyDescent="0.3">
      <c r="H1472" s="41"/>
    </row>
    <row r="1473" spans="8:8" x14ac:dyDescent="0.3">
      <c r="H1473" s="41"/>
    </row>
    <row r="1474" spans="8:8" x14ac:dyDescent="0.3">
      <c r="H1474" s="41"/>
    </row>
    <row r="1475" spans="8:8" x14ac:dyDescent="0.3">
      <c r="H1475" s="41"/>
    </row>
    <row r="1476" spans="8:8" x14ac:dyDescent="0.3">
      <c r="H1476" s="41"/>
    </row>
    <row r="1477" spans="8:8" x14ac:dyDescent="0.3">
      <c r="H1477" s="41"/>
    </row>
    <row r="1478" spans="8:8" x14ac:dyDescent="0.3">
      <c r="H1478" s="41"/>
    </row>
    <row r="1479" spans="8:8" x14ac:dyDescent="0.3">
      <c r="H1479" s="41"/>
    </row>
    <row r="1480" spans="8:8" x14ac:dyDescent="0.3">
      <c r="H1480" s="41"/>
    </row>
    <row r="1481" spans="8:8" x14ac:dyDescent="0.3">
      <c r="H1481" s="41"/>
    </row>
    <row r="1482" spans="8:8" x14ac:dyDescent="0.3">
      <c r="H1482" s="41"/>
    </row>
    <row r="1483" spans="8:8" x14ac:dyDescent="0.3">
      <c r="H1483" s="41"/>
    </row>
    <row r="1484" spans="8:8" x14ac:dyDescent="0.3">
      <c r="H1484" s="41"/>
    </row>
    <row r="1485" spans="8:8" x14ac:dyDescent="0.3">
      <c r="H1485" s="41"/>
    </row>
    <row r="1486" spans="8:8" x14ac:dyDescent="0.3">
      <c r="H1486" s="41"/>
    </row>
    <row r="1487" spans="8:8" x14ac:dyDescent="0.3">
      <c r="H1487" s="41"/>
    </row>
    <row r="1488" spans="8:8" x14ac:dyDescent="0.3">
      <c r="H1488" s="41"/>
    </row>
    <row r="1489" spans="8:8" x14ac:dyDescent="0.3">
      <c r="H1489" s="41"/>
    </row>
    <row r="1490" spans="8:8" x14ac:dyDescent="0.3">
      <c r="H1490" s="41"/>
    </row>
    <row r="1491" spans="8:8" x14ac:dyDescent="0.3">
      <c r="H1491" s="41"/>
    </row>
    <row r="1492" spans="8:8" x14ac:dyDescent="0.3">
      <c r="H1492" s="41"/>
    </row>
    <row r="1493" spans="8:8" x14ac:dyDescent="0.3">
      <c r="H1493" s="41"/>
    </row>
    <row r="1494" spans="8:8" x14ac:dyDescent="0.3">
      <c r="H1494" s="41"/>
    </row>
    <row r="1495" spans="8:8" x14ac:dyDescent="0.3">
      <c r="H1495" s="41"/>
    </row>
    <row r="1496" spans="8:8" x14ac:dyDescent="0.3">
      <c r="H1496" s="41"/>
    </row>
    <row r="1497" spans="8:8" x14ac:dyDescent="0.3">
      <c r="H1497" s="41"/>
    </row>
    <row r="1498" spans="8:8" x14ac:dyDescent="0.3">
      <c r="H1498" s="41"/>
    </row>
    <row r="1499" spans="8:8" x14ac:dyDescent="0.3">
      <c r="H1499" s="41"/>
    </row>
    <row r="1500" spans="8:8" x14ac:dyDescent="0.3">
      <c r="H1500" s="41"/>
    </row>
    <row r="1501" spans="8:8" x14ac:dyDescent="0.3">
      <c r="H1501" s="41"/>
    </row>
    <row r="1502" spans="8:8" x14ac:dyDescent="0.3">
      <c r="H1502" s="41"/>
    </row>
    <row r="1503" spans="8:8" x14ac:dyDescent="0.3">
      <c r="H1503" s="41"/>
    </row>
    <row r="1504" spans="8:8" x14ac:dyDescent="0.3">
      <c r="H1504" s="41"/>
    </row>
    <row r="1505" spans="8:8" x14ac:dyDescent="0.3">
      <c r="H1505" s="41"/>
    </row>
    <row r="1506" spans="8:8" x14ac:dyDescent="0.3">
      <c r="H1506" s="41"/>
    </row>
    <row r="1507" spans="8:8" x14ac:dyDescent="0.3">
      <c r="H1507" s="41"/>
    </row>
    <row r="1508" spans="8:8" x14ac:dyDescent="0.3">
      <c r="H1508" s="41"/>
    </row>
    <row r="1509" spans="8:8" x14ac:dyDescent="0.3">
      <c r="H1509" s="41"/>
    </row>
    <row r="1510" spans="8:8" x14ac:dyDescent="0.3">
      <c r="H1510" s="41"/>
    </row>
    <row r="1511" spans="8:8" x14ac:dyDescent="0.3">
      <c r="H1511" s="41"/>
    </row>
    <row r="1512" spans="8:8" x14ac:dyDescent="0.3">
      <c r="H1512" s="41"/>
    </row>
    <row r="1513" spans="8:8" x14ac:dyDescent="0.3">
      <c r="H1513" s="41"/>
    </row>
    <row r="1514" spans="8:8" x14ac:dyDescent="0.3">
      <c r="H1514" s="41"/>
    </row>
    <row r="1515" spans="8:8" x14ac:dyDescent="0.3">
      <c r="H1515" s="41"/>
    </row>
    <row r="1516" spans="8:8" x14ac:dyDescent="0.3">
      <c r="H1516" s="41"/>
    </row>
    <row r="1517" spans="8:8" x14ac:dyDescent="0.3">
      <c r="H1517" s="41"/>
    </row>
    <row r="1518" spans="8:8" x14ac:dyDescent="0.3">
      <c r="H1518" s="41"/>
    </row>
    <row r="1519" spans="8:8" x14ac:dyDescent="0.3">
      <c r="H1519" s="41"/>
    </row>
    <row r="1520" spans="8:8" x14ac:dyDescent="0.3">
      <c r="H1520" s="41"/>
    </row>
    <row r="1521" spans="8:8" x14ac:dyDescent="0.3">
      <c r="H1521" s="41"/>
    </row>
    <row r="1522" spans="8:8" x14ac:dyDescent="0.3">
      <c r="H1522" s="41"/>
    </row>
    <row r="1523" spans="8:8" x14ac:dyDescent="0.3">
      <c r="H1523" s="41"/>
    </row>
    <row r="1524" spans="8:8" x14ac:dyDescent="0.3">
      <c r="H1524" s="41"/>
    </row>
    <row r="1525" spans="8:8" x14ac:dyDescent="0.3">
      <c r="H1525" s="41"/>
    </row>
    <row r="1526" spans="8:8" x14ac:dyDescent="0.3">
      <c r="H1526" s="41"/>
    </row>
    <row r="1527" spans="8:8" x14ac:dyDescent="0.3">
      <c r="H1527" s="41"/>
    </row>
    <row r="1528" spans="8:8" x14ac:dyDescent="0.3">
      <c r="H1528" s="41"/>
    </row>
    <row r="1529" spans="8:8" x14ac:dyDescent="0.3">
      <c r="H1529" s="41"/>
    </row>
    <row r="1530" spans="8:8" x14ac:dyDescent="0.3">
      <c r="H1530" s="41"/>
    </row>
    <row r="1531" spans="8:8" x14ac:dyDescent="0.3">
      <c r="H1531" s="41"/>
    </row>
    <row r="1532" spans="8:8" x14ac:dyDescent="0.3">
      <c r="H1532" s="41"/>
    </row>
    <row r="1533" spans="8:8" x14ac:dyDescent="0.3">
      <c r="H1533" s="41"/>
    </row>
    <row r="1534" spans="8:8" x14ac:dyDescent="0.3">
      <c r="H1534" s="41"/>
    </row>
    <row r="1535" spans="8:8" x14ac:dyDescent="0.3">
      <c r="H1535" s="41"/>
    </row>
    <row r="1536" spans="8:8" x14ac:dyDescent="0.3">
      <c r="H1536" s="41"/>
    </row>
    <row r="1537" spans="8:8" x14ac:dyDescent="0.3">
      <c r="H1537" s="41"/>
    </row>
    <row r="1538" spans="8:8" x14ac:dyDescent="0.3">
      <c r="H1538" s="41"/>
    </row>
    <row r="1539" spans="8:8" x14ac:dyDescent="0.3">
      <c r="H1539" s="41"/>
    </row>
    <row r="1540" spans="8:8" x14ac:dyDescent="0.3">
      <c r="H1540" s="41"/>
    </row>
    <row r="1541" spans="8:8" x14ac:dyDescent="0.3">
      <c r="H1541" s="41"/>
    </row>
    <row r="1542" spans="8:8" x14ac:dyDescent="0.3">
      <c r="H1542" s="41"/>
    </row>
    <row r="1543" spans="8:8" x14ac:dyDescent="0.3">
      <c r="H1543" s="41"/>
    </row>
    <row r="1544" spans="8:8" x14ac:dyDescent="0.3">
      <c r="H1544" s="41"/>
    </row>
    <row r="1545" spans="8:8" x14ac:dyDescent="0.3">
      <c r="H1545" s="41"/>
    </row>
    <row r="1546" spans="8:8" x14ac:dyDescent="0.3">
      <c r="H1546" s="41"/>
    </row>
    <row r="1547" spans="8:8" x14ac:dyDescent="0.3">
      <c r="H1547" s="41"/>
    </row>
    <row r="1548" spans="8:8" x14ac:dyDescent="0.3">
      <c r="H1548" s="41"/>
    </row>
    <row r="1549" spans="8:8" x14ac:dyDescent="0.3">
      <c r="H1549" s="41"/>
    </row>
    <row r="1550" spans="8:8" x14ac:dyDescent="0.3">
      <c r="H1550" s="41"/>
    </row>
    <row r="1551" spans="8:8" x14ac:dyDescent="0.3">
      <c r="H1551" s="41"/>
    </row>
    <row r="1552" spans="8:8" x14ac:dyDescent="0.3">
      <c r="H1552" s="41"/>
    </row>
    <row r="1553" spans="8:8" x14ac:dyDescent="0.3">
      <c r="H1553" s="41"/>
    </row>
    <row r="1554" spans="8:8" x14ac:dyDescent="0.3">
      <c r="H1554" s="41"/>
    </row>
    <row r="1555" spans="8:8" x14ac:dyDescent="0.3">
      <c r="H1555" s="41"/>
    </row>
    <row r="1556" spans="8:8" x14ac:dyDescent="0.3">
      <c r="H1556" s="41"/>
    </row>
    <row r="1557" spans="8:8" x14ac:dyDescent="0.3">
      <c r="H1557" s="41"/>
    </row>
    <row r="1558" spans="8:8" x14ac:dyDescent="0.3">
      <c r="H1558" s="41"/>
    </row>
    <row r="1559" spans="8:8" x14ac:dyDescent="0.3">
      <c r="H1559" s="41"/>
    </row>
    <row r="1560" spans="8:8" x14ac:dyDescent="0.3">
      <c r="H1560" s="41"/>
    </row>
    <row r="1561" spans="8:8" x14ac:dyDescent="0.3">
      <c r="H1561" s="41"/>
    </row>
    <row r="1562" spans="8:8" x14ac:dyDescent="0.3">
      <c r="H1562" s="41"/>
    </row>
    <row r="1563" spans="8:8" x14ac:dyDescent="0.3">
      <c r="H1563" s="41"/>
    </row>
    <row r="1564" spans="8:8" x14ac:dyDescent="0.3">
      <c r="H1564" s="41"/>
    </row>
    <row r="1565" spans="8:8" x14ac:dyDescent="0.3">
      <c r="H1565" s="41"/>
    </row>
    <row r="1566" spans="8:8" x14ac:dyDescent="0.3">
      <c r="H1566" s="41"/>
    </row>
    <row r="1567" spans="8:8" x14ac:dyDescent="0.3">
      <c r="H1567" s="41"/>
    </row>
    <row r="1568" spans="8:8" x14ac:dyDescent="0.3">
      <c r="H1568" s="41"/>
    </row>
    <row r="1569" spans="8:8" x14ac:dyDescent="0.3">
      <c r="H1569" s="41"/>
    </row>
    <row r="1570" spans="8:8" x14ac:dyDescent="0.3">
      <c r="H1570" s="41"/>
    </row>
    <row r="1571" spans="8:8" x14ac:dyDescent="0.3">
      <c r="H1571" s="41"/>
    </row>
    <row r="1572" spans="8:8" x14ac:dyDescent="0.3">
      <c r="H1572" s="41"/>
    </row>
    <row r="1573" spans="8:8" x14ac:dyDescent="0.3">
      <c r="H1573" s="41"/>
    </row>
    <row r="1574" spans="8:8" x14ac:dyDescent="0.3">
      <c r="H1574" s="41"/>
    </row>
    <row r="1575" spans="8:8" x14ac:dyDescent="0.3">
      <c r="H1575" s="41"/>
    </row>
    <row r="1576" spans="8:8" x14ac:dyDescent="0.3">
      <c r="H1576" s="41"/>
    </row>
    <row r="1577" spans="8:8" x14ac:dyDescent="0.3">
      <c r="H1577" s="41"/>
    </row>
    <row r="1578" spans="8:8" x14ac:dyDescent="0.3">
      <c r="H1578" s="41"/>
    </row>
    <row r="1579" spans="8:8" x14ac:dyDescent="0.3">
      <c r="H1579" s="41"/>
    </row>
    <row r="1580" spans="8:8" x14ac:dyDescent="0.3">
      <c r="H1580" s="41"/>
    </row>
    <row r="1581" spans="8:8" x14ac:dyDescent="0.3">
      <c r="H1581" s="41"/>
    </row>
    <row r="1582" spans="8:8" x14ac:dyDescent="0.3">
      <c r="H1582" s="41"/>
    </row>
    <row r="1583" spans="8:8" x14ac:dyDescent="0.3">
      <c r="H1583" s="41"/>
    </row>
    <row r="1584" spans="8:8" x14ac:dyDescent="0.3">
      <c r="H1584" s="41"/>
    </row>
    <row r="1585" spans="8:8" x14ac:dyDescent="0.3">
      <c r="H1585" s="41"/>
    </row>
    <row r="1586" spans="8:8" x14ac:dyDescent="0.3">
      <c r="H1586" s="41"/>
    </row>
    <row r="1587" spans="8:8" x14ac:dyDescent="0.3">
      <c r="H1587" s="41"/>
    </row>
    <row r="1588" spans="8:8" x14ac:dyDescent="0.3">
      <c r="H1588" s="41"/>
    </row>
    <row r="1589" spans="8:8" x14ac:dyDescent="0.3">
      <c r="H1589" s="41"/>
    </row>
    <row r="1590" spans="8:8" x14ac:dyDescent="0.3">
      <c r="H1590" s="41"/>
    </row>
    <row r="1591" spans="8:8" x14ac:dyDescent="0.3">
      <c r="H1591" s="41"/>
    </row>
    <row r="1592" spans="8:8" x14ac:dyDescent="0.3">
      <c r="H1592" s="41"/>
    </row>
    <row r="1593" spans="8:8" x14ac:dyDescent="0.3">
      <c r="H1593" s="41"/>
    </row>
    <row r="1594" spans="8:8" x14ac:dyDescent="0.3">
      <c r="H1594" s="41"/>
    </row>
    <row r="1595" spans="8:8" x14ac:dyDescent="0.3">
      <c r="H1595" s="41"/>
    </row>
    <row r="1596" spans="8:8" x14ac:dyDescent="0.3">
      <c r="H1596" s="41"/>
    </row>
    <row r="1597" spans="8:8" x14ac:dyDescent="0.3">
      <c r="H1597" s="41"/>
    </row>
    <row r="1598" spans="8:8" x14ac:dyDescent="0.3">
      <c r="H1598" s="41"/>
    </row>
    <row r="1599" spans="8:8" x14ac:dyDescent="0.3">
      <c r="H1599" s="41"/>
    </row>
    <row r="1600" spans="8:8" x14ac:dyDescent="0.3">
      <c r="H1600" s="41"/>
    </row>
    <row r="1601" spans="8:8" x14ac:dyDescent="0.3">
      <c r="H1601" s="41"/>
    </row>
    <row r="1602" spans="8:8" x14ac:dyDescent="0.3">
      <c r="H1602" s="41"/>
    </row>
    <row r="1603" spans="8:8" x14ac:dyDescent="0.3">
      <c r="H1603" s="41"/>
    </row>
    <row r="1604" spans="8:8" x14ac:dyDescent="0.3">
      <c r="H1604" s="41"/>
    </row>
    <row r="1605" spans="8:8" x14ac:dyDescent="0.3">
      <c r="H1605" s="41"/>
    </row>
    <row r="1606" spans="8:8" x14ac:dyDescent="0.3">
      <c r="H1606" s="41"/>
    </row>
    <row r="1607" spans="8:8" x14ac:dyDescent="0.3">
      <c r="H1607" s="41"/>
    </row>
    <row r="1608" spans="8:8" x14ac:dyDescent="0.3">
      <c r="H1608" s="41"/>
    </row>
    <row r="1609" spans="8:8" x14ac:dyDescent="0.3">
      <c r="H1609" s="41"/>
    </row>
    <row r="1610" spans="8:8" x14ac:dyDescent="0.3">
      <c r="H1610" s="41"/>
    </row>
    <row r="1611" spans="8:8" x14ac:dyDescent="0.3">
      <c r="H1611" s="41"/>
    </row>
    <row r="1612" spans="8:8" x14ac:dyDescent="0.3">
      <c r="H1612" s="41"/>
    </row>
    <row r="1613" spans="8:8" x14ac:dyDescent="0.3">
      <c r="H1613" s="41"/>
    </row>
    <row r="1614" spans="8:8" x14ac:dyDescent="0.3">
      <c r="H1614" s="41"/>
    </row>
    <row r="1615" spans="8:8" x14ac:dyDescent="0.3">
      <c r="H1615" s="41"/>
    </row>
    <row r="1616" spans="8:8" x14ac:dyDescent="0.3">
      <c r="H1616" s="41"/>
    </row>
    <row r="1617" spans="8:8" x14ac:dyDescent="0.3">
      <c r="H1617" s="41"/>
    </row>
    <row r="1618" spans="8:8" x14ac:dyDescent="0.3">
      <c r="H1618" s="41"/>
    </row>
    <row r="1619" spans="8:8" x14ac:dyDescent="0.3">
      <c r="H1619" s="41"/>
    </row>
    <row r="1620" spans="8:8" x14ac:dyDescent="0.3">
      <c r="H1620" s="41"/>
    </row>
    <row r="1621" spans="8:8" x14ac:dyDescent="0.3">
      <c r="H1621" s="41"/>
    </row>
    <row r="1622" spans="8:8" x14ac:dyDescent="0.3">
      <c r="H1622" s="41"/>
    </row>
    <row r="1623" spans="8:8" x14ac:dyDescent="0.3">
      <c r="H1623" s="41"/>
    </row>
    <row r="1624" spans="8:8" x14ac:dyDescent="0.3">
      <c r="H1624" s="41"/>
    </row>
    <row r="1625" spans="8:8" x14ac:dyDescent="0.3">
      <c r="H1625" s="41"/>
    </row>
    <row r="1626" spans="8:8" x14ac:dyDescent="0.3">
      <c r="H1626" s="41"/>
    </row>
    <row r="1627" spans="8:8" x14ac:dyDescent="0.3">
      <c r="H1627" s="41"/>
    </row>
    <row r="1628" spans="8:8" x14ac:dyDescent="0.3">
      <c r="H1628" s="41"/>
    </row>
    <row r="1629" spans="8:8" x14ac:dyDescent="0.3">
      <c r="H1629" s="41"/>
    </row>
    <row r="1630" spans="8:8" x14ac:dyDescent="0.3">
      <c r="H1630" s="41"/>
    </row>
    <row r="1631" spans="8:8" x14ac:dyDescent="0.3">
      <c r="H1631" s="41"/>
    </row>
    <row r="1632" spans="8:8" x14ac:dyDescent="0.3">
      <c r="H1632" s="41"/>
    </row>
    <row r="1633" spans="8:8" x14ac:dyDescent="0.3">
      <c r="H1633" s="41"/>
    </row>
    <row r="1634" spans="8:8" x14ac:dyDescent="0.3">
      <c r="H1634" s="41"/>
    </row>
    <row r="1635" spans="8:8" x14ac:dyDescent="0.3">
      <c r="H1635" s="41"/>
    </row>
    <row r="1636" spans="8:8" x14ac:dyDescent="0.3">
      <c r="H1636" s="41"/>
    </row>
    <row r="1637" spans="8:8" x14ac:dyDescent="0.3">
      <c r="H1637" s="41"/>
    </row>
    <row r="1638" spans="8:8" x14ac:dyDescent="0.3">
      <c r="H1638" s="41"/>
    </row>
    <row r="1639" spans="8:8" x14ac:dyDescent="0.3">
      <c r="H1639" s="41"/>
    </row>
    <row r="1640" spans="8:8" x14ac:dyDescent="0.3">
      <c r="H1640" s="41"/>
    </row>
    <row r="1641" spans="8:8" x14ac:dyDescent="0.3">
      <c r="H1641" s="41"/>
    </row>
    <row r="1642" spans="8:8" x14ac:dyDescent="0.3">
      <c r="H1642" s="41"/>
    </row>
    <row r="1643" spans="8:8" x14ac:dyDescent="0.3">
      <c r="H1643" s="41"/>
    </row>
    <row r="1644" spans="8:8" x14ac:dyDescent="0.3">
      <c r="H1644" s="41"/>
    </row>
    <row r="1645" spans="8:8" x14ac:dyDescent="0.3">
      <c r="H1645" s="41"/>
    </row>
    <row r="1646" spans="8:8" x14ac:dyDescent="0.3">
      <c r="H1646" s="41"/>
    </row>
    <row r="1647" spans="8:8" x14ac:dyDescent="0.3">
      <c r="H1647" s="41"/>
    </row>
    <row r="1648" spans="8:8" x14ac:dyDescent="0.3">
      <c r="H1648" s="41"/>
    </row>
    <row r="1649" spans="8:8" x14ac:dyDescent="0.3">
      <c r="H1649" s="41"/>
    </row>
    <row r="1650" spans="8:8" x14ac:dyDescent="0.3">
      <c r="H1650" s="41"/>
    </row>
    <row r="1651" spans="8:8" x14ac:dyDescent="0.3">
      <c r="H1651" s="41"/>
    </row>
    <row r="1652" spans="8:8" x14ac:dyDescent="0.3">
      <c r="H1652" s="41"/>
    </row>
    <row r="1653" spans="8:8" x14ac:dyDescent="0.3">
      <c r="H1653" s="41"/>
    </row>
    <row r="1654" spans="8:8" x14ac:dyDescent="0.3">
      <c r="H1654" s="41"/>
    </row>
    <row r="1655" spans="8:8" x14ac:dyDescent="0.3">
      <c r="H1655" s="41"/>
    </row>
    <row r="1656" spans="8:8" x14ac:dyDescent="0.3">
      <c r="H1656" s="41"/>
    </row>
    <row r="1657" spans="8:8" x14ac:dyDescent="0.3">
      <c r="H1657" s="41"/>
    </row>
    <row r="1658" spans="8:8" x14ac:dyDescent="0.3">
      <c r="H1658" s="41"/>
    </row>
    <row r="1659" spans="8:8" x14ac:dyDescent="0.3">
      <c r="H1659" s="41"/>
    </row>
    <row r="1660" spans="8:8" x14ac:dyDescent="0.3">
      <c r="H1660" s="41"/>
    </row>
    <row r="1661" spans="8:8" x14ac:dyDescent="0.3">
      <c r="H1661" s="41"/>
    </row>
    <row r="1662" spans="8:8" x14ac:dyDescent="0.3">
      <c r="H1662" s="41"/>
    </row>
    <row r="1663" spans="8:8" x14ac:dyDescent="0.3">
      <c r="H1663" s="41"/>
    </row>
    <row r="1664" spans="8:8" x14ac:dyDescent="0.3">
      <c r="H1664" s="41"/>
    </row>
    <row r="1665" spans="8:8" x14ac:dyDescent="0.3">
      <c r="H1665" s="41"/>
    </row>
    <row r="1666" spans="8:8" x14ac:dyDescent="0.3">
      <c r="H1666" s="41"/>
    </row>
    <row r="1667" spans="8:8" x14ac:dyDescent="0.3">
      <c r="H1667" s="41"/>
    </row>
    <row r="1668" spans="8:8" x14ac:dyDescent="0.3">
      <c r="H1668" s="41"/>
    </row>
    <row r="1669" spans="8:8" x14ac:dyDescent="0.3">
      <c r="H1669" s="41"/>
    </row>
    <row r="1670" spans="8:8" x14ac:dyDescent="0.3">
      <c r="H1670" s="41"/>
    </row>
    <row r="1671" spans="8:8" x14ac:dyDescent="0.3">
      <c r="H1671" s="41"/>
    </row>
    <row r="1672" spans="8:8" x14ac:dyDescent="0.3">
      <c r="H1672" s="41"/>
    </row>
    <row r="1673" spans="8:8" x14ac:dyDescent="0.3">
      <c r="H1673" s="41"/>
    </row>
    <row r="1674" spans="8:8" x14ac:dyDescent="0.3">
      <c r="H1674" s="41"/>
    </row>
    <row r="1675" spans="8:8" x14ac:dyDescent="0.3">
      <c r="H1675" s="41"/>
    </row>
    <row r="1676" spans="8:8" x14ac:dyDescent="0.3">
      <c r="H1676" s="41"/>
    </row>
    <row r="1677" spans="8:8" x14ac:dyDescent="0.3">
      <c r="H1677" s="41"/>
    </row>
    <row r="1678" spans="8:8" x14ac:dyDescent="0.3">
      <c r="H1678" s="41"/>
    </row>
    <row r="1679" spans="8:8" x14ac:dyDescent="0.3">
      <c r="H1679" s="41"/>
    </row>
    <row r="1680" spans="8:8" x14ac:dyDescent="0.3">
      <c r="H1680" s="41"/>
    </row>
    <row r="1681" spans="8:8" x14ac:dyDescent="0.3">
      <c r="H1681" s="41"/>
    </row>
    <row r="1682" spans="8:8" x14ac:dyDescent="0.3">
      <c r="H1682" s="41"/>
    </row>
    <row r="1683" spans="8:8" x14ac:dyDescent="0.3">
      <c r="H1683" s="41"/>
    </row>
    <row r="1684" spans="8:8" x14ac:dyDescent="0.3">
      <c r="H1684" s="41"/>
    </row>
    <row r="1685" spans="8:8" x14ac:dyDescent="0.3">
      <c r="H1685" s="41"/>
    </row>
    <row r="1686" spans="8:8" x14ac:dyDescent="0.3">
      <c r="H1686" s="41"/>
    </row>
    <row r="1687" spans="8:8" x14ac:dyDescent="0.3">
      <c r="H1687" s="41"/>
    </row>
    <row r="1688" spans="8:8" x14ac:dyDescent="0.3">
      <c r="H1688" s="41"/>
    </row>
    <row r="1689" spans="8:8" x14ac:dyDescent="0.3">
      <c r="H1689" s="41"/>
    </row>
    <row r="1690" spans="8:8" x14ac:dyDescent="0.3">
      <c r="H1690" s="41"/>
    </row>
    <row r="1691" spans="8:8" x14ac:dyDescent="0.3">
      <c r="H1691" s="41"/>
    </row>
    <row r="1692" spans="8:8" x14ac:dyDescent="0.3">
      <c r="H1692" s="41"/>
    </row>
    <row r="1693" spans="8:8" x14ac:dyDescent="0.3">
      <c r="H1693" s="41"/>
    </row>
    <row r="1694" spans="8:8" x14ac:dyDescent="0.3">
      <c r="H1694" s="41"/>
    </row>
    <row r="1695" spans="8:8" x14ac:dyDescent="0.3">
      <c r="H1695" s="41"/>
    </row>
    <row r="1696" spans="8:8" x14ac:dyDescent="0.3">
      <c r="H1696" s="41"/>
    </row>
    <row r="1697" spans="8:8" x14ac:dyDescent="0.3">
      <c r="H1697" s="41"/>
    </row>
    <row r="1698" spans="8:8" x14ac:dyDescent="0.3">
      <c r="H1698" s="41"/>
    </row>
    <row r="1699" spans="8:8" x14ac:dyDescent="0.3">
      <c r="H1699" s="41"/>
    </row>
    <row r="1700" spans="8:8" x14ac:dyDescent="0.3">
      <c r="H1700" s="41"/>
    </row>
    <row r="1701" spans="8:8" x14ac:dyDescent="0.3">
      <c r="H1701" s="41"/>
    </row>
    <row r="1702" spans="8:8" x14ac:dyDescent="0.3">
      <c r="H1702" s="41"/>
    </row>
    <row r="1703" spans="8:8" x14ac:dyDescent="0.3">
      <c r="H1703" s="41"/>
    </row>
    <row r="1704" spans="8:8" x14ac:dyDescent="0.3">
      <c r="H1704" s="41"/>
    </row>
    <row r="1705" spans="8:8" x14ac:dyDescent="0.3">
      <c r="H1705" s="41"/>
    </row>
    <row r="1706" spans="8:8" x14ac:dyDescent="0.3">
      <c r="H1706" s="41"/>
    </row>
    <row r="1707" spans="8:8" x14ac:dyDescent="0.3">
      <c r="H1707" s="41"/>
    </row>
    <row r="1708" spans="8:8" x14ac:dyDescent="0.3">
      <c r="H1708" s="41"/>
    </row>
    <row r="1709" spans="8:8" x14ac:dyDescent="0.3">
      <c r="H1709" s="41"/>
    </row>
    <row r="1710" spans="8:8" x14ac:dyDescent="0.3">
      <c r="H1710" s="41"/>
    </row>
    <row r="1711" spans="8:8" x14ac:dyDescent="0.3">
      <c r="H1711" s="41"/>
    </row>
    <row r="1712" spans="8:8" x14ac:dyDescent="0.3">
      <c r="H1712" s="41"/>
    </row>
    <row r="1713" spans="8:8" x14ac:dyDescent="0.3">
      <c r="H1713" s="41"/>
    </row>
    <row r="1714" spans="8:8" x14ac:dyDescent="0.3">
      <c r="H1714" s="41"/>
    </row>
    <row r="1715" spans="8:8" x14ac:dyDescent="0.3">
      <c r="H1715" s="41"/>
    </row>
    <row r="1716" spans="8:8" x14ac:dyDescent="0.3">
      <c r="H1716" s="41"/>
    </row>
    <row r="1717" spans="8:8" x14ac:dyDescent="0.3">
      <c r="H1717" s="41"/>
    </row>
    <row r="1718" spans="8:8" x14ac:dyDescent="0.3">
      <c r="H1718" s="41"/>
    </row>
    <row r="1719" spans="8:8" x14ac:dyDescent="0.3">
      <c r="H1719" s="41"/>
    </row>
    <row r="1720" spans="8:8" x14ac:dyDescent="0.3">
      <c r="H1720" s="41"/>
    </row>
    <row r="1721" spans="8:8" x14ac:dyDescent="0.3">
      <c r="H1721" s="41"/>
    </row>
    <row r="1722" spans="8:8" x14ac:dyDescent="0.3">
      <c r="H1722" s="41"/>
    </row>
    <row r="1723" spans="8:8" x14ac:dyDescent="0.3">
      <c r="H1723" s="41"/>
    </row>
    <row r="1724" spans="8:8" x14ac:dyDescent="0.3">
      <c r="H1724" s="41"/>
    </row>
    <row r="1725" spans="8:8" x14ac:dyDescent="0.3">
      <c r="H1725" s="41"/>
    </row>
    <row r="1726" spans="8:8" x14ac:dyDescent="0.3">
      <c r="H1726" s="41"/>
    </row>
    <row r="1727" spans="8:8" x14ac:dyDescent="0.3">
      <c r="H1727" s="41"/>
    </row>
    <row r="1728" spans="8:8" x14ac:dyDescent="0.3">
      <c r="H1728" s="41"/>
    </row>
    <row r="1729" spans="8:8" x14ac:dyDescent="0.3">
      <c r="H1729" s="41"/>
    </row>
    <row r="1730" spans="8:8" x14ac:dyDescent="0.3">
      <c r="H1730" s="41"/>
    </row>
    <row r="1731" spans="8:8" x14ac:dyDescent="0.3">
      <c r="H1731" s="41"/>
    </row>
    <row r="1732" spans="8:8" x14ac:dyDescent="0.3">
      <c r="H1732" s="41"/>
    </row>
    <row r="1733" spans="8:8" x14ac:dyDescent="0.3">
      <c r="H1733" s="41"/>
    </row>
    <row r="1734" spans="8:8" x14ac:dyDescent="0.3">
      <c r="H1734" s="41"/>
    </row>
    <row r="1735" spans="8:8" x14ac:dyDescent="0.3">
      <c r="H1735" s="41"/>
    </row>
    <row r="1736" spans="8:8" x14ac:dyDescent="0.3">
      <c r="H1736" s="41"/>
    </row>
    <row r="1737" spans="8:8" x14ac:dyDescent="0.3">
      <c r="H1737" s="41"/>
    </row>
    <row r="1738" spans="8:8" x14ac:dyDescent="0.3">
      <c r="H1738" s="41"/>
    </row>
    <row r="1739" spans="8:8" x14ac:dyDescent="0.3">
      <c r="H1739" s="41"/>
    </row>
    <row r="1740" spans="8:8" x14ac:dyDescent="0.3">
      <c r="H1740" s="41"/>
    </row>
    <row r="1741" spans="8:8" x14ac:dyDescent="0.3">
      <c r="H1741" s="41"/>
    </row>
    <row r="1742" spans="8:8" x14ac:dyDescent="0.3">
      <c r="H1742" s="41"/>
    </row>
    <row r="1743" spans="8:8" x14ac:dyDescent="0.3">
      <c r="H1743" s="41"/>
    </row>
    <row r="1744" spans="8:8" x14ac:dyDescent="0.3">
      <c r="H1744" s="41"/>
    </row>
    <row r="1745" spans="8:8" x14ac:dyDescent="0.3">
      <c r="H1745" s="41"/>
    </row>
    <row r="1746" spans="8:8" x14ac:dyDescent="0.3">
      <c r="H1746" s="41"/>
    </row>
    <row r="1747" spans="8:8" x14ac:dyDescent="0.3">
      <c r="H1747" s="41"/>
    </row>
    <row r="1748" spans="8:8" x14ac:dyDescent="0.3">
      <c r="H1748" s="41"/>
    </row>
    <row r="1749" spans="8:8" x14ac:dyDescent="0.3">
      <c r="H1749" s="41"/>
    </row>
    <row r="1750" spans="8:8" x14ac:dyDescent="0.3">
      <c r="H1750" s="41"/>
    </row>
    <row r="1751" spans="8:8" x14ac:dyDescent="0.3">
      <c r="H1751" s="41"/>
    </row>
    <row r="1752" spans="8:8" x14ac:dyDescent="0.3">
      <c r="H1752" s="41"/>
    </row>
    <row r="1753" spans="8:8" x14ac:dyDescent="0.3">
      <c r="H1753" s="41"/>
    </row>
    <row r="1754" spans="8:8" x14ac:dyDescent="0.3">
      <c r="H1754" s="41"/>
    </row>
    <row r="1755" spans="8:8" x14ac:dyDescent="0.3">
      <c r="H1755" s="41"/>
    </row>
    <row r="1756" spans="8:8" x14ac:dyDescent="0.3">
      <c r="H1756" s="41"/>
    </row>
    <row r="1757" spans="8:8" x14ac:dyDescent="0.3">
      <c r="H1757" s="41"/>
    </row>
    <row r="1758" spans="8:8" x14ac:dyDescent="0.3">
      <c r="H1758" s="41"/>
    </row>
    <row r="1759" spans="8:8" x14ac:dyDescent="0.3">
      <c r="H1759" s="41"/>
    </row>
    <row r="1760" spans="8:8" x14ac:dyDescent="0.3">
      <c r="H1760" s="41"/>
    </row>
    <row r="1761" spans="8:8" x14ac:dyDescent="0.3">
      <c r="H1761" s="41"/>
    </row>
    <row r="1762" spans="8:8" x14ac:dyDescent="0.3">
      <c r="H1762" s="41"/>
    </row>
    <row r="1763" spans="8:8" x14ac:dyDescent="0.3">
      <c r="H1763" s="41"/>
    </row>
    <row r="1764" spans="8:8" x14ac:dyDescent="0.3">
      <c r="H1764" s="41"/>
    </row>
    <row r="1765" spans="8:8" x14ac:dyDescent="0.3">
      <c r="H1765" s="41"/>
    </row>
    <row r="1766" spans="8:8" x14ac:dyDescent="0.3">
      <c r="H1766" s="41"/>
    </row>
    <row r="1767" spans="8:8" x14ac:dyDescent="0.3">
      <c r="H1767" s="41"/>
    </row>
    <row r="1768" spans="8:8" x14ac:dyDescent="0.3">
      <c r="H1768" s="41"/>
    </row>
    <row r="1769" spans="8:8" x14ac:dyDescent="0.3">
      <c r="H1769" s="41"/>
    </row>
    <row r="1770" spans="8:8" x14ac:dyDescent="0.3">
      <c r="H1770" s="41"/>
    </row>
    <row r="1771" spans="8:8" x14ac:dyDescent="0.3">
      <c r="H1771" s="41"/>
    </row>
    <row r="1772" spans="8:8" x14ac:dyDescent="0.3">
      <c r="H1772" s="41"/>
    </row>
    <row r="1773" spans="8:8" x14ac:dyDescent="0.3">
      <c r="H1773" s="41"/>
    </row>
    <row r="1774" spans="8:8" x14ac:dyDescent="0.3">
      <c r="H1774" s="41"/>
    </row>
    <row r="1775" spans="8:8" x14ac:dyDescent="0.3">
      <c r="H1775" s="41"/>
    </row>
    <row r="1776" spans="8:8" x14ac:dyDescent="0.3">
      <c r="H1776" s="41"/>
    </row>
    <row r="1777" spans="8:8" x14ac:dyDescent="0.3">
      <c r="H1777" s="41"/>
    </row>
    <row r="1778" spans="8:8" x14ac:dyDescent="0.3">
      <c r="H1778" s="41"/>
    </row>
    <row r="1779" spans="8:8" x14ac:dyDescent="0.3">
      <c r="H1779" s="41"/>
    </row>
    <row r="1780" spans="8:8" x14ac:dyDescent="0.3">
      <c r="H1780" s="41"/>
    </row>
    <row r="1781" spans="8:8" x14ac:dyDescent="0.3">
      <c r="H1781" s="41"/>
    </row>
    <row r="1782" spans="8:8" x14ac:dyDescent="0.3">
      <c r="H1782" s="41"/>
    </row>
    <row r="1783" spans="8:8" x14ac:dyDescent="0.3">
      <c r="H1783" s="41"/>
    </row>
    <row r="1784" spans="8:8" x14ac:dyDescent="0.3">
      <c r="H1784" s="41"/>
    </row>
    <row r="1785" spans="8:8" x14ac:dyDescent="0.3">
      <c r="H1785" s="41"/>
    </row>
    <row r="1786" spans="8:8" x14ac:dyDescent="0.3">
      <c r="H1786" s="41"/>
    </row>
    <row r="1787" spans="8:8" x14ac:dyDescent="0.3">
      <c r="H1787" s="41"/>
    </row>
    <row r="1788" spans="8:8" x14ac:dyDescent="0.3">
      <c r="H1788" s="41"/>
    </row>
    <row r="1789" spans="8:8" x14ac:dyDescent="0.3">
      <c r="H1789" s="41"/>
    </row>
    <row r="1790" spans="8:8" x14ac:dyDescent="0.3">
      <c r="H1790" s="41"/>
    </row>
    <row r="1791" spans="8:8" x14ac:dyDescent="0.3">
      <c r="H1791" s="41"/>
    </row>
    <row r="1792" spans="8:8" x14ac:dyDescent="0.3">
      <c r="H1792" s="41"/>
    </row>
    <row r="1793" spans="8:8" x14ac:dyDescent="0.3">
      <c r="H1793" s="41"/>
    </row>
    <row r="1794" spans="8:8" x14ac:dyDescent="0.3">
      <c r="H1794" s="41"/>
    </row>
    <row r="1795" spans="8:8" x14ac:dyDescent="0.3">
      <c r="H1795" s="41"/>
    </row>
    <row r="1796" spans="8:8" x14ac:dyDescent="0.3">
      <c r="H1796" s="41"/>
    </row>
    <row r="1797" spans="8:8" x14ac:dyDescent="0.3">
      <c r="H1797" s="41"/>
    </row>
    <row r="1798" spans="8:8" x14ac:dyDescent="0.3">
      <c r="H1798" s="41"/>
    </row>
    <row r="1799" spans="8:8" x14ac:dyDescent="0.3">
      <c r="H1799" s="41"/>
    </row>
    <row r="1800" spans="8:8" x14ac:dyDescent="0.3">
      <c r="H1800" s="41"/>
    </row>
    <row r="1801" spans="8:8" x14ac:dyDescent="0.3">
      <c r="H1801" s="41"/>
    </row>
    <row r="1802" spans="8:8" x14ac:dyDescent="0.3">
      <c r="H1802" s="41"/>
    </row>
    <row r="1803" spans="8:8" x14ac:dyDescent="0.3">
      <c r="H1803" s="41"/>
    </row>
    <row r="1804" spans="8:8" x14ac:dyDescent="0.3">
      <c r="H1804" s="41"/>
    </row>
    <row r="1805" spans="8:8" x14ac:dyDescent="0.3">
      <c r="H1805" s="41"/>
    </row>
    <row r="1806" spans="8:8" x14ac:dyDescent="0.3">
      <c r="H1806" s="41"/>
    </row>
    <row r="1807" spans="8:8" x14ac:dyDescent="0.3">
      <c r="H1807" s="41"/>
    </row>
    <row r="1808" spans="8:8" x14ac:dyDescent="0.3">
      <c r="H1808" s="41"/>
    </row>
    <row r="1809" spans="8:8" x14ac:dyDescent="0.3">
      <c r="H1809" s="41"/>
    </row>
    <row r="1810" spans="8:8" x14ac:dyDescent="0.3">
      <c r="H1810" s="41"/>
    </row>
    <row r="1811" spans="8:8" x14ac:dyDescent="0.3">
      <c r="H1811" s="41"/>
    </row>
    <row r="1812" spans="8:8" x14ac:dyDescent="0.3">
      <c r="H1812" s="41"/>
    </row>
    <row r="1813" spans="8:8" x14ac:dyDescent="0.3">
      <c r="H1813" s="41"/>
    </row>
    <row r="1814" spans="8:8" x14ac:dyDescent="0.3">
      <c r="H1814" s="41"/>
    </row>
    <row r="1815" spans="8:8" x14ac:dyDescent="0.3">
      <c r="H1815" s="41"/>
    </row>
    <row r="1816" spans="8:8" x14ac:dyDescent="0.3">
      <c r="H1816" s="41"/>
    </row>
    <row r="1817" spans="8:8" x14ac:dyDescent="0.3">
      <c r="H1817" s="41"/>
    </row>
    <row r="1818" spans="8:8" x14ac:dyDescent="0.3">
      <c r="H1818" s="41"/>
    </row>
    <row r="1819" spans="8:8" x14ac:dyDescent="0.3">
      <c r="H1819" s="41"/>
    </row>
    <row r="1820" spans="8:8" x14ac:dyDescent="0.3">
      <c r="H1820" s="41"/>
    </row>
    <row r="1821" spans="8:8" x14ac:dyDescent="0.3">
      <c r="H1821" s="41"/>
    </row>
    <row r="1822" spans="8:8" x14ac:dyDescent="0.3">
      <c r="H1822" s="41"/>
    </row>
    <row r="1823" spans="8:8" x14ac:dyDescent="0.3">
      <c r="H1823" s="41"/>
    </row>
    <row r="1824" spans="8:8" x14ac:dyDescent="0.3">
      <c r="H1824" s="41"/>
    </row>
    <row r="1825" spans="8:8" x14ac:dyDescent="0.3">
      <c r="H1825" s="41"/>
    </row>
    <row r="1826" spans="8:8" x14ac:dyDescent="0.3">
      <c r="H1826" s="41"/>
    </row>
    <row r="1827" spans="8:8" x14ac:dyDescent="0.3">
      <c r="H1827" s="41"/>
    </row>
    <row r="1828" spans="8:8" x14ac:dyDescent="0.3">
      <c r="H1828" s="41"/>
    </row>
    <row r="1829" spans="8:8" x14ac:dyDescent="0.3">
      <c r="H1829" s="41"/>
    </row>
    <row r="1830" spans="8:8" x14ac:dyDescent="0.3">
      <c r="H1830" s="41"/>
    </row>
    <row r="1831" spans="8:8" x14ac:dyDescent="0.3">
      <c r="H1831" s="41"/>
    </row>
    <row r="1832" spans="8:8" x14ac:dyDescent="0.3">
      <c r="H1832" s="41"/>
    </row>
    <row r="1833" spans="8:8" x14ac:dyDescent="0.3">
      <c r="H1833" s="41"/>
    </row>
    <row r="1834" spans="8:8" x14ac:dyDescent="0.3">
      <c r="H1834" s="41"/>
    </row>
    <row r="1835" spans="8:8" x14ac:dyDescent="0.3">
      <c r="H1835" s="41"/>
    </row>
    <row r="1836" spans="8:8" x14ac:dyDescent="0.3">
      <c r="H1836" s="41"/>
    </row>
    <row r="1837" spans="8:8" x14ac:dyDescent="0.3">
      <c r="H1837" s="41"/>
    </row>
    <row r="1838" spans="8:8" x14ac:dyDescent="0.3">
      <c r="H1838" s="41"/>
    </row>
    <row r="1839" spans="8:8" x14ac:dyDescent="0.3">
      <c r="H1839" s="41"/>
    </row>
    <row r="1840" spans="8:8" x14ac:dyDescent="0.3">
      <c r="H1840" s="41"/>
    </row>
    <row r="1841" spans="8:8" x14ac:dyDescent="0.3">
      <c r="H1841" s="41"/>
    </row>
    <row r="1842" spans="8:8" x14ac:dyDescent="0.3">
      <c r="H1842" s="41"/>
    </row>
    <row r="1843" spans="8:8" x14ac:dyDescent="0.3">
      <c r="H1843" s="41"/>
    </row>
    <row r="1844" spans="8:8" x14ac:dyDescent="0.3">
      <c r="H1844" s="41"/>
    </row>
    <row r="1845" spans="8:8" x14ac:dyDescent="0.3">
      <c r="H1845" s="41"/>
    </row>
    <row r="1846" spans="8:8" x14ac:dyDescent="0.3">
      <c r="H1846" s="41"/>
    </row>
    <row r="1847" spans="8:8" x14ac:dyDescent="0.3">
      <c r="H1847" s="41"/>
    </row>
    <row r="1848" spans="8:8" x14ac:dyDescent="0.3">
      <c r="H1848" s="41"/>
    </row>
    <row r="1849" spans="8:8" x14ac:dyDescent="0.3">
      <c r="H1849" s="41"/>
    </row>
    <row r="1850" spans="8:8" x14ac:dyDescent="0.3">
      <c r="H1850" s="41"/>
    </row>
    <row r="1851" spans="8:8" x14ac:dyDescent="0.3">
      <c r="H1851" s="41"/>
    </row>
    <row r="1852" spans="8:8" x14ac:dyDescent="0.3">
      <c r="H1852" s="41"/>
    </row>
    <row r="1853" spans="8:8" x14ac:dyDescent="0.3">
      <c r="H1853" s="41"/>
    </row>
    <row r="1854" spans="8:8" x14ac:dyDescent="0.3">
      <c r="H1854" s="41"/>
    </row>
    <row r="1855" spans="8:8" x14ac:dyDescent="0.3">
      <c r="H1855" s="41"/>
    </row>
    <row r="1856" spans="8:8" x14ac:dyDescent="0.3">
      <c r="H1856" s="41"/>
    </row>
    <row r="1857" spans="8:8" x14ac:dyDescent="0.3">
      <c r="H1857" s="41"/>
    </row>
    <row r="1858" spans="8:8" x14ac:dyDescent="0.3">
      <c r="H1858" s="41"/>
    </row>
    <row r="1859" spans="8:8" x14ac:dyDescent="0.3">
      <c r="H1859" s="41"/>
    </row>
    <row r="1860" spans="8:8" x14ac:dyDescent="0.3">
      <c r="H1860" s="41"/>
    </row>
    <row r="1861" spans="8:8" x14ac:dyDescent="0.3">
      <c r="H1861" s="41"/>
    </row>
    <row r="1862" spans="8:8" x14ac:dyDescent="0.3">
      <c r="H1862" s="41"/>
    </row>
    <row r="1863" spans="8:8" x14ac:dyDescent="0.3">
      <c r="H1863" s="41"/>
    </row>
    <row r="1864" spans="8:8" x14ac:dyDescent="0.3">
      <c r="H1864" s="41"/>
    </row>
    <row r="1865" spans="8:8" x14ac:dyDescent="0.3">
      <c r="H1865" s="41"/>
    </row>
    <row r="1866" spans="8:8" x14ac:dyDescent="0.3">
      <c r="H1866" s="41"/>
    </row>
    <row r="1867" spans="8:8" x14ac:dyDescent="0.3">
      <c r="H1867" s="41"/>
    </row>
    <row r="1868" spans="8:8" x14ac:dyDescent="0.3">
      <c r="H1868" s="41"/>
    </row>
    <row r="1869" spans="8:8" x14ac:dyDescent="0.3">
      <c r="H1869" s="41"/>
    </row>
    <row r="1870" spans="8:8" x14ac:dyDescent="0.3">
      <c r="H1870" s="41"/>
    </row>
    <row r="1871" spans="8:8" x14ac:dyDescent="0.3">
      <c r="H1871" s="41"/>
    </row>
    <row r="1872" spans="8:8" x14ac:dyDescent="0.3">
      <c r="H1872" s="41"/>
    </row>
    <row r="1873" spans="8:8" x14ac:dyDescent="0.3">
      <c r="H1873" s="41"/>
    </row>
    <row r="1874" spans="8:8" x14ac:dyDescent="0.3">
      <c r="H1874" s="41"/>
    </row>
    <row r="1875" spans="8:8" x14ac:dyDescent="0.3">
      <c r="H1875" s="41"/>
    </row>
    <row r="1876" spans="8:8" x14ac:dyDescent="0.3">
      <c r="H1876" s="41"/>
    </row>
    <row r="1877" spans="8:8" x14ac:dyDescent="0.3">
      <c r="H1877" s="41"/>
    </row>
    <row r="1878" spans="8:8" x14ac:dyDescent="0.3">
      <c r="H1878" s="41"/>
    </row>
    <row r="1879" spans="8:8" x14ac:dyDescent="0.3">
      <c r="H1879" s="41"/>
    </row>
    <row r="1880" spans="8:8" x14ac:dyDescent="0.3">
      <c r="H1880" s="41"/>
    </row>
    <row r="1881" spans="8:8" x14ac:dyDescent="0.3">
      <c r="H1881" s="41"/>
    </row>
    <row r="1882" spans="8:8" x14ac:dyDescent="0.3">
      <c r="H1882" s="41"/>
    </row>
    <row r="1883" spans="8:8" x14ac:dyDescent="0.3">
      <c r="H1883" s="41"/>
    </row>
    <row r="1884" spans="8:8" x14ac:dyDescent="0.3">
      <c r="H1884" s="41"/>
    </row>
    <row r="1885" spans="8:8" x14ac:dyDescent="0.3">
      <c r="H1885" s="41"/>
    </row>
    <row r="1886" spans="8:8" x14ac:dyDescent="0.3">
      <c r="H1886" s="41"/>
    </row>
    <row r="1887" spans="8:8" x14ac:dyDescent="0.3">
      <c r="H1887" s="41"/>
    </row>
    <row r="1888" spans="8:8" x14ac:dyDescent="0.3">
      <c r="H1888" s="41"/>
    </row>
    <row r="1889" spans="8:8" x14ac:dyDescent="0.3">
      <c r="H1889" s="41"/>
    </row>
    <row r="1890" spans="8:8" x14ac:dyDescent="0.3">
      <c r="H1890" s="41"/>
    </row>
    <row r="1891" spans="8:8" x14ac:dyDescent="0.3">
      <c r="H1891" s="41"/>
    </row>
    <row r="1892" spans="8:8" x14ac:dyDescent="0.3">
      <c r="H1892" s="41"/>
    </row>
    <row r="1893" spans="8:8" x14ac:dyDescent="0.3">
      <c r="H1893" s="41"/>
    </row>
    <row r="1894" spans="8:8" x14ac:dyDescent="0.3">
      <c r="H1894" s="41"/>
    </row>
    <row r="1895" spans="8:8" x14ac:dyDescent="0.3">
      <c r="H1895" s="41"/>
    </row>
    <row r="1896" spans="8:8" x14ac:dyDescent="0.3">
      <c r="H1896" s="41"/>
    </row>
    <row r="1897" spans="8:8" x14ac:dyDescent="0.3">
      <c r="H1897" s="41"/>
    </row>
    <row r="1898" spans="8:8" x14ac:dyDescent="0.3">
      <c r="H1898" s="41"/>
    </row>
    <row r="1899" spans="8:8" x14ac:dyDescent="0.3">
      <c r="H1899" s="41"/>
    </row>
    <row r="1900" spans="8:8" x14ac:dyDescent="0.3">
      <c r="H1900" s="41"/>
    </row>
    <row r="1901" spans="8:8" x14ac:dyDescent="0.3">
      <c r="H1901" s="41"/>
    </row>
    <row r="1902" spans="8:8" x14ac:dyDescent="0.3">
      <c r="H1902" s="41"/>
    </row>
    <row r="1903" spans="8:8" x14ac:dyDescent="0.3">
      <c r="H1903" s="41"/>
    </row>
    <row r="1904" spans="8:8" x14ac:dyDescent="0.3">
      <c r="H1904" s="41"/>
    </row>
    <row r="1905" spans="8:8" x14ac:dyDescent="0.3">
      <c r="H1905" s="41"/>
    </row>
    <row r="1906" spans="8:8" x14ac:dyDescent="0.3">
      <c r="H1906" s="41"/>
    </row>
    <row r="1907" spans="8:8" x14ac:dyDescent="0.3">
      <c r="H1907" s="41"/>
    </row>
    <row r="1908" spans="8:8" x14ac:dyDescent="0.3">
      <c r="H1908" s="41"/>
    </row>
    <row r="1909" spans="8:8" x14ac:dyDescent="0.3">
      <c r="H1909" s="41"/>
    </row>
    <row r="1910" spans="8:8" x14ac:dyDescent="0.3">
      <c r="H1910" s="41"/>
    </row>
    <row r="1911" spans="8:8" x14ac:dyDescent="0.3">
      <c r="H1911" s="41"/>
    </row>
    <row r="1912" spans="8:8" x14ac:dyDescent="0.3">
      <c r="H1912" s="41"/>
    </row>
    <row r="1913" spans="8:8" x14ac:dyDescent="0.3">
      <c r="H1913" s="41"/>
    </row>
    <row r="1914" spans="8:8" x14ac:dyDescent="0.3">
      <c r="H1914" s="41"/>
    </row>
    <row r="1915" spans="8:8" x14ac:dyDescent="0.3">
      <c r="H1915" s="41"/>
    </row>
    <row r="1916" spans="8:8" x14ac:dyDescent="0.3">
      <c r="H1916" s="41"/>
    </row>
    <row r="1917" spans="8:8" x14ac:dyDescent="0.3">
      <c r="H1917" s="41"/>
    </row>
    <row r="1918" spans="8:8" x14ac:dyDescent="0.3">
      <c r="H1918" s="41"/>
    </row>
    <row r="1919" spans="8:8" x14ac:dyDescent="0.3">
      <c r="H1919" s="41"/>
    </row>
    <row r="1920" spans="8:8" x14ac:dyDescent="0.3">
      <c r="H1920" s="41"/>
    </row>
    <row r="1921" spans="8:8" x14ac:dyDescent="0.3">
      <c r="H1921" s="41"/>
    </row>
    <row r="1922" spans="8:8" x14ac:dyDescent="0.3">
      <c r="H1922" s="41"/>
    </row>
    <row r="1923" spans="8:8" x14ac:dyDescent="0.3">
      <c r="H1923" s="41"/>
    </row>
    <row r="1924" spans="8:8" x14ac:dyDescent="0.3">
      <c r="H1924" s="41"/>
    </row>
    <row r="1925" spans="8:8" x14ac:dyDescent="0.3">
      <c r="H1925" s="41"/>
    </row>
    <row r="1926" spans="8:8" x14ac:dyDescent="0.3">
      <c r="H1926" s="41"/>
    </row>
    <row r="1927" spans="8:8" x14ac:dyDescent="0.3">
      <c r="H1927" s="41"/>
    </row>
    <row r="1928" spans="8:8" x14ac:dyDescent="0.3">
      <c r="H1928" s="41"/>
    </row>
    <row r="1929" spans="8:8" x14ac:dyDescent="0.3">
      <c r="H1929" s="41"/>
    </row>
    <row r="1930" spans="8:8" x14ac:dyDescent="0.3">
      <c r="H1930" s="41"/>
    </row>
    <row r="1931" spans="8:8" x14ac:dyDescent="0.3">
      <c r="H1931" s="41"/>
    </row>
    <row r="1932" spans="8:8" x14ac:dyDescent="0.3">
      <c r="H1932" s="41"/>
    </row>
    <row r="1933" spans="8:8" x14ac:dyDescent="0.3">
      <c r="H1933" s="41"/>
    </row>
    <row r="1934" spans="8:8" x14ac:dyDescent="0.3">
      <c r="H1934" s="41"/>
    </row>
    <row r="1935" spans="8:8" x14ac:dyDescent="0.3">
      <c r="H1935" s="41"/>
    </row>
    <row r="1936" spans="8:8" x14ac:dyDescent="0.3">
      <c r="H1936" s="41"/>
    </row>
    <row r="1937" spans="8:8" x14ac:dyDescent="0.3">
      <c r="H1937" s="41"/>
    </row>
    <row r="1938" spans="8:8" x14ac:dyDescent="0.3">
      <c r="H1938" s="41"/>
    </row>
    <row r="1939" spans="8:8" x14ac:dyDescent="0.3">
      <c r="H1939" s="41"/>
    </row>
    <row r="1940" spans="8:8" x14ac:dyDescent="0.3">
      <c r="H1940" s="41"/>
    </row>
    <row r="1941" spans="8:8" x14ac:dyDescent="0.3">
      <c r="H1941" s="41"/>
    </row>
    <row r="1942" spans="8:8" x14ac:dyDescent="0.3">
      <c r="H1942" s="41"/>
    </row>
    <row r="1943" spans="8:8" x14ac:dyDescent="0.3">
      <c r="H1943" s="41"/>
    </row>
    <row r="1944" spans="8:8" x14ac:dyDescent="0.3">
      <c r="H1944" s="41"/>
    </row>
    <row r="1945" spans="8:8" x14ac:dyDescent="0.3">
      <c r="H1945" s="41"/>
    </row>
    <row r="1946" spans="8:8" x14ac:dyDescent="0.3">
      <c r="H1946" s="41"/>
    </row>
    <row r="1947" spans="8:8" x14ac:dyDescent="0.3">
      <c r="H1947" s="41"/>
    </row>
    <row r="1948" spans="8:8" x14ac:dyDescent="0.3">
      <c r="H1948" s="41"/>
    </row>
    <row r="1949" spans="8:8" x14ac:dyDescent="0.3">
      <c r="H1949" s="41"/>
    </row>
    <row r="1950" spans="8:8" x14ac:dyDescent="0.3">
      <c r="H1950" s="41"/>
    </row>
    <row r="1951" spans="8:8" x14ac:dyDescent="0.3">
      <c r="H1951" s="41"/>
    </row>
    <row r="1952" spans="8:8" x14ac:dyDescent="0.3">
      <c r="H1952" s="41"/>
    </row>
    <row r="1953" spans="8:8" x14ac:dyDescent="0.3">
      <c r="H1953" s="41"/>
    </row>
    <row r="1954" spans="8:8" x14ac:dyDescent="0.3">
      <c r="H1954" s="41"/>
    </row>
    <row r="1955" spans="8:8" x14ac:dyDescent="0.3">
      <c r="H1955" s="41"/>
    </row>
    <row r="1956" spans="8:8" x14ac:dyDescent="0.3">
      <c r="H1956" s="41"/>
    </row>
    <row r="1957" spans="8:8" x14ac:dyDescent="0.3">
      <c r="H1957" s="41"/>
    </row>
    <row r="1958" spans="8:8" x14ac:dyDescent="0.3">
      <c r="H1958" s="41"/>
    </row>
    <row r="1959" spans="8:8" x14ac:dyDescent="0.3">
      <c r="H1959" s="41"/>
    </row>
    <row r="1960" spans="8:8" x14ac:dyDescent="0.3">
      <c r="H1960" s="41"/>
    </row>
    <row r="1961" spans="8:8" x14ac:dyDescent="0.3">
      <c r="H1961" s="41"/>
    </row>
    <row r="1962" spans="8:8" x14ac:dyDescent="0.3">
      <c r="H1962" s="41"/>
    </row>
    <row r="1963" spans="8:8" x14ac:dyDescent="0.3">
      <c r="H1963" s="41"/>
    </row>
    <row r="1964" spans="8:8" x14ac:dyDescent="0.3">
      <c r="H1964" s="41"/>
    </row>
    <row r="1965" spans="8:8" x14ac:dyDescent="0.3">
      <c r="H1965" s="41"/>
    </row>
    <row r="1966" spans="8:8" x14ac:dyDescent="0.3">
      <c r="H1966" s="41"/>
    </row>
    <row r="1967" spans="8:8" x14ac:dyDescent="0.3">
      <c r="H1967" s="41"/>
    </row>
    <row r="1968" spans="8:8" x14ac:dyDescent="0.3">
      <c r="H1968" s="41"/>
    </row>
    <row r="1969" spans="8:8" x14ac:dyDescent="0.3">
      <c r="H1969" s="41"/>
    </row>
    <row r="1970" spans="8:8" x14ac:dyDescent="0.3">
      <c r="H1970" s="41"/>
    </row>
    <row r="1971" spans="8:8" x14ac:dyDescent="0.3">
      <c r="H1971" s="41"/>
    </row>
    <row r="1972" spans="8:8" x14ac:dyDescent="0.3">
      <c r="H1972" s="41"/>
    </row>
    <row r="1973" spans="8:8" x14ac:dyDescent="0.3">
      <c r="H1973" s="41"/>
    </row>
    <row r="1974" spans="8:8" x14ac:dyDescent="0.3">
      <c r="H1974" s="41"/>
    </row>
    <row r="1975" spans="8:8" x14ac:dyDescent="0.3">
      <c r="H1975" s="41"/>
    </row>
    <row r="1976" spans="8:8" x14ac:dyDescent="0.3">
      <c r="H1976" s="41"/>
    </row>
    <row r="1977" spans="8:8" x14ac:dyDescent="0.3">
      <c r="H1977" s="41"/>
    </row>
    <row r="1978" spans="8:8" x14ac:dyDescent="0.3">
      <c r="H1978" s="41"/>
    </row>
    <row r="1979" spans="8:8" x14ac:dyDescent="0.3">
      <c r="H1979" s="41"/>
    </row>
    <row r="1980" spans="8:8" x14ac:dyDescent="0.3">
      <c r="H1980" s="41"/>
    </row>
    <row r="1981" spans="8:8" x14ac:dyDescent="0.3">
      <c r="H1981" s="41"/>
    </row>
    <row r="1982" spans="8:8" x14ac:dyDescent="0.3">
      <c r="H1982" s="41"/>
    </row>
    <row r="1983" spans="8:8" x14ac:dyDescent="0.3">
      <c r="H1983" s="41"/>
    </row>
    <row r="1984" spans="8:8" x14ac:dyDescent="0.3">
      <c r="H1984" s="41"/>
    </row>
    <row r="1985" spans="8:8" x14ac:dyDescent="0.3">
      <c r="H1985" s="41"/>
    </row>
    <row r="1986" spans="8:8" x14ac:dyDescent="0.3">
      <c r="H1986" s="41"/>
    </row>
    <row r="1987" spans="8:8" x14ac:dyDescent="0.3">
      <c r="H1987" s="41"/>
    </row>
    <row r="1988" spans="8:8" x14ac:dyDescent="0.3">
      <c r="H1988" s="41"/>
    </row>
    <row r="1989" spans="8:8" x14ac:dyDescent="0.3">
      <c r="H1989" s="41"/>
    </row>
    <row r="1990" spans="8:8" x14ac:dyDescent="0.3">
      <c r="H1990" s="41"/>
    </row>
    <row r="1991" spans="8:8" x14ac:dyDescent="0.3">
      <c r="H1991" s="41"/>
    </row>
    <row r="1992" spans="8:8" x14ac:dyDescent="0.3">
      <c r="H1992" s="41"/>
    </row>
    <row r="1993" spans="8:8" x14ac:dyDescent="0.3">
      <c r="H1993" s="41"/>
    </row>
    <row r="1994" spans="8:8" x14ac:dyDescent="0.3">
      <c r="H1994" s="41"/>
    </row>
    <row r="1995" spans="8:8" x14ac:dyDescent="0.3">
      <c r="H1995" s="41"/>
    </row>
    <row r="1996" spans="8:8" x14ac:dyDescent="0.3">
      <c r="H1996" s="41"/>
    </row>
    <row r="1997" spans="8:8" x14ac:dyDescent="0.3">
      <c r="H1997" s="41"/>
    </row>
    <row r="1998" spans="8:8" x14ac:dyDescent="0.3">
      <c r="H1998" s="41"/>
    </row>
    <row r="1999" spans="8:8" x14ac:dyDescent="0.3">
      <c r="H1999" s="41"/>
    </row>
    <row r="2000" spans="8:8" x14ac:dyDescent="0.3">
      <c r="H2000" s="41"/>
    </row>
    <row r="2001" spans="8:8" x14ac:dyDescent="0.3">
      <c r="H2001" s="41"/>
    </row>
    <row r="2002" spans="8:8" x14ac:dyDescent="0.3">
      <c r="H2002" s="41"/>
    </row>
    <row r="2003" spans="8:8" x14ac:dyDescent="0.3">
      <c r="H2003" s="41"/>
    </row>
    <row r="2004" spans="8:8" x14ac:dyDescent="0.3">
      <c r="H2004" s="41"/>
    </row>
    <row r="2005" spans="8:8" x14ac:dyDescent="0.3">
      <c r="H2005" s="41"/>
    </row>
    <row r="2006" spans="8:8" x14ac:dyDescent="0.3">
      <c r="H2006" s="41"/>
    </row>
    <row r="2007" spans="8:8" x14ac:dyDescent="0.3">
      <c r="H2007" s="41"/>
    </row>
    <row r="2008" spans="8:8" x14ac:dyDescent="0.3">
      <c r="H2008" s="41"/>
    </row>
    <row r="2009" spans="8:8" x14ac:dyDescent="0.3">
      <c r="H2009" s="41"/>
    </row>
    <row r="2010" spans="8:8" x14ac:dyDescent="0.3">
      <c r="H2010" s="41"/>
    </row>
    <row r="2011" spans="8:8" x14ac:dyDescent="0.3">
      <c r="H2011" s="41"/>
    </row>
    <row r="2012" spans="8:8" x14ac:dyDescent="0.3">
      <c r="H2012" s="41"/>
    </row>
    <row r="2013" spans="8:8" x14ac:dyDescent="0.3">
      <c r="H2013" s="41"/>
    </row>
    <row r="2014" spans="8:8" x14ac:dyDescent="0.3">
      <c r="H2014" s="41"/>
    </row>
    <row r="2015" spans="8:8" x14ac:dyDescent="0.3">
      <c r="H2015" s="41"/>
    </row>
    <row r="2016" spans="8:8" x14ac:dyDescent="0.3">
      <c r="H2016" s="41"/>
    </row>
    <row r="2017" spans="8:8" x14ac:dyDescent="0.3">
      <c r="H2017" s="41"/>
    </row>
    <row r="2018" spans="8:8" x14ac:dyDescent="0.3">
      <c r="H2018" s="41"/>
    </row>
    <row r="2019" spans="8:8" x14ac:dyDescent="0.3">
      <c r="H2019" s="41"/>
    </row>
    <row r="2020" spans="8:8" x14ac:dyDescent="0.3">
      <c r="H2020" s="41"/>
    </row>
    <row r="2021" spans="8:8" x14ac:dyDescent="0.3">
      <c r="H2021" s="41"/>
    </row>
    <row r="2022" spans="8:8" x14ac:dyDescent="0.3">
      <c r="H2022" s="41"/>
    </row>
    <row r="2023" spans="8:8" x14ac:dyDescent="0.3">
      <c r="H2023" s="41"/>
    </row>
    <row r="2024" spans="8:8" x14ac:dyDescent="0.3">
      <c r="H2024" s="41"/>
    </row>
    <row r="2025" spans="8:8" x14ac:dyDescent="0.3">
      <c r="H2025" s="41"/>
    </row>
    <row r="2026" spans="8:8" x14ac:dyDescent="0.3">
      <c r="H2026" s="41"/>
    </row>
    <row r="2027" spans="8:8" x14ac:dyDescent="0.3">
      <c r="H2027" s="41"/>
    </row>
    <row r="2028" spans="8:8" x14ac:dyDescent="0.3">
      <c r="H2028" s="41"/>
    </row>
    <row r="2029" spans="8:8" x14ac:dyDescent="0.3">
      <c r="H2029" s="41"/>
    </row>
    <row r="2030" spans="8:8" x14ac:dyDescent="0.3">
      <c r="H2030" s="41"/>
    </row>
    <row r="2031" spans="8:8" x14ac:dyDescent="0.3">
      <c r="H2031" s="41"/>
    </row>
    <row r="2032" spans="8:8" x14ac:dyDescent="0.3">
      <c r="H2032" s="41"/>
    </row>
    <row r="2033" spans="8:8" x14ac:dyDescent="0.3">
      <c r="H2033" s="41"/>
    </row>
    <row r="2034" spans="8:8" x14ac:dyDescent="0.3">
      <c r="H2034" s="41"/>
    </row>
    <row r="2035" spans="8:8" x14ac:dyDescent="0.3">
      <c r="H2035" s="41"/>
    </row>
    <row r="2036" spans="8:8" x14ac:dyDescent="0.3">
      <c r="H2036" s="41"/>
    </row>
    <row r="2037" spans="8:8" x14ac:dyDescent="0.3">
      <c r="H2037" s="41"/>
    </row>
    <row r="2038" spans="8:8" x14ac:dyDescent="0.3">
      <c r="H2038" s="41"/>
    </row>
    <row r="2039" spans="8:8" x14ac:dyDescent="0.3">
      <c r="H2039" s="41"/>
    </row>
    <row r="2040" spans="8:8" x14ac:dyDescent="0.3">
      <c r="H2040" s="41"/>
    </row>
    <row r="2041" spans="8:8" x14ac:dyDescent="0.3">
      <c r="H2041" s="41"/>
    </row>
    <row r="2042" spans="8:8" x14ac:dyDescent="0.3">
      <c r="H2042" s="41"/>
    </row>
    <row r="2043" spans="8:8" x14ac:dyDescent="0.3">
      <c r="H2043" s="41"/>
    </row>
    <row r="2044" spans="8:8" x14ac:dyDescent="0.3">
      <c r="H2044" s="41"/>
    </row>
    <row r="2045" spans="8:8" x14ac:dyDescent="0.3">
      <c r="H2045" s="41"/>
    </row>
    <row r="2046" spans="8:8" x14ac:dyDescent="0.3">
      <c r="H2046" s="41"/>
    </row>
    <row r="2047" spans="8:8" x14ac:dyDescent="0.3">
      <c r="H2047" s="41"/>
    </row>
    <row r="2048" spans="8:8" x14ac:dyDescent="0.3">
      <c r="H2048" s="41"/>
    </row>
    <row r="2049" spans="8:8" x14ac:dyDescent="0.3">
      <c r="H2049" s="41"/>
    </row>
    <row r="2050" spans="8:8" x14ac:dyDescent="0.3">
      <c r="H2050" s="41"/>
    </row>
    <row r="2051" spans="8:8" x14ac:dyDescent="0.3">
      <c r="H2051" s="41"/>
    </row>
    <row r="2052" spans="8:8" x14ac:dyDescent="0.3">
      <c r="H2052" s="41"/>
    </row>
    <row r="2053" spans="8:8" x14ac:dyDescent="0.3">
      <c r="H2053" s="41"/>
    </row>
    <row r="2054" spans="8:8" x14ac:dyDescent="0.3">
      <c r="H2054" s="41"/>
    </row>
    <row r="2055" spans="8:8" x14ac:dyDescent="0.3">
      <c r="H2055" s="41"/>
    </row>
    <row r="2056" spans="8:8" x14ac:dyDescent="0.3">
      <c r="H2056" s="41"/>
    </row>
    <row r="2057" spans="8:8" x14ac:dyDescent="0.3">
      <c r="H2057" s="41"/>
    </row>
    <row r="2058" spans="8:8" x14ac:dyDescent="0.3">
      <c r="H2058" s="41"/>
    </row>
    <row r="2059" spans="8:8" x14ac:dyDescent="0.3">
      <c r="H2059" s="41"/>
    </row>
    <row r="2060" spans="8:8" x14ac:dyDescent="0.3">
      <c r="H2060" s="41"/>
    </row>
    <row r="2061" spans="8:8" x14ac:dyDescent="0.3">
      <c r="H2061" s="41"/>
    </row>
    <row r="2062" spans="8:8" x14ac:dyDescent="0.3">
      <c r="H2062" s="41"/>
    </row>
    <row r="2063" spans="8:8" x14ac:dyDescent="0.3">
      <c r="H2063" s="41"/>
    </row>
    <row r="2064" spans="8:8" x14ac:dyDescent="0.3">
      <c r="H2064" s="41"/>
    </row>
    <row r="2065" spans="8:8" x14ac:dyDescent="0.3">
      <c r="H2065" s="41"/>
    </row>
    <row r="2066" spans="8:8" x14ac:dyDescent="0.3">
      <c r="H2066" s="41"/>
    </row>
    <row r="2067" spans="8:8" x14ac:dyDescent="0.3">
      <c r="H2067" s="41"/>
    </row>
    <row r="2068" spans="8:8" x14ac:dyDescent="0.3">
      <c r="H2068" s="41"/>
    </row>
    <row r="2069" spans="8:8" x14ac:dyDescent="0.3">
      <c r="H2069" s="41"/>
    </row>
    <row r="2070" spans="8:8" x14ac:dyDescent="0.3">
      <c r="H2070" s="41"/>
    </row>
    <row r="2071" spans="8:8" x14ac:dyDescent="0.3">
      <c r="H2071" s="41"/>
    </row>
    <row r="2072" spans="8:8" x14ac:dyDescent="0.3">
      <c r="H2072" s="41"/>
    </row>
    <row r="2073" spans="8:8" x14ac:dyDescent="0.3">
      <c r="H2073" s="41"/>
    </row>
    <row r="2074" spans="8:8" x14ac:dyDescent="0.3">
      <c r="H2074" s="41"/>
    </row>
    <row r="2075" spans="8:8" x14ac:dyDescent="0.3">
      <c r="H2075" s="41"/>
    </row>
    <row r="2076" spans="8:8" x14ac:dyDescent="0.3">
      <c r="H2076" s="41"/>
    </row>
    <row r="2077" spans="8:8" x14ac:dyDescent="0.3">
      <c r="H2077" s="41"/>
    </row>
    <row r="2078" spans="8:8" x14ac:dyDescent="0.3">
      <c r="H2078" s="41"/>
    </row>
    <row r="2079" spans="8:8" x14ac:dyDescent="0.3">
      <c r="H2079" s="41"/>
    </row>
    <row r="2080" spans="8:8" x14ac:dyDescent="0.3">
      <c r="H2080" s="41"/>
    </row>
    <row r="2081" spans="8:8" x14ac:dyDescent="0.3">
      <c r="H2081" s="41"/>
    </row>
    <row r="2082" spans="8:8" x14ac:dyDescent="0.3">
      <c r="H2082" s="41"/>
    </row>
    <row r="2083" spans="8:8" x14ac:dyDescent="0.3">
      <c r="H2083" s="41"/>
    </row>
    <row r="2084" spans="8:8" x14ac:dyDescent="0.3">
      <c r="H2084" s="41"/>
    </row>
    <row r="2085" spans="8:8" x14ac:dyDescent="0.3">
      <c r="H2085" s="41"/>
    </row>
    <row r="2086" spans="8:8" x14ac:dyDescent="0.3">
      <c r="H2086" s="41"/>
    </row>
    <row r="2087" spans="8:8" x14ac:dyDescent="0.3">
      <c r="H2087" s="41"/>
    </row>
    <row r="2088" spans="8:8" x14ac:dyDescent="0.3">
      <c r="H2088" s="41"/>
    </row>
    <row r="2089" spans="8:8" x14ac:dyDescent="0.3">
      <c r="H2089" s="41"/>
    </row>
    <row r="2090" spans="8:8" x14ac:dyDescent="0.3">
      <c r="H2090" s="41"/>
    </row>
    <row r="2091" spans="8:8" x14ac:dyDescent="0.3">
      <c r="H2091" s="41"/>
    </row>
    <row r="2092" spans="8:8" x14ac:dyDescent="0.3">
      <c r="H2092" s="41"/>
    </row>
    <row r="2093" spans="8:8" x14ac:dyDescent="0.3">
      <c r="H2093" s="41"/>
    </row>
    <row r="2094" spans="8:8" x14ac:dyDescent="0.3">
      <c r="H2094" s="41"/>
    </row>
    <row r="2095" spans="8:8" x14ac:dyDescent="0.3">
      <c r="H2095" s="41"/>
    </row>
    <row r="2096" spans="8:8" x14ac:dyDescent="0.3">
      <c r="H2096" s="41"/>
    </row>
    <row r="2097" spans="8:8" x14ac:dyDescent="0.3">
      <c r="H2097" s="41"/>
    </row>
    <row r="2098" spans="8:8" x14ac:dyDescent="0.3">
      <c r="H2098" s="41"/>
    </row>
    <row r="2099" spans="8:8" x14ac:dyDescent="0.3">
      <c r="H2099" s="41"/>
    </row>
    <row r="2100" spans="8:8" x14ac:dyDescent="0.3">
      <c r="H2100" s="41"/>
    </row>
    <row r="2101" spans="8:8" x14ac:dyDescent="0.3">
      <c r="H2101" s="41"/>
    </row>
    <row r="2102" spans="8:8" x14ac:dyDescent="0.3">
      <c r="H2102" s="41"/>
    </row>
    <row r="2103" spans="8:8" x14ac:dyDescent="0.3">
      <c r="H2103" s="41"/>
    </row>
    <row r="2104" spans="8:8" x14ac:dyDescent="0.3">
      <c r="H2104" s="41"/>
    </row>
    <row r="2105" spans="8:8" x14ac:dyDescent="0.3">
      <c r="H2105" s="41"/>
    </row>
    <row r="2106" spans="8:8" x14ac:dyDescent="0.3">
      <c r="H2106" s="41"/>
    </row>
    <row r="2107" spans="8:8" x14ac:dyDescent="0.3">
      <c r="H2107" s="41"/>
    </row>
    <row r="2108" spans="8:8" x14ac:dyDescent="0.3">
      <c r="H2108" s="41"/>
    </row>
    <row r="2109" spans="8:8" x14ac:dyDescent="0.3">
      <c r="H2109" s="41"/>
    </row>
    <row r="2110" spans="8:8" x14ac:dyDescent="0.3">
      <c r="H2110" s="41"/>
    </row>
    <row r="2111" spans="8:8" x14ac:dyDescent="0.3">
      <c r="H2111" s="41"/>
    </row>
    <row r="2112" spans="8:8" x14ac:dyDescent="0.3">
      <c r="H2112" s="41"/>
    </row>
    <row r="2113" spans="8:8" x14ac:dyDescent="0.3">
      <c r="H2113" s="41"/>
    </row>
    <row r="2114" spans="8:8" x14ac:dyDescent="0.3">
      <c r="H2114" s="41"/>
    </row>
    <row r="2115" spans="8:8" x14ac:dyDescent="0.3">
      <c r="H2115" s="41"/>
    </row>
    <row r="2116" spans="8:8" x14ac:dyDescent="0.3">
      <c r="H2116" s="41"/>
    </row>
    <row r="2117" spans="8:8" x14ac:dyDescent="0.3">
      <c r="H2117" s="41"/>
    </row>
    <row r="2118" spans="8:8" x14ac:dyDescent="0.3">
      <c r="H2118" s="41"/>
    </row>
    <row r="2119" spans="8:8" x14ac:dyDescent="0.3">
      <c r="H2119" s="41"/>
    </row>
    <row r="2120" spans="8:8" x14ac:dyDescent="0.3">
      <c r="H2120" s="41"/>
    </row>
    <row r="2121" spans="8:8" x14ac:dyDescent="0.3">
      <c r="H2121" s="41"/>
    </row>
    <row r="2122" spans="8:8" x14ac:dyDescent="0.3">
      <c r="H2122" s="41"/>
    </row>
    <row r="2123" spans="8:8" x14ac:dyDescent="0.3">
      <c r="H2123" s="41"/>
    </row>
    <row r="2124" spans="8:8" x14ac:dyDescent="0.3">
      <c r="H2124" s="41"/>
    </row>
    <row r="2125" spans="8:8" x14ac:dyDescent="0.3">
      <c r="H2125" s="41"/>
    </row>
    <row r="2126" spans="8:8" x14ac:dyDescent="0.3">
      <c r="H2126" s="41"/>
    </row>
    <row r="2127" spans="8:8" x14ac:dyDescent="0.3">
      <c r="H2127" s="41"/>
    </row>
    <row r="2128" spans="8:8" x14ac:dyDescent="0.3">
      <c r="H2128" s="41"/>
    </row>
    <row r="2129" spans="8:8" x14ac:dyDescent="0.3">
      <c r="H2129" s="41"/>
    </row>
    <row r="2130" spans="8:8" x14ac:dyDescent="0.3">
      <c r="H2130" s="41"/>
    </row>
    <row r="2131" spans="8:8" x14ac:dyDescent="0.3">
      <c r="H2131" s="41"/>
    </row>
    <row r="2132" spans="8:8" x14ac:dyDescent="0.3">
      <c r="H2132" s="41"/>
    </row>
    <row r="2133" spans="8:8" x14ac:dyDescent="0.3">
      <c r="H2133" s="41"/>
    </row>
    <row r="2134" spans="8:8" x14ac:dyDescent="0.3">
      <c r="H2134" s="41"/>
    </row>
    <row r="2135" spans="8:8" x14ac:dyDescent="0.3">
      <c r="H2135" s="41"/>
    </row>
    <row r="2136" spans="8:8" x14ac:dyDescent="0.3">
      <c r="H2136" s="41"/>
    </row>
    <row r="2137" spans="8:8" x14ac:dyDescent="0.3">
      <c r="H2137" s="41"/>
    </row>
    <row r="2138" spans="8:8" x14ac:dyDescent="0.3">
      <c r="H2138" s="41"/>
    </row>
    <row r="2139" spans="8:8" x14ac:dyDescent="0.3">
      <c r="H2139" s="41"/>
    </row>
    <row r="2140" spans="8:8" x14ac:dyDescent="0.3">
      <c r="H2140" s="41"/>
    </row>
    <row r="2141" spans="8:8" x14ac:dyDescent="0.3">
      <c r="H2141" s="41"/>
    </row>
    <row r="2142" spans="8:8" x14ac:dyDescent="0.3">
      <c r="H2142" s="41"/>
    </row>
    <row r="2143" spans="8:8" x14ac:dyDescent="0.3">
      <c r="H2143" s="41"/>
    </row>
    <row r="2144" spans="8:8" x14ac:dyDescent="0.3">
      <c r="H2144" s="41"/>
    </row>
    <row r="2145" spans="8:8" x14ac:dyDescent="0.3">
      <c r="H2145" s="41"/>
    </row>
    <row r="2146" spans="8:8" x14ac:dyDescent="0.3">
      <c r="H2146" s="41"/>
    </row>
    <row r="2147" spans="8:8" x14ac:dyDescent="0.3">
      <c r="H2147" s="41"/>
    </row>
    <row r="2148" spans="8:8" x14ac:dyDescent="0.3">
      <c r="H2148" s="41"/>
    </row>
    <row r="2149" spans="8:8" x14ac:dyDescent="0.3">
      <c r="H2149" s="41"/>
    </row>
    <row r="2150" spans="8:8" x14ac:dyDescent="0.3">
      <c r="H2150" s="41"/>
    </row>
    <row r="2151" spans="8:8" x14ac:dyDescent="0.3">
      <c r="H2151" s="41"/>
    </row>
    <row r="2152" spans="8:8" x14ac:dyDescent="0.3">
      <c r="H2152" s="41"/>
    </row>
    <row r="2153" spans="8:8" x14ac:dyDescent="0.3">
      <c r="H2153" s="41"/>
    </row>
    <row r="2154" spans="8:8" x14ac:dyDescent="0.3">
      <c r="H2154" s="41"/>
    </row>
    <row r="2155" spans="8:8" x14ac:dyDescent="0.3">
      <c r="H2155" s="41"/>
    </row>
    <row r="2156" spans="8:8" x14ac:dyDescent="0.3">
      <c r="H2156" s="41"/>
    </row>
    <row r="2157" spans="8:8" x14ac:dyDescent="0.3">
      <c r="H2157" s="41"/>
    </row>
    <row r="2158" spans="8:8" x14ac:dyDescent="0.3">
      <c r="H2158" s="41"/>
    </row>
    <row r="2159" spans="8:8" x14ac:dyDescent="0.3">
      <c r="H2159" s="41"/>
    </row>
    <row r="2160" spans="8:8" x14ac:dyDescent="0.3">
      <c r="H2160" s="41"/>
    </row>
    <row r="2161" spans="8:8" x14ac:dyDescent="0.3">
      <c r="H2161" s="41"/>
    </row>
    <row r="2162" spans="8:8" x14ac:dyDescent="0.3">
      <c r="H2162" s="41"/>
    </row>
    <row r="2163" spans="8:8" x14ac:dyDescent="0.3">
      <c r="H2163" s="41"/>
    </row>
    <row r="2164" spans="8:8" x14ac:dyDescent="0.3">
      <c r="H2164" s="41"/>
    </row>
    <row r="2165" spans="8:8" x14ac:dyDescent="0.3">
      <c r="H2165" s="41"/>
    </row>
    <row r="2166" spans="8:8" x14ac:dyDescent="0.3">
      <c r="H2166" s="41"/>
    </row>
    <row r="2167" spans="8:8" x14ac:dyDescent="0.3">
      <c r="H2167" s="41"/>
    </row>
    <row r="2168" spans="8:8" x14ac:dyDescent="0.3">
      <c r="H2168" s="41"/>
    </row>
    <row r="2169" spans="8:8" x14ac:dyDescent="0.3">
      <c r="H2169" s="41"/>
    </row>
    <row r="2170" spans="8:8" x14ac:dyDescent="0.3">
      <c r="H2170" s="41"/>
    </row>
    <row r="2171" spans="8:8" x14ac:dyDescent="0.3">
      <c r="H2171" s="41"/>
    </row>
    <row r="2172" spans="8:8" x14ac:dyDescent="0.3">
      <c r="H2172" s="41"/>
    </row>
    <row r="2173" spans="8:8" x14ac:dyDescent="0.3">
      <c r="H2173" s="41"/>
    </row>
    <row r="2174" spans="8:8" x14ac:dyDescent="0.3">
      <c r="H2174" s="41"/>
    </row>
    <row r="2175" spans="8:8" x14ac:dyDescent="0.3">
      <c r="H2175" s="41"/>
    </row>
    <row r="2176" spans="8:8" x14ac:dyDescent="0.3">
      <c r="H2176" s="41"/>
    </row>
    <row r="2177" spans="8:8" x14ac:dyDescent="0.3">
      <c r="H2177" s="41"/>
    </row>
    <row r="2178" spans="8:8" x14ac:dyDescent="0.3">
      <c r="H2178" s="41"/>
    </row>
    <row r="2179" spans="8:8" x14ac:dyDescent="0.3">
      <c r="H2179" s="41"/>
    </row>
    <row r="2180" spans="8:8" x14ac:dyDescent="0.3">
      <c r="H2180" s="41"/>
    </row>
    <row r="2181" spans="8:8" x14ac:dyDescent="0.3">
      <c r="H2181" s="41"/>
    </row>
    <row r="2182" spans="8:8" x14ac:dyDescent="0.3">
      <c r="H2182" s="41"/>
    </row>
    <row r="2183" spans="8:8" x14ac:dyDescent="0.3">
      <c r="H2183" s="41"/>
    </row>
    <row r="2184" spans="8:8" x14ac:dyDescent="0.3">
      <c r="H2184" s="41"/>
    </row>
    <row r="2185" spans="8:8" x14ac:dyDescent="0.3">
      <c r="H2185" s="41"/>
    </row>
    <row r="2186" spans="8:8" x14ac:dyDescent="0.3">
      <c r="H2186" s="41"/>
    </row>
    <row r="2187" spans="8:8" x14ac:dyDescent="0.3">
      <c r="H2187" s="41"/>
    </row>
    <row r="2188" spans="8:8" x14ac:dyDescent="0.3">
      <c r="H2188" s="41"/>
    </row>
    <row r="2189" spans="8:8" x14ac:dyDescent="0.3">
      <c r="H2189" s="41"/>
    </row>
    <row r="2190" spans="8:8" x14ac:dyDescent="0.3">
      <c r="H2190" s="41"/>
    </row>
    <row r="2191" spans="8:8" x14ac:dyDescent="0.3">
      <c r="H2191" s="41"/>
    </row>
    <row r="2192" spans="8:8" x14ac:dyDescent="0.3">
      <c r="H2192" s="41"/>
    </row>
    <row r="2193" spans="8:8" x14ac:dyDescent="0.3">
      <c r="H2193" s="41"/>
    </row>
    <row r="2194" spans="8:8" x14ac:dyDescent="0.3">
      <c r="H2194" s="41"/>
    </row>
    <row r="2195" spans="8:8" x14ac:dyDescent="0.3">
      <c r="H2195" s="41"/>
    </row>
    <row r="2196" spans="8:8" x14ac:dyDescent="0.3">
      <c r="H2196" s="41"/>
    </row>
    <row r="2197" spans="8:8" x14ac:dyDescent="0.3">
      <c r="H2197" s="41"/>
    </row>
    <row r="2198" spans="8:8" x14ac:dyDescent="0.3">
      <c r="H2198" s="41"/>
    </row>
    <row r="2199" spans="8:8" x14ac:dyDescent="0.3">
      <c r="H2199" s="41"/>
    </row>
    <row r="2200" spans="8:8" x14ac:dyDescent="0.3">
      <c r="H2200" s="41"/>
    </row>
    <row r="2201" spans="8:8" x14ac:dyDescent="0.3">
      <c r="H2201" s="41"/>
    </row>
    <row r="2202" spans="8:8" x14ac:dyDescent="0.3">
      <c r="H2202" s="41"/>
    </row>
    <row r="2203" spans="8:8" x14ac:dyDescent="0.3">
      <c r="H2203" s="41"/>
    </row>
    <row r="2204" spans="8:8" x14ac:dyDescent="0.3">
      <c r="H2204" s="41"/>
    </row>
    <row r="2205" spans="8:8" x14ac:dyDescent="0.3">
      <c r="H2205" s="41"/>
    </row>
    <row r="2206" spans="8:8" x14ac:dyDescent="0.3">
      <c r="H2206" s="41"/>
    </row>
    <row r="2207" spans="8:8" x14ac:dyDescent="0.3">
      <c r="H2207" s="41"/>
    </row>
    <row r="2208" spans="8:8" x14ac:dyDescent="0.3">
      <c r="H2208" s="41"/>
    </row>
    <row r="2209" spans="8:8" x14ac:dyDescent="0.3">
      <c r="H2209" s="41"/>
    </row>
    <row r="2210" spans="8:8" x14ac:dyDescent="0.3">
      <c r="H2210" s="41"/>
    </row>
    <row r="2211" spans="8:8" x14ac:dyDescent="0.3">
      <c r="H2211" s="41"/>
    </row>
    <row r="2212" spans="8:8" x14ac:dyDescent="0.3">
      <c r="H2212" s="41"/>
    </row>
    <row r="2213" spans="8:8" x14ac:dyDescent="0.3">
      <c r="H2213" s="41"/>
    </row>
    <row r="2214" spans="8:8" x14ac:dyDescent="0.3">
      <c r="H2214" s="41"/>
    </row>
    <row r="2215" spans="8:8" x14ac:dyDescent="0.3">
      <c r="H2215" s="41"/>
    </row>
    <row r="2216" spans="8:8" x14ac:dyDescent="0.3">
      <c r="H2216" s="41"/>
    </row>
    <row r="2217" spans="8:8" x14ac:dyDescent="0.3">
      <c r="H2217" s="41"/>
    </row>
    <row r="2218" spans="8:8" x14ac:dyDescent="0.3">
      <c r="H2218" s="41"/>
    </row>
    <row r="2219" spans="8:8" x14ac:dyDescent="0.3">
      <c r="H2219" s="41"/>
    </row>
    <row r="2220" spans="8:8" x14ac:dyDescent="0.3">
      <c r="H2220" s="41"/>
    </row>
    <row r="2221" spans="8:8" x14ac:dyDescent="0.3">
      <c r="H2221" s="41"/>
    </row>
    <row r="2222" spans="8:8" x14ac:dyDescent="0.3">
      <c r="H2222" s="41"/>
    </row>
    <row r="2223" spans="8:8" x14ac:dyDescent="0.3">
      <c r="H2223" s="41"/>
    </row>
    <row r="2224" spans="8:8" x14ac:dyDescent="0.3">
      <c r="H2224" s="41"/>
    </row>
    <row r="2225" spans="8:8" x14ac:dyDescent="0.3">
      <c r="H2225" s="41"/>
    </row>
    <row r="2226" spans="8:8" x14ac:dyDescent="0.3">
      <c r="H2226" s="41"/>
    </row>
    <row r="2227" spans="8:8" x14ac:dyDescent="0.3">
      <c r="H2227" s="41"/>
    </row>
    <row r="2228" spans="8:8" x14ac:dyDescent="0.3">
      <c r="H2228" s="41"/>
    </row>
    <row r="2229" spans="8:8" x14ac:dyDescent="0.3">
      <c r="H2229" s="41"/>
    </row>
    <row r="2230" spans="8:8" x14ac:dyDescent="0.3">
      <c r="H2230" s="41"/>
    </row>
    <row r="2231" spans="8:8" x14ac:dyDescent="0.3">
      <c r="H2231" s="41"/>
    </row>
    <row r="2232" spans="8:8" x14ac:dyDescent="0.3">
      <c r="H2232" s="41"/>
    </row>
    <row r="2233" spans="8:8" x14ac:dyDescent="0.3">
      <c r="H2233" s="41"/>
    </row>
    <row r="2234" spans="8:8" x14ac:dyDescent="0.3">
      <c r="H2234" s="41"/>
    </row>
    <row r="2235" spans="8:8" x14ac:dyDescent="0.3">
      <c r="H2235" s="41"/>
    </row>
    <row r="2236" spans="8:8" x14ac:dyDescent="0.3">
      <c r="H2236" s="41"/>
    </row>
    <row r="2237" spans="8:8" x14ac:dyDescent="0.3">
      <c r="H2237" s="41"/>
    </row>
    <row r="2238" spans="8:8" x14ac:dyDescent="0.3">
      <c r="H2238" s="41"/>
    </row>
    <row r="2239" spans="8:8" x14ac:dyDescent="0.3">
      <c r="H2239" s="41"/>
    </row>
    <row r="2240" spans="8:8" x14ac:dyDescent="0.3">
      <c r="H2240" s="41"/>
    </row>
    <row r="2241" spans="8:8" x14ac:dyDescent="0.3">
      <c r="H2241" s="41"/>
    </row>
    <row r="2242" spans="8:8" x14ac:dyDescent="0.3">
      <c r="H2242" s="41"/>
    </row>
    <row r="2243" spans="8:8" x14ac:dyDescent="0.3">
      <c r="H2243" s="41"/>
    </row>
    <row r="2244" spans="8:8" x14ac:dyDescent="0.3">
      <c r="H2244" s="41"/>
    </row>
    <row r="2245" spans="8:8" x14ac:dyDescent="0.3">
      <c r="H2245" s="41"/>
    </row>
    <row r="2246" spans="8:8" x14ac:dyDescent="0.3">
      <c r="H2246" s="41"/>
    </row>
    <row r="2247" spans="8:8" x14ac:dyDescent="0.3">
      <c r="H2247" s="41"/>
    </row>
    <row r="2248" spans="8:8" x14ac:dyDescent="0.3">
      <c r="H2248" s="41"/>
    </row>
    <row r="2249" spans="8:8" x14ac:dyDescent="0.3">
      <c r="H2249" s="41"/>
    </row>
    <row r="2250" spans="8:8" x14ac:dyDescent="0.3">
      <c r="H2250" s="41"/>
    </row>
    <row r="2251" spans="8:8" x14ac:dyDescent="0.3">
      <c r="H2251" s="41"/>
    </row>
    <row r="2252" spans="8:8" x14ac:dyDescent="0.3">
      <c r="H2252" s="41"/>
    </row>
    <row r="2253" spans="8:8" x14ac:dyDescent="0.3">
      <c r="H2253" s="41"/>
    </row>
    <row r="2254" spans="8:8" x14ac:dyDescent="0.3">
      <c r="H2254" s="41"/>
    </row>
    <row r="2255" spans="8:8" x14ac:dyDescent="0.3">
      <c r="H2255" s="41"/>
    </row>
    <row r="2256" spans="8:8" x14ac:dyDescent="0.3">
      <c r="H2256" s="41"/>
    </row>
    <row r="2257" spans="8:8" x14ac:dyDescent="0.3">
      <c r="H2257" s="41"/>
    </row>
    <row r="2258" spans="8:8" x14ac:dyDescent="0.3">
      <c r="H2258" s="41"/>
    </row>
    <row r="2259" spans="8:8" x14ac:dyDescent="0.3">
      <c r="H2259" s="41"/>
    </row>
    <row r="2260" spans="8:8" x14ac:dyDescent="0.3">
      <c r="H2260" s="41"/>
    </row>
    <row r="2261" spans="8:8" x14ac:dyDescent="0.3">
      <c r="H2261" s="41"/>
    </row>
    <row r="2262" spans="8:8" x14ac:dyDescent="0.3">
      <c r="H2262" s="41"/>
    </row>
    <row r="2263" spans="8:8" x14ac:dyDescent="0.3">
      <c r="H2263" s="41"/>
    </row>
    <row r="2264" spans="8:8" x14ac:dyDescent="0.3">
      <c r="H2264" s="41"/>
    </row>
    <row r="2265" spans="8:8" x14ac:dyDescent="0.3">
      <c r="H2265" s="41"/>
    </row>
    <row r="2266" spans="8:8" x14ac:dyDescent="0.3">
      <c r="H2266" s="41"/>
    </row>
    <row r="2267" spans="8:8" x14ac:dyDescent="0.3">
      <c r="H2267" s="41"/>
    </row>
    <row r="2268" spans="8:8" x14ac:dyDescent="0.3">
      <c r="H2268" s="41"/>
    </row>
    <row r="2269" spans="8:8" x14ac:dyDescent="0.3">
      <c r="H2269" s="41"/>
    </row>
    <row r="2270" spans="8:8" x14ac:dyDescent="0.3">
      <c r="H2270" s="41"/>
    </row>
    <row r="2271" spans="8:8" x14ac:dyDescent="0.3">
      <c r="H2271" s="41"/>
    </row>
    <row r="2272" spans="8:8" x14ac:dyDescent="0.3">
      <c r="H2272" s="41"/>
    </row>
    <row r="2273" spans="8:8" x14ac:dyDescent="0.3">
      <c r="H2273" s="41"/>
    </row>
    <row r="2274" spans="8:8" x14ac:dyDescent="0.3">
      <c r="H2274" s="41"/>
    </row>
    <row r="2275" spans="8:8" x14ac:dyDescent="0.3">
      <c r="H2275" s="41"/>
    </row>
    <row r="2276" spans="8:8" x14ac:dyDescent="0.3">
      <c r="H2276" s="41"/>
    </row>
    <row r="2277" spans="8:8" x14ac:dyDescent="0.3">
      <c r="H2277" s="41"/>
    </row>
    <row r="2278" spans="8:8" x14ac:dyDescent="0.3">
      <c r="H2278" s="41"/>
    </row>
    <row r="2279" spans="8:8" x14ac:dyDescent="0.3">
      <c r="H2279" s="41"/>
    </row>
    <row r="2280" spans="8:8" x14ac:dyDescent="0.3">
      <c r="H2280" s="41"/>
    </row>
    <row r="2281" spans="8:8" x14ac:dyDescent="0.3">
      <c r="H2281" s="41"/>
    </row>
    <row r="2282" spans="8:8" x14ac:dyDescent="0.3">
      <c r="H2282" s="41"/>
    </row>
    <row r="2283" spans="8:8" x14ac:dyDescent="0.3">
      <c r="H2283" s="41"/>
    </row>
    <row r="2284" spans="8:8" x14ac:dyDescent="0.3">
      <c r="H2284" s="41"/>
    </row>
    <row r="2285" spans="8:8" x14ac:dyDescent="0.3">
      <c r="H2285" s="41"/>
    </row>
    <row r="2286" spans="8:8" x14ac:dyDescent="0.3">
      <c r="H2286" s="41"/>
    </row>
    <row r="2287" spans="8:8" x14ac:dyDescent="0.3">
      <c r="H2287" s="41"/>
    </row>
    <row r="2288" spans="8:8" x14ac:dyDescent="0.3">
      <c r="H2288" s="41"/>
    </row>
    <row r="2289" spans="8:8" x14ac:dyDescent="0.3">
      <c r="H2289" s="41"/>
    </row>
    <row r="2290" spans="8:8" x14ac:dyDescent="0.3">
      <c r="H2290" s="41"/>
    </row>
    <row r="2291" spans="8:8" x14ac:dyDescent="0.3">
      <c r="H2291" s="41"/>
    </row>
    <row r="2292" spans="8:8" x14ac:dyDescent="0.3">
      <c r="H2292" s="41"/>
    </row>
    <row r="2293" spans="8:8" x14ac:dyDescent="0.3">
      <c r="H2293" s="41"/>
    </row>
    <row r="2294" spans="8:8" x14ac:dyDescent="0.3">
      <c r="H2294" s="41"/>
    </row>
    <row r="2295" spans="8:8" x14ac:dyDescent="0.3">
      <c r="H2295" s="41"/>
    </row>
    <row r="2296" spans="8:8" x14ac:dyDescent="0.3">
      <c r="H2296" s="41"/>
    </row>
    <row r="2297" spans="8:8" x14ac:dyDescent="0.3">
      <c r="H2297" s="41"/>
    </row>
    <row r="2298" spans="8:8" x14ac:dyDescent="0.3">
      <c r="H2298" s="41"/>
    </row>
    <row r="2299" spans="8:8" x14ac:dyDescent="0.3">
      <c r="H2299" s="41"/>
    </row>
    <row r="2300" spans="8:8" x14ac:dyDescent="0.3">
      <c r="H2300" s="41"/>
    </row>
    <row r="2301" spans="8:8" x14ac:dyDescent="0.3">
      <c r="H2301" s="41"/>
    </row>
    <row r="2302" spans="8:8" x14ac:dyDescent="0.3">
      <c r="H2302" s="41"/>
    </row>
    <row r="2303" spans="8:8" x14ac:dyDescent="0.3">
      <c r="H2303" s="41"/>
    </row>
    <row r="2304" spans="8:8" x14ac:dyDescent="0.3">
      <c r="H2304" s="41"/>
    </row>
    <row r="2305" spans="8:8" x14ac:dyDescent="0.3">
      <c r="H2305" s="41"/>
    </row>
    <row r="2306" spans="8:8" x14ac:dyDescent="0.3">
      <c r="H2306" s="41"/>
    </row>
    <row r="2307" spans="8:8" x14ac:dyDescent="0.3">
      <c r="H2307" s="41"/>
    </row>
    <row r="2308" spans="8:8" x14ac:dyDescent="0.3">
      <c r="H2308" s="41"/>
    </row>
    <row r="2309" spans="8:8" x14ac:dyDescent="0.3">
      <c r="H2309" s="41"/>
    </row>
    <row r="2310" spans="8:8" x14ac:dyDescent="0.3">
      <c r="H2310" s="41"/>
    </row>
    <row r="2311" spans="8:8" x14ac:dyDescent="0.3">
      <c r="H2311" s="41"/>
    </row>
    <row r="2312" spans="8:8" x14ac:dyDescent="0.3">
      <c r="H2312" s="41"/>
    </row>
    <row r="2313" spans="8:8" x14ac:dyDescent="0.3">
      <c r="H2313" s="41"/>
    </row>
    <row r="2314" spans="8:8" x14ac:dyDescent="0.3">
      <c r="H2314" s="41"/>
    </row>
    <row r="2315" spans="8:8" x14ac:dyDescent="0.3">
      <c r="H2315" s="41"/>
    </row>
    <row r="2316" spans="8:8" x14ac:dyDescent="0.3">
      <c r="H2316" s="41"/>
    </row>
    <row r="2317" spans="8:8" x14ac:dyDescent="0.3">
      <c r="H2317" s="41"/>
    </row>
    <row r="2318" spans="8:8" x14ac:dyDescent="0.3">
      <c r="H2318" s="41"/>
    </row>
    <row r="2319" spans="8:8" x14ac:dyDescent="0.3">
      <c r="H2319" s="41"/>
    </row>
    <row r="2320" spans="8:8" x14ac:dyDescent="0.3">
      <c r="H2320" s="41"/>
    </row>
    <row r="2321" spans="8:8" x14ac:dyDescent="0.3">
      <c r="H2321" s="41"/>
    </row>
    <row r="2322" spans="8:8" x14ac:dyDescent="0.3">
      <c r="H2322" s="41"/>
    </row>
    <row r="2323" spans="8:8" x14ac:dyDescent="0.3">
      <c r="H2323" s="41"/>
    </row>
    <row r="2324" spans="8:8" x14ac:dyDescent="0.3">
      <c r="H2324" s="41"/>
    </row>
    <row r="2325" spans="8:8" x14ac:dyDescent="0.3">
      <c r="H2325" s="41"/>
    </row>
    <row r="2326" spans="8:8" x14ac:dyDescent="0.3">
      <c r="H2326" s="41"/>
    </row>
    <row r="2327" spans="8:8" x14ac:dyDescent="0.3">
      <c r="H2327" s="41"/>
    </row>
    <row r="2328" spans="8:8" x14ac:dyDescent="0.3">
      <c r="H2328" s="41"/>
    </row>
    <row r="2329" spans="8:8" x14ac:dyDescent="0.3">
      <c r="H2329" s="41"/>
    </row>
    <row r="2330" spans="8:8" x14ac:dyDescent="0.3">
      <c r="H2330" s="41"/>
    </row>
    <row r="2331" spans="8:8" x14ac:dyDescent="0.3">
      <c r="H2331" s="41"/>
    </row>
    <row r="2332" spans="8:8" x14ac:dyDescent="0.3">
      <c r="H2332" s="41"/>
    </row>
    <row r="2333" spans="8:8" x14ac:dyDescent="0.3">
      <c r="H2333" s="41"/>
    </row>
    <row r="2334" spans="8:8" x14ac:dyDescent="0.3">
      <c r="H2334" s="41"/>
    </row>
    <row r="2335" spans="8:8" x14ac:dyDescent="0.3">
      <c r="H2335" s="41"/>
    </row>
    <row r="2336" spans="8:8" x14ac:dyDescent="0.3">
      <c r="H2336" s="41"/>
    </row>
    <row r="2337" spans="8:8" x14ac:dyDescent="0.3">
      <c r="H2337" s="41"/>
    </row>
    <row r="2338" spans="8:8" x14ac:dyDescent="0.3">
      <c r="H2338" s="41"/>
    </row>
    <row r="2339" spans="8:8" x14ac:dyDescent="0.3">
      <c r="H2339" s="41"/>
    </row>
    <row r="2340" spans="8:8" x14ac:dyDescent="0.3">
      <c r="H2340" s="41"/>
    </row>
    <row r="2341" spans="8:8" x14ac:dyDescent="0.3">
      <c r="H2341" s="41"/>
    </row>
    <row r="2342" spans="8:8" x14ac:dyDescent="0.3">
      <c r="H2342" s="41"/>
    </row>
    <row r="2343" spans="8:8" x14ac:dyDescent="0.3">
      <c r="H2343" s="41"/>
    </row>
    <row r="2344" spans="8:8" x14ac:dyDescent="0.3">
      <c r="H2344" s="41"/>
    </row>
    <row r="2345" spans="8:8" x14ac:dyDescent="0.3">
      <c r="H2345" s="41"/>
    </row>
    <row r="2346" spans="8:8" x14ac:dyDescent="0.3">
      <c r="H2346" s="41"/>
    </row>
    <row r="2347" spans="8:8" x14ac:dyDescent="0.3">
      <c r="H2347" s="41"/>
    </row>
    <row r="2348" spans="8:8" x14ac:dyDescent="0.3">
      <c r="H2348" s="41"/>
    </row>
    <row r="2349" spans="8:8" x14ac:dyDescent="0.3">
      <c r="H2349" s="41"/>
    </row>
    <row r="2350" spans="8:8" x14ac:dyDescent="0.3">
      <c r="H2350" s="41"/>
    </row>
    <row r="2351" spans="8:8" x14ac:dyDescent="0.3">
      <c r="H2351" s="41"/>
    </row>
    <row r="2352" spans="8:8" x14ac:dyDescent="0.3">
      <c r="H2352" s="41"/>
    </row>
    <row r="2353" spans="8:8" x14ac:dyDescent="0.3">
      <c r="H2353" s="41"/>
    </row>
    <row r="2354" spans="8:8" x14ac:dyDescent="0.3">
      <c r="H2354" s="41"/>
    </row>
    <row r="2355" spans="8:8" x14ac:dyDescent="0.3">
      <c r="H2355" s="41"/>
    </row>
    <row r="2356" spans="8:8" x14ac:dyDescent="0.3">
      <c r="H2356" s="41"/>
    </row>
    <row r="2357" spans="8:8" x14ac:dyDescent="0.3">
      <c r="H2357" s="41"/>
    </row>
    <row r="2358" spans="8:8" x14ac:dyDescent="0.3">
      <c r="H2358" s="41"/>
    </row>
    <row r="2359" spans="8:8" x14ac:dyDescent="0.3">
      <c r="H2359" s="41"/>
    </row>
    <row r="2360" spans="8:8" x14ac:dyDescent="0.3">
      <c r="H2360" s="41"/>
    </row>
    <row r="2361" spans="8:8" x14ac:dyDescent="0.3">
      <c r="H2361" s="41"/>
    </row>
    <row r="2362" spans="8:8" x14ac:dyDescent="0.3">
      <c r="H2362" s="41"/>
    </row>
    <row r="2363" spans="8:8" x14ac:dyDescent="0.3">
      <c r="H2363" s="41"/>
    </row>
    <row r="2364" spans="8:8" x14ac:dyDescent="0.3">
      <c r="H2364" s="41"/>
    </row>
    <row r="2365" spans="8:8" x14ac:dyDescent="0.3">
      <c r="H2365" s="41"/>
    </row>
    <row r="2366" spans="8:8" x14ac:dyDescent="0.3">
      <c r="H2366" s="41"/>
    </row>
    <row r="2367" spans="8:8" x14ac:dyDescent="0.3">
      <c r="H2367" s="41"/>
    </row>
    <row r="2368" spans="8:8" x14ac:dyDescent="0.3">
      <c r="H2368" s="41"/>
    </row>
    <row r="2369" spans="8:8" x14ac:dyDescent="0.3">
      <c r="H2369" s="41"/>
    </row>
    <row r="2370" spans="8:8" x14ac:dyDescent="0.3">
      <c r="H2370" s="41"/>
    </row>
    <row r="2371" spans="8:8" x14ac:dyDescent="0.3">
      <c r="H2371" s="41"/>
    </row>
    <row r="2372" spans="8:8" x14ac:dyDescent="0.3">
      <c r="H2372" s="41"/>
    </row>
    <row r="2373" spans="8:8" x14ac:dyDescent="0.3">
      <c r="H2373" s="41"/>
    </row>
    <row r="2374" spans="8:8" x14ac:dyDescent="0.3">
      <c r="H2374" s="41"/>
    </row>
    <row r="2375" spans="8:8" x14ac:dyDescent="0.3">
      <c r="H2375" s="41"/>
    </row>
    <row r="2376" spans="8:8" x14ac:dyDescent="0.3">
      <c r="H2376" s="41"/>
    </row>
    <row r="2377" spans="8:8" x14ac:dyDescent="0.3">
      <c r="H2377" s="41"/>
    </row>
    <row r="2378" spans="8:8" x14ac:dyDescent="0.3">
      <c r="H2378" s="41"/>
    </row>
    <row r="2379" spans="8:8" x14ac:dyDescent="0.3">
      <c r="H2379" s="41"/>
    </row>
    <row r="2380" spans="8:8" x14ac:dyDescent="0.3">
      <c r="H2380" s="41"/>
    </row>
    <row r="2381" spans="8:8" x14ac:dyDescent="0.3">
      <c r="H2381" s="41"/>
    </row>
    <row r="2382" spans="8:8" x14ac:dyDescent="0.3">
      <c r="H2382" s="41"/>
    </row>
    <row r="2383" spans="8:8" x14ac:dyDescent="0.3">
      <c r="H2383" s="41"/>
    </row>
    <row r="2384" spans="8:8" x14ac:dyDescent="0.3">
      <c r="H2384" s="41"/>
    </row>
    <row r="2385" spans="8:8" x14ac:dyDescent="0.3">
      <c r="H2385" s="41"/>
    </row>
    <row r="2386" spans="8:8" x14ac:dyDescent="0.3">
      <c r="H2386" s="41"/>
    </row>
    <row r="2387" spans="8:8" x14ac:dyDescent="0.3">
      <c r="H2387" s="41"/>
    </row>
    <row r="2388" spans="8:8" x14ac:dyDescent="0.3">
      <c r="H2388" s="41"/>
    </row>
    <row r="2389" spans="8:8" x14ac:dyDescent="0.3">
      <c r="H2389" s="41"/>
    </row>
    <row r="2390" spans="8:8" x14ac:dyDescent="0.3">
      <c r="H2390" s="41"/>
    </row>
    <row r="2391" spans="8:8" x14ac:dyDescent="0.3">
      <c r="H2391" s="41"/>
    </row>
    <row r="2392" spans="8:8" x14ac:dyDescent="0.3">
      <c r="H2392" s="41"/>
    </row>
    <row r="2393" spans="8:8" x14ac:dyDescent="0.3">
      <c r="H2393" s="41"/>
    </row>
    <row r="2394" spans="8:8" x14ac:dyDescent="0.3">
      <c r="H2394" s="41"/>
    </row>
    <row r="2395" spans="8:8" x14ac:dyDescent="0.3">
      <c r="H2395" s="41"/>
    </row>
    <row r="2396" spans="8:8" x14ac:dyDescent="0.3">
      <c r="H2396" s="41"/>
    </row>
    <row r="2397" spans="8:8" x14ac:dyDescent="0.3">
      <c r="H2397" s="41"/>
    </row>
    <row r="2398" spans="8:8" x14ac:dyDescent="0.3">
      <c r="H2398" s="41"/>
    </row>
    <row r="2399" spans="8:8" x14ac:dyDescent="0.3">
      <c r="H2399" s="41"/>
    </row>
    <row r="2400" spans="8:8" x14ac:dyDescent="0.3">
      <c r="H2400" s="41"/>
    </row>
    <row r="2401" spans="8:8" x14ac:dyDescent="0.3">
      <c r="H2401" s="41"/>
    </row>
    <row r="2402" spans="8:8" x14ac:dyDescent="0.3">
      <c r="H2402" s="41"/>
    </row>
    <row r="2403" spans="8:8" x14ac:dyDescent="0.3">
      <c r="H2403" s="41"/>
    </row>
    <row r="2404" spans="8:8" x14ac:dyDescent="0.3">
      <c r="H2404" s="41"/>
    </row>
    <row r="2405" spans="8:8" x14ac:dyDescent="0.3">
      <c r="H2405" s="41"/>
    </row>
    <row r="2406" spans="8:8" x14ac:dyDescent="0.3">
      <c r="H2406" s="41"/>
    </row>
    <row r="2407" spans="8:8" x14ac:dyDescent="0.3">
      <c r="H2407" s="41"/>
    </row>
    <row r="2408" spans="8:8" x14ac:dyDescent="0.3">
      <c r="H2408" s="41"/>
    </row>
    <row r="2409" spans="8:8" x14ac:dyDescent="0.3">
      <c r="H2409" s="41"/>
    </row>
    <row r="2410" spans="8:8" x14ac:dyDescent="0.3">
      <c r="H2410" s="41"/>
    </row>
    <row r="2411" spans="8:8" x14ac:dyDescent="0.3">
      <c r="H2411" s="41"/>
    </row>
    <row r="2412" spans="8:8" x14ac:dyDescent="0.3">
      <c r="H2412" s="41"/>
    </row>
    <row r="2413" spans="8:8" x14ac:dyDescent="0.3">
      <c r="H2413" s="41"/>
    </row>
    <row r="2414" spans="8:8" x14ac:dyDescent="0.3">
      <c r="H2414" s="41"/>
    </row>
    <row r="2415" spans="8:8" x14ac:dyDescent="0.3">
      <c r="H2415" s="41"/>
    </row>
    <row r="2416" spans="8:8" x14ac:dyDescent="0.3">
      <c r="H2416" s="41"/>
    </row>
    <row r="2417" spans="8:8" x14ac:dyDescent="0.3">
      <c r="H2417" s="41"/>
    </row>
    <row r="2418" spans="8:8" x14ac:dyDescent="0.3">
      <c r="H2418" s="41"/>
    </row>
    <row r="2419" spans="8:8" x14ac:dyDescent="0.3">
      <c r="H2419" s="41"/>
    </row>
    <row r="2420" spans="8:8" x14ac:dyDescent="0.3">
      <c r="H2420" s="41"/>
    </row>
    <row r="2421" spans="8:8" x14ac:dyDescent="0.3">
      <c r="H2421" s="41"/>
    </row>
    <row r="2422" spans="8:8" x14ac:dyDescent="0.3">
      <c r="H2422" s="41"/>
    </row>
    <row r="2423" spans="8:8" x14ac:dyDescent="0.3">
      <c r="H2423" s="41"/>
    </row>
    <row r="2424" spans="8:8" x14ac:dyDescent="0.3">
      <c r="H2424" s="41"/>
    </row>
    <row r="2425" spans="8:8" x14ac:dyDescent="0.3">
      <c r="H2425" s="41"/>
    </row>
    <row r="2426" spans="8:8" x14ac:dyDescent="0.3">
      <c r="H2426" s="41"/>
    </row>
    <row r="2427" spans="8:8" x14ac:dyDescent="0.3">
      <c r="H2427" s="41"/>
    </row>
    <row r="2428" spans="8:8" x14ac:dyDescent="0.3">
      <c r="H2428" s="41"/>
    </row>
    <row r="2429" spans="8:8" x14ac:dyDescent="0.3">
      <c r="H2429" s="41"/>
    </row>
    <row r="2430" spans="8:8" x14ac:dyDescent="0.3">
      <c r="H2430" s="41"/>
    </row>
    <row r="2431" spans="8:8" x14ac:dyDescent="0.3">
      <c r="H2431" s="41"/>
    </row>
    <row r="2432" spans="8:8" x14ac:dyDescent="0.3">
      <c r="H2432" s="41"/>
    </row>
    <row r="2433" spans="8:8" x14ac:dyDescent="0.3">
      <c r="H2433" s="41"/>
    </row>
    <row r="2434" spans="8:8" x14ac:dyDescent="0.3">
      <c r="H2434" s="41"/>
    </row>
    <row r="2435" spans="8:8" x14ac:dyDescent="0.3">
      <c r="H2435" s="41"/>
    </row>
    <row r="2436" spans="8:8" x14ac:dyDescent="0.3">
      <c r="H2436" s="41"/>
    </row>
    <row r="2437" spans="8:8" x14ac:dyDescent="0.3">
      <c r="H2437" s="41"/>
    </row>
    <row r="2438" spans="8:8" x14ac:dyDescent="0.3">
      <c r="H2438" s="41"/>
    </row>
    <row r="2439" spans="8:8" x14ac:dyDescent="0.3">
      <c r="H2439" s="41"/>
    </row>
    <row r="2440" spans="8:8" x14ac:dyDescent="0.3">
      <c r="H2440" s="41"/>
    </row>
    <row r="2441" spans="8:8" x14ac:dyDescent="0.3">
      <c r="H2441" s="41"/>
    </row>
    <row r="2442" spans="8:8" x14ac:dyDescent="0.3">
      <c r="H2442" s="41"/>
    </row>
    <row r="2443" spans="8:8" x14ac:dyDescent="0.3">
      <c r="H2443" s="41"/>
    </row>
    <row r="2444" spans="8:8" x14ac:dyDescent="0.3">
      <c r="H2444" s="41"/>
    </row>
    <row r="2445" spans="8:8" x14ac:dyDescent="0.3">
      <c r="H2445" s="41"/>
    </row>
    <row r="2446" spans="8:8" x14ac:dyDescent="0.3">
      <c r="H2446" s="41"/>
    </row>
    <row r="2447" spans="8:8" x14ac:dyDescent="0.3">
      <c r="H2447" s="41"/>
    </row>
    <row r="2448" spans="8:8" x14ac:dyDescent="0.3">
      <c r="H2448" s="41"/>
    </row>
    <row r="2449" spans="8:8" x14ac:dyDescent="0.3">
      <c r="H2449" s="41"/>
    </row>
    <row r="2450" spans="8:8" x14ac:dyDescent="0.3">
      <c r="H2450" s="41"/>
    </row>
    <row r="2451" spans="8:8" x14ac:dyDescent="0.3">
      <c r="H2451" s="41"/>
    </row>
    <row r="2452" spans="8:8" x14ac:dyDescent="0.3">
      <c r="H2452" s="41"/>
    </row>
    <row r="2453" spans="8:8" x14ac:dyDescent="0.3">
      <c r="H2453" s="41"/>
    </row>
    <row r="2454" spans="8:8" x14ac:dyDescent="0.3">
      <c r="H2454" s="41"/>
    </row>
    <row r="2455" spans="8:8" x14ac:dyDescent="0.3">
      <c r="H2455" s="41"/>
    </row>
    <row r="2456" spans="8:8" x14ac:dyDescent="0.3">
      <c r="H2456" s="41"/>
    </row>
    <row r="2457" spans="8:8" x14ac:dyDescent="0.3">
      <c r="H2457" s="41"/>
    </row>
    <row r="2458" spans="8:8" x14ac:dyDescent="0.3">
      <c r="H2458" s="41"/>
    </row>
    <row r="2459" spans="8:8" x14ac:dyDescent="0.3">
      <c r="H2459" s="41"/>
    </row>
    <row r="2460" spans="8:8" x14ac:dyDescent="0.3">
      <c r="H2460" s="41"/>
    </row>
    <row r="2461" spans="8:8" x14ac:dyDescent="0.3">
      <c r="H2461" s="41"/>
    </row>
    <row r="2462" spans="8:8" x14ac:dyDescent="0.3">
      <c r="H2462" s="41"/>
    </row>
    <row r="2463" spans="8:8" x14ac:dyDescent="0.3">
      <c r="H2463" s="41"/>
    </row>
    <row r="2464" spans="8:8" x14ac:dyDescent="0.3">
      <c r="H2464" s="41"/>
    </row>
    <row r="2465" spans="8:8" x14ac:dyDescent="0.3">
      <c r="H2465" s="41"/>
    </row>
    <row r="2466" spans="8:8" x14ac:dyDescent="0.3">
      <c r="H2466" s="41"/>
    </row>
    <row r="2467" spans="8:8" x14ac:dyDescent="0.3">
      <c r="H2467" s="41"/>
    </row>
    <row r="2468" spans="8:8" x14ac:dyDescent="0.3">
      <c r="H2468" s="41"/>
    </row>
    <row r="2469" spans="8:8" x14ac:dyDescent="0.3">
      <c r="H2469" s="41"/>
    </row>
    <row r="2470" spans="8:8" x14ac:dyDescent="0.3">
      <c r="H2470" s="41"/>
    </row>
    <row r="2471" spans="8:8" x14ac:dyDescent="0.3">
      <c r="H2471" s="41"/>
    </row>
    <row r="2472" spans="8:8" x14ac:dyDescent="0.3">
      <c r="H2472" s="41"/>
    </row>
    <row r="2473" spans="8:8" x14ac:dyDescent="0.3">
      <c r="H2473" s="41"/>
    </row>
    <row r="2474" spans="8:8" x14ac:dyDescent="0.3">
      <c r="H2474" s="41"/>
    </row>
    <row r="2475" spans="8:8" x14ac:dyDescent="0.3">
      <c r="H2475" s="41"/>
    </row>
    <row r="2476" spans="8:8" x14ac:dyDescent="0.3">
      <c r="H2476" s="41"/>
    </row>
    <row r="2477" spans="8:8" x14ac:dyDescent="0.3">
      <c r="H2477" s="41"/>
    </row>
    <row r="2478" spans="8:8" x14ac:dyDescent="0.3">
      <c r="H2478" s="41"/>
    </row>
    <row r="2479" spans="8:8" x14ac:dyDescent="0.3">
      <c r="H2479" s="41"/>
    </row>
    <row r="2480" spans="8:8" x14ac:dyDescent="0.3">
      <c r="H2480" s="41"/>
    </row>
    <row r="2481" spans="8:8" x14ac:dyDescent="0.3">
      <c r="H2481" s="41"/>
    </row>
    <row r="2482" spans="8:8" x14ac:dyDescent="0.3">
      <c r="H2482" s="41"/>
    </row>
    <row r="2483" spans="8:8" x14ac:dyDescent="0.3">
      <c r="H2483" s="41"/>
    </row>
    <row r="2484" spans="8:8" x14ac:dyDescent="0.3">
      <c r="H2484" s="41"/>
    </row>
    <row r="2485" spans="8:8" x14ac:dyDescent="0.3">
      <c r="H2485" s="41"/>
    </row>
    <row r="2486" spans="8:8" x14ac:dyDescent="0.3">
      <c r="H2486" s="41"/>
    </row>
    <row r="2487" spans="8:8" x14ac:dyDescent="0.3">
      <c r="H2487" s="41"/>
    </row>
    <row r="2488" spans="8:8" x14ac:dyDescent="0.3">
      <c r="H2488" s="41"/>
    </row>
    <row r="2489" spans="8:8" x14ac:dyDescent="0.3">
      <c r="H2489" s="41"/>
    </row>
    <row r="2490" spans="8:8" x14ac:dyDescent="0.3">
      <c r="H2490" s="41"/>
    </row>
    <row r="2491" spans="8:8" x14ac:dyDescent="0.3">
      <c r="H2491" s="41"/>
    </row>
    <row r="2492" spans="8:8" x14ac:dyDescent="0.3">
      <c r="H2492" s="41"/>
    </row>
    <row r="2493" spans="8:8" x14ac:dyDescent="0.3">
      <c r="H2493" s="41"/>
    </row>
    <row r="2494" spans="8:8" x14ac:dyDescent="0.3">
      <c r="H2494" s="41"/>
    </row>
    <row r="2495" spans="8:8" x14ac:dyDescent="0.3">
      <c r="H2495" s="41"/>
    </row>
    <row r="2496" spans="8:8" x14ac:dyDescent="0.3">
      <c r="H2496" s="41"/>
    </row>
    <row r="2497" spans="8:8" x14ac:dyDescent="0.3">
      <c r="H2497" s="41"/>
    </row>
    <row r="2498" spans="8:8" x14ac:dyDescent="0.3">
      <c r="H2498" s="41"/>
    </row>
    <row r="2499" spans="8:8" x14ac:dyDescent="0.3">
      <c r="H2499" s="41"/>
    </row>
    <row r="2500" spans="8:8" x14ac:dyDescent="0.3">
      <c r="H2500" s="41"/>
    </row>
    <row r="2501" spans="8:8" x14ac:dyDescent="0.3">
      <c r="H2501" s="41"/>
    </row>
    <row r="2502" spans="8:8" x14ac:dyDescent="0.3">
      <c r="H2502" s="41"/>
    </row>
    <row r="2503" spans="8:8" x14ac:dyDescent="0.3">
      <c r="H2503" s="41"/>
    </row>
    <row r="2504" spans="8:8" x14ac:dyDescent="0.3">
      <c r="H2504" s="41"/>
    </row>
    <row r="2505" spans="8:8" x14ac:dyDescent="0.3">
      <c r="H2505" s="41"/>
    </row>
    <row r="2506" spans="8:8" x14ac:dyDescent="0.3">
      <c r="H2506" s="41"/>
    </row>
    <row r="2507" spans="8:8" x14ac:dyDescent="0.3">
      <c r="H2507" s="41"/>
    </row>
    <row r="2508" spans="8:8" x14ac:dyDescent="0.3">
      <c r="H2508" s="41"/>
    </row>
    <row r="2509" spans="8:8" x14ac:dyDescent="0.3">
      <c r="H2509" s="41"/>
    </row>
    <row r="2510" spans="8:8" x14ac:dyDescent="0.3">
      <c r="H2510" s="41"/>
    </row>
  </sheetData>
  <phoneticPr fontId="3"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3564-9BFC-4416-9810-F26EF29BD3E7}">
  <dimension ref="A1:B23"/>
  <sheetViews>
    <sheetView workbookViewId="0">
      <selection activeCell="K13" sqref="K13"/>
    </sheetView>
  </sheetViews>
  <sheetFormatPr defaultRowHeight="14.4" x14ac:dyDescent="0.3"/>
  <cols>
    <col min="1" max="1" width="30" customWidth="1"/>
    <col min="2" max="2" width="13.6640625" bestFit="1" customWidth="1"/>
  </cols>
  <sheetData>
    <row r="1" spans="1:2" x14ac:dyDescent="0.3">
      <c r="A1" s="1" t="s">
        <v>178</v>
      </c>
      <c r="B1" s="1" t="s">
        <v>179</v>
      </c>
    </row>
    <row r="2" spans="1:2" ht="15" thickBot="1" x14ac:dyDescent="0.35">
      <c r="A2" s="25" t="s">
        <v>180</v>
      </c>
      <c r="B2" s="25" t="s">
        <v>181</v>
      </c>
    </row>
    <row r="3" spans="1:2" x14ac:dyDescent="0.3">
      <c r="A3" s="3" t="s">
        <v>39</v>
      </c>
      <c r="B3" s="3" t="s">
        <v>182</v>
      </c>
    </row>
    <row r="4" spans="1:2" x14ac:dyDescent="0.3">
      <c r="A4" t="s">
        <v>98</v>
      </c>
      <c r="B4">
        <v>1</v>
      </c>
    </row>
    <row r="5" spans="1:2" x14ac:dyDescent="0.3">
      <c r="A5" t="s">
        <v>110</v>
      </c>
      <c r="B5">
        <v>2</v>
      </c>
    </row>
    <row r="6" spans="1:2" x14ac:dyDescent="0.3">
      <c r="A6" t="s">
        <v>106</v>
      </c>
      <c r="B6">
        <v>3</v>
      </c>
    </row>
    <row r="7" spans="1:2" x14ac:dyDescent="0.3">
      <c r="A7" t="s">
        <v>158</v>
      </c>
      <c r="B7">
        <v>4</v>
      </c>
    </row>
    <row r="8" spans="1:2" x14ac:dyDescent="0.3">
      <c r="A8" t="s">
        <v>115</v>
      </c>
      <c r="B8">
        <v>5</v>
      </c>
    </row>
    <row r="9" spans="1:2" x14ac:dyDescent="0.3">
      <c r="A9" t="s">
        <v>107</v>
      </c>
      <c r="B9">
        <v>6</v>
      </c>
    </row>
    <row r="10" spans="1:2" x14ac:dyDescent="0.3">
      <c r="A10" t="s">
        <v>117</v>
      </c>
      <c r="B10">
        <v>7</v>
      </c>
    </row>
    <row r="11" spans="1:2" x14ac:dyDescent="0.3">
      <c r="A11" t="s">
        <v>116</v>
      </c>
      <c r="B11">
        <v>8</v>
      </c>
    </row>
    <row r="12" spans="1:2" x14ac:dyDescent="0.3">
      <c r="A12" t="s">
        <v>120</v>
      </c>
      <c r="B12">
        <v>9</v>
      </c>
    </row>
    <row r="13" spans="1:2" x14ac:dyDescent="0.3">
      <c r="A13" t="s">
        <v>144</v>
      </c>
      <c r="B13">
        <v>10</v>
      </c>
    </row>
    <row r="14" spans="1:2" x14ac:dyDescent="0.3">
      <c r="A14" t="s">
        <v>183</v>
      </c>
      <c r="B14">
        <v>11</v>
      </c>
    </row>
    <row r="15" spans="1:2" x14ac:dyDescent="0.3">
      <c r="A15" t="s">
        <v>122</v>
      </c>
      <c r="B15">
        <v>12</v>
      </c>
    </row>
    <row r="16" spans="1:2" x14ac:dyDescent="0.3">
      <c r="A16" t="s">
        <v>132</v>
      </c>
      <c r="B16">
        <v>13</v>
      </c>
    </row>
    <row r="17" spans="1:2" x14ac:dyDescent="0.3">
      <c r="A17" t="s">
        <v>118</v>
      </c>
      <c r="B17">
        <v>14</v>
      </c>
    </row>
    <row r="18" spans="1:2" x14ac:dyDescent="0.3">
      <c r="A18" t="s">
        <v>184</v>
      </c>
      <c r="B18">
        <v>15</v>
      </c>
    </row>
    <row r="19" spans="1:2" x14ac:dyDescent="0.3">
      <c r="A19" t="s">
        <v>185</v>
      </c>
      <c r="B19">
        <v>16</v>
      </c>
    </row>
    <row r="20" spans="1:2" x14ac:dyDescent="0.3">
      <c r="A20" t="s">
        <v>186</v>
      </c>
      <c r="B20">
        <v>17</v>
      </c>
    </row>
    <row r="21" spans="1:2" x14ac:dyDescent="0.3">
      <c r="A21" t="s">
        <v>187</v>
      </c>
      <c r="B21">
        <v>18</v>
      </c>
    </row>
    <row r="22" spans="1:2" x14ac:dyDescent="0.3">
      <c r="A22" t="s">
        <v>171</v>
      </c>
      <c r="B22">
        <v>19</v>
      </c>
    </row>
    <row r="23" spans="1:2" x14ac:dyDescent="0.3">
      <c r="A23" t="s">
        <v>164</v>
      </c>
      <c r="B23">
        <v>20</v>
      </c>
    </row>
  </sheetData>
  <sortState xmlns:xlrd2="http://schemas.microsoft.com/office/spreadsheetml/2017/richdata2" ref="A4:B23">
    <sortCondition ref="B4:B23"/>
  </sortState>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236B5-A0CD-4DB2-B91C-5577E6AF75DF}">
  <dimension ref="A1:M25"/>
  <sheetViews>
    <sheetView workbookViewId="0">
      <selection activeCell="A17" activeCellId="3" sqref="A7 A9 A13 A17"/>
    </sheetView>
  </sheetViews>
  <sheetFormatPr defaultRowHeight="14.4" x14ac:dyDescent="0.3"/>
  <cols>
    <col min="1" max="1" width="45" customWidth="1"/>
    <col min="2" max="2" width="4" bestFit="1" customWidth="1"/>
    <col min="3" max="3" width="4.33203125" bestFit="1" customWidth="1"/>
    <col min="4" max="4" width="4.44140625" bestFit="1" customWidth="1"/>
    <col min="5" max="5" width="4.33203125" bestFit="1" customWidth="1"/>
    <col min="6" max="6" width="4.6640625" bestFit="1" customWidth="1"/>
    <col min="7" max="8" width="4" bestFit="1" customWidth="1"/>
    <col min="9" max="9" width="4.44140625" bestFit="1" customWidth="1"/>
    <col min="10" max="10" width="4.33203125" bestFit="1" customWidth="1"/>
    <col min="11" max="11" width="4" bestFit="1" customWidth="1"/>
    <col min="12" max="12" width="4.5546875" bestFit="1" customWidth="1"/>
    <col min="13" max="13" width="4.33203125" bestFit="1" customWidth="1"/>
  </cols>
  <sheetData>
    <row r="1" spans="1:13" x14ac:dyDescent="0.3">
      <c r="A1" s="1" t="s">
        <v>178</v>
      </c>
      <c r="B1" s="1" t="s">
        <v>188</v>
      </c>
    </row>
    <row r="2" spans="1:13" ht="15" thickBot="1" x14ac:dyDescent="0.35">
      <c r="A2" s="1" t="s">
        <v>180</v>
      </c>
      <c r="B2" s="1" t="s">
        <v>189</v>
      </c>
    </row>
    <row r="3" spans="1:13" x14ac:dyDescent="0.3">
      <c r="A3" s="26" t="s">
        <v>39</v>
      </c>
      <c r="B3" s="26" t="s">
        <v>190</v>
      </c>
      <c r="C3" s="26" t="s">
        <v>191</v>
      </c>
      <c r="D3" s="26" t="s">
        <v>192</v>
      </c>
      <c r="E3" s="26" t="s">
        <v>193</v>
      </c>
      <c r="F3" s="26" t="s">
        <v>194</v>
      </c>
      <c r="G3" s="26" t="s">
        <v>195</v>
      </c>
      <c r="H3" s="26" t="s">
        <v>196</v>
      </c>
      <c r="I3" s="26" t="s">
        <v>197</v>
      </c>
      <c r="J3" s="26" t="s">
        <v>198</v>
      </c>
      <c r="K3" s="26" t="s">
        <v>199</v>
      </c>
      <c r="L3" s="26" t="s">
        <v>200</v>
      </c>
      <c r="M3" s="26" t="s">
        <v>201</v>
      </c>
    </row>
    <row r="4" spans="1:13" x14ac:dyDescent="0.3">
      <c r="A4" t="s">
        <v>144</v>
      </c>
      <c r="B4">
        <v>0</v>
      </c>
      <c r="C4">
        <v>0</v>
      </c>
      <c r="D4">
        <v>0</v>
      </c>
      <c r="E4">
        <v>0</v>
      </c>
      <c r="F4">
        <v>0</v>
      </c>
      <c r="G4">
        <v>0</v>
      </c>
      <c r="H4">
        <v>0</v>
      </c>
      <c r="I4">
        <v>0</v>
      </c>
      <c r="J4">
        <v>0</v>
      </c>
      <c r="K4">
        <v>0</v>
      </c>
      <c r="L4">
        <v>0</v>
      </c>
      <c r="M4">
        <v>0</v>
      </c>
    </row>
    <row r="5" spans="1:13" x14ac:dyDescent="0.3">
      <c r="A5" t="s">
        <v>106</v>
      </c>
      <c r="B5">
        <v>0</v>
      </c>
      <c r="C5">
        <v>0</v>
      </c>
      <c r="D5">
        <v>0</v>
      </c>
      <c r="E5">
        <v>0</v>
      </c>
      <c r="F5">
        <v>0</v>
      </c>
      <c r="G5">
        <v>0</v>
      </c>
      <c r="H5">
        <v>0</v>
      </c>
      <c r="I5">
        <v>0</v>
      </c>
      <c r="J5">
        <v>0</v>
      </c>
      <c r="K5">
        <v>0</v>
      </c>
      <c r="L5">
        <v>0</v>
      </c>
      <c r="M5">
        <v>0</v>
      </c>
    </row>
    <row r="6" spans="1:13" x14ac:dyDescent="0.3">
      <c r="A6" t="s">
        <v>98</v>
      </c>
      <c r="B6">
        <v>0</v>
      </c>
      <c r="C6">
        <v>0</v>
      </c>
      <c r="D6">
        <v>20</v>
      </c>
      <c r="E6">
        <v>20</v>
      </c>
      <c r="F6">
        <v>10</v>
      </c>
      <c r="G6">
        <v>10</v>
      </c>
      <c r="H6">
        <v>0</v>
      </c>
      <c r="I6">
        <v>0</v>
      </c>
      <c r="J6">
        <v>0</v>
      </c>
      <c r="K6">
        <v>20</v>
      </c>
      <c r="L6">
        <v>20</v>
      </c>
      <c r="M6">
        <v>0</v>
      </c>
    </row>
    <row r="7" spans="1:13" x14ac:dyDescent="0.3">
      <c r="A7" t="s">
        <v>158</v>
      </c>
      <c r="B7">
        <v>100</v>
      </c>
      <c r="C7">
        <v>100</v>
      </c>
      <c r="D7">
        <v>100</v>
      </c>
      <c r="E7">
        <v>100</v>
      </c>
      <c r="F7">
        <v>100</v>
      </c>
      <c r="G7">
        <v>100</v>
      </c>
      <c r="H7">
        <v>100</v>
      </c>
      <c r="I7">
        <v>100</v>
      </c>
      <c r="J7">
        <v>100</v>
      </c>
      <c r="K7">
        <v>100</v>
      </c>
      <c r="L7">
        <v>100</v>
      </c>
      <c r="M7">
        <v>100</v>
      </c>
    </row>
    <row r="8" spans="1:13" x14ac:dyDescent="0.3">
      <c r="A8" t="s">
        <v>110</v>
      </c>
      <c r="B8">
        <v>0</v>
      </c>
      <c r="C8">
        <v>0</v>
      </c>
      <c r="D8">
        <v>0</v>
      </c>
      <c r="E8">
        <v>0</v>
      </c>
      <c r="F8">
        <v>0</v>
      </c>
      <c r="G8">
        <v>0</v>
      </c>
      <c r="H8">
        <v>0</v>
      </c>
      <c r="I8">
        <v>0</v>
      </c>
      <c r="J8">
        <v>0</v>
      </c>
      <c r="K8">
        <v>0</v>
      </c>
      <c r="L8">
        <v>0</v>
      </c>
      <c r="M8">
        <v>0</v>
      </c>
    </row>
    <row r="9" spans="1:13" x14ac:dyDescent="0.3">
      <c r="A9" t="s">
        <v>118</v>
      </c>
      <c r="B9">
        <v>100</v>
      </c>
      <c r="C9">
        <v>100</v>
      </c>
      <c r="D9">
        <v>100</v>
      </c>
      <c r="E9">
        <v>100</v>
      </c>
      <c r="F9">
        <v>100</v>
      </c>
      <c r="G9">
        <v>100</v>
      </c>
      <c r="H9">
        <v>100</v>
      </c>
      <c r="I9">
        <v>100</v>
      </c>
      <c r="J9">
        <v>100</v>
      </c>
      <c r="K9">
        <v>100</v>
      </c>
      <c r="L9">
        <v>100</v>
      </c>
      <c r="M9">
        <v>100</v>
      </c>
    </row>
    <row r="10" spans="1:13" x14ac:dyDescent="0.3">
      <c r="A10" t="s">
        <v>115</v>
      </c>
      <c r="B10">
        <v>0</v>
      </c>
      <c r="C10">
        <v>0</v>
      </c>
      <c r="D10">
        <v>0</v>
      </c>
      <c r="E10">
        <v>0</v>
      </c>
      <c r="F10">
        <v>0</v>
      </c>
      <c r="G10">
        <v>0</v>
      </c>
      <c r="H10">
        <v>0</v>
      </c>
      <c r="I10">
        <v>0</v>
      </c>
      <c r="J10">
        <v>0</v>
      </c>
      <c r="K10">
        <v>0</v>
      </c>
      <c r="L10">
        <v>0</v>
      </c>
      <c r="M10">
        <v>0</v>
      </c>
    </row>
    <row r="11" spans="1:13" x14ac:dyDescent="0.3">
      <c r="A11" t="s">
        <v>107</v>
      </c>
      <c r="B11">
        <v>0</v>
      </c>
      <c r="C11">
        <v>0</v>
      </c>
      <c r="D11">
        <v>0</v>
      </c>
      <c r="E11">
        <v>0</v>
      </c>
      <c r="F11">
        <v>0</v>
      </c>
      <c r="G11">
        <v>0</v>
      </c>
      <c r="H11">
        <v>0</v>
      </c>
      <c r="I11">
        <v>0</v>
      </c>
      <c r="J11">
        <v>0</v>
      </c>
      <c r="K11">
        <v>0</v>
      </c>
      <c r="L11">
        <v>0</v>
      </c>
      <c r="M11">
        <v>0</v>
      </c>
    </row>
    <row r="12" spans="1:13" x14ac:dyDescent="0.3">
      <c r="A12" t="s">
        <v>183</v>
      </c>
      <c r="B12">
        <v>0</v>
      </c>
      <c r="C12">
        <v>0</v>
      </c>
      <c r="D12">
        <v>0</v>
      </c>
      <c r="E12">
        <v>0</v>
      </c>
      <c r="F12">
        <v>0</v>
      </c>
      <c r="G12">
        <v>0</v>
      </c>
      <c r="H12">
        <v>0</v>
      </c>
      <c r="I12">
        <v>0</v>
      </c>
      <c r="J12">
        <v>0</v>
      </c>
      <c r="K12">
        <v>0</v>
      </c>
      <c r="L12">
        <v>0</v>
      </c>
      <c r="M12">
        <v>0</v>
      </c>
    </row>
    <row r="13" spans="1:13" x14ac:dyDescent="0.3">
      <c r="A13" t="s">
        <v>120</v>
      </c>
      <c r="B13">
        <v>100</v>
      </c>
      <c r="C13">
        <v>100</v>
      </c>
      <c r="D13">
        <v>100</v>
      </c>
      <c r="E13">
        <v>100</v>
      </c>
      <c r="F13">
        <v>100</v>
      </c>
      <c r="G13">
        <v>100</v>
      </c>
      <c r="H13">
        <v>100</v>
      </c>
      <c r="I13">
        <v>100</v>
      </c>
      <c r="J13">
        <v>100</v>
      </c>
      <c r="K13">
        <v>100</v>
      </c>
      <c r="L13">
        <v>100</v>
      </c>
      <c r="M13">
        <v>100</v>
      </c>
    </row>
    <row r="14" spans="1:13" x14ac:dyDescent="0.3">
      <c r="A14" t="s">
        <v>122</v>
      </c>
      <c r="B14">
        <v>0</v>
      </c>
      <c r="C14">
        <v>0</v>
      </c>
      <c r="D14">
        <v>0</v>
      </c>
      <c r="E14">
        <v>0</v>
      </c>
      <c r="F14">
        <v>0</v>
      </c>
      <c r="G14">
        <v>0</v>
      </c>
      <c r="H14">
        <v>0</v>
      </c>
      <c r="I14">
        <v>0</v>
      </c>
      <c r="J14">
        <v>0</v>
      </c>
      <c r="K14">
        <v>0</v>
      </c>
      <c r="L14">
        <v>0</v>
      </c>
      <c r="M14">
        <v>0</v>
      </c>
    </row>
    <row r="15" spans="1:13" x14ac:dyDescent="0.3">
      <c r="A15" t="s">
        <v>184</v>
      </c>
      <c r="B15">
        <v>0</v>
      </c>
      <c r="C15">
        <v>0</v>
      </c>
      <c r="D15">
        <v>0</v>
      </c>
      <c r="E15">
        <v>0</v>
      </c>
      <c r="F15">
        <v>0</v>
      </c>
      <c r="G15">
        <v>0</v>
      </c>
      <c r="H15">
        <v>0</v>
      </c>
      <c r="I15">
        <v>0</v>
      </c>
      <c r="J15">
        <v>0</v>
      </c>
      <c r="K15">
        <v>0</v>
      </c>
      <c r="L15">
        <v>0</v>
      </c>
      <c r="M15">
        <v>0</v>
      </c>
    </row>
    <row r="16" spans="1:13" x14ac:dyDescent="0.3">
      <c r="A16" t="s">
        <v>117</v>
      </c>
      <c r="B16">
        <v>20</v>
      </c>
      <c r="C16">
        <v>20</v>
      </c>
      <c r="D16">
        <v>20</v>
      </c>
      <c r="E16">
        <v>20</v>
      </c>
      <c r="F16">
        <v>0</v>
      </c>
      <c r="G16">
        <v>0</v>
      </c>
      <c r="H16">
        <v>0</v>
      </c>
      <c r="I16">
        <v>0</v>
      </c>
      <c r="J16">
        <v>0</v>
      </c>
      <c r="K16">
        <v>0</v>
      </c>
      <c r="L16">
        <v>0</v>
      </c>
      <c r="M16">
        <v>0</v>
      </c>
    </row>
    <row r="17" spans="1:13" x14ac:dyDescent="0.3">
      <c r="A17" t="s">
        <v>132</v>
      </c>
      <c r="B17">
        <v>95</v>
      </c>
      <c r="C17">
        <v>95</v>
      </c>
      <c r="D17">
        <v>95</v>
      </c>
      <c r="E17">
        <v>95</v>
      </c>
      <c r="F17">
        <v>95</v>
      </c>
      <c r="G17">
        <v>95</v>
      </c>
      <c r="H17">
        <v>95</v>
      </c>
      <c r="I17">
        <v>95</v>
      </c>
      <c r="J17">
        <v>95</v>
      </c>
      <c r="K17">
        <v>95</v>
      </c>
      <c r="L17">
        <v>95</v>
      </c>
      <c r="M17">
        <v>95</v>
      </c>
    </row>
    <row r="18" spans="1:13" x14ac:dyDescent="0.3">
      <c r="A18" t="s">
        <v>186</v>
      </c>
      <c r="B18">
        <v>0</v>
      </c>
      <c r="C18">
        <v>0</v>
      </c>
      <c r="D18">
        <v>0</v>
      </c>
      <c r="E18">
        <v>0</v>
      </c>
      <c r="F18">
        <v>0</v>
      </c>
      <c r="G18">
        <v>0</v>
      </c>
      <c r="H18">
        <v>0</v>
      </c>
      <c r="I18">
        <v>0</v>
      </c>
      <c r="J18">
        <v>0</v>
      </c>
      <c r="K18">
        <v>0</v>
      </c>
      <c r="L18">
        <v>0</v>
      </c>
      <c r="M18">
        <v>0</v>
      </c>
    </row>
    <row r="19" spans="1:13" x14ac:dyDescent="0.3">
      <c r="A19" t="s">
        <v>185</v>
      </c>
      <c r="B19">
        <v>0</v>
      </c>
      <c r="C19">
        <v>0</v>
      </c>
      <c r="D19">
        <v>0</v>
      </c>
      <c r="E19">
        <v>0</v>
      </c>
      <c r="F19">
        <v>0</v>
      </c>
      <c r="G19">
        <v>0</v>
      </c>
      <c r="H19">
        <v>0</v>
      </c>
      <c r="I19">
        <v>0</v>
      </c>
      <c r="J19">
        <v>0</v>
      </c>
      <c r="K19">
        <v>0</v>
      </c>
      <c r="L19">
        <v>0</v>
      </c>
      <c r="M19">
        <v>0</v>
      </c>
    </row>
    <row r="20" spans="1:13" x14ac:dyDescent="0.3">
      <c r="A20" t="s">
        <v>116</v>
      </c>
      <c r="B20">
        <v>0</v>
      </c>
      <c r="C20">
        <v>0</v>
      </c>
      <c r="D20">
        <v>0</v>
      </c>
      <c r="E20">
        <v>0</v>
      </c>
      <c r="F20">
        <v>0</v>
      </c>
      <c r="G20">
        <v>0</v>
      </c>
      <c r="H20">
        <v>0</v>
      </c>
      <c r="I20">
        <v>0</v>
      </c>
      <c r="J20">
        <v>0</v>
      </c>
      <c r="K20">
        <v>0</v>
      </c>
      <c r="L20">
        <v>0</v>
      </c>
      <c r="M20">
        <v>0</v>
      </c>
    </row>
    <row r="21" spans="1:13" x14ac:dyDescent="0.3">
      <c r="A21" t="s">
        <v>164</v>
      </c>
      <c r="B21">
        <v>0</v>
      </c>
      <c r="C21">
        <v>0</v>
      </c>
      <c r="D21">
        <v>0</v>
      </c>
      <c r="E21">
        <v>0</v>
      </c>
      <c r="F21">
        <v>0</v>
      </c>
      <c r="G21">
        <v>0</v>
      </c>
      <c r="H21">
        <v>0</v>
      </c>
      <c r="I21">
        <v>0</v>
      </c>
      <c r="J21">
        <v>0</v>
      </c>
      <c r="K21">
        <v>0</v>
      </c>
      <c r="L21">
        <v>0</v>
      </c>
      <c r="M21">
        <v>0</v>
      </c>
    </row>
    <row r="22" spans="1:13" x14ac:dyDescent="0.3">
      <c r="A22" t="s">
        <v>171</v>
      </c>
      <c r="B22">
        <v>0</v>
      </c>
      <c r="C22">
        <v>0</v>
      </c>
      <c r="D22">
        <v>0</v>
      </c>
      <c r="E22">
        <v>0</v>
      </c>
      <c r="F22">
        <v>0</v>
      </c>
      <c r="G22">
        <v>0</v>
      </c>
      <c r="H22">
        <v>0</v>
      </c>
      <c r="I22">
        <v>0</v>
      </c>
      <c r="J22">
        <v>0</v>
      </c>
      <c r="K22">
        <v>0</v>
      </c>
      <c r="L22">
        <v>0</v>
      </c>
      <c r="M22">
        <v>0</v>
      </c>
    </row>
    <row r="23" spans="1:13" x14ac:dyDescent="0.3">
      <c r="A23" t="s">
        <v>202</v>
      </c>
      <c r="B23">
        <v>0</v>
      </c>
      <c r="C23">
        <v>0</v>
      </c>
      <c r="D23">
        <v>0</v>
      </c>
      <c r="E23">
        <v>0</v>
      </c>
      <c r="F23">
        <v>0</v>
      </c>
      <c r="G23">
        <v>0</v>
      </c>
      <c r="H23">
        <v>0</v>
      </c>
      <c r="I23">
        <v>0</v>
      </c>
      <c r="J23">
        <v>0</v>
      </c>
      <c r="K23">
        <v>0</v>
      </c>
      <c r="L23">
        <v>0</v>
      </c>
      <c r="M23">
        <v>0</v>
      </c>
    </row>
    <row r="24" spans="1:13" x14ac:dyDescent="0.3">
      <c r="A24" t="s">
        <v>203</v>
      </c>
      <c r="B24">
        <v>0</v>
      </c>
      <c r="C24">
        <v>0</v>
      </c>
      <c r="D24">
        <v>0</v>
      </c>
      <c r="E24">
        <v>0</v>
      </c>
      <c r="F24">
        <v>0</v>
      </c>
      <c r="G24">
        <v>0</v>
      </c>
      <c r="H24">
        <v>0</v>
      </c>
      <c r="I24">
        <v>0</v>
      </c>
      <c r="J24">
        <v>0</v>
      </c>
      <c r="K24">
        <v>0</v>
      </c>
      <c r="L24">
        <v>0</v>
      </c>
      <c r="M24">
        <v>0</v>
      </c>
    </row>
    <row r="25" spans="1:13" x14ac:dyDescent="0.3">
      <c r="A25" t="s">
        <v>187</v>
      </c>
      <c r="B25">
        <v>0</v>
      </c>
      <c r="C25">
        <v>0</v>
      </c>
      <c r="D25">
        <v>0</v>
      </c>
      <c r="E25">
        <v>0</v>
      </c>
      <c r="F25">
        <v>0</v>
      </c>
      <c r="G25">
        <v>0</v>
      </c>
      <c r="H25">
        <v>0</v>
      </c>
      <c r="I25">
        <v>0</v>
      </c>
      <c r="J25">
        <v>0</v>
      </c>
      <c r="K25">
        <v>0</v>
      </c>
      <c r="L25">
        <v>0</v>
      </c>
      <c r="M2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0F57D-9AD8-45E6-80FB-137EB739F307}">
  <dimension ref="A1:BM63"/>
  <sheetViews>
    <sheetView zoomScale="85" zoomScaleNormal="85" workbookViewId="0">
      <selection activeCell="C19" sqref="C19"/>
    </sheetView>
  </sheetViews>
  <sheetFormatPr defaultRowHeight="14.4" x14ac:dyDescent="0.3"/>
  <cols>
    <col min="1" max="1" width="35.33203125" bestFit="1" customWidth="1"/>
    <col min="2" max="2" width="24.33203125" style="38" bestFit="1" customWidth="1"/>
    <col min="3" max="3" width="146" customWidth="1"/>
    <col min="4" max="4" width="23.6640625" customWidth="1"/>
    <col min="5" max="5" width="11.44140625" bestFit="1" customWidth="1"/>
    <col min="6" max="6" width="11" bestFit="1" customWidth="1"/>
    <col min="7" max="7" width="10.33203125" bestFit="1" customWidth="1"/>
    <col min="8" max="8" width="28" bestFit="1" customWidth="1"/>
    <col min="9" max="9" width="27.33203125" bestFit="1" customWidth="1"/>
    <col min="10" max="10" width="16.44140625" bestFit="1" customWidth="1"/>
    <col min="11" max="11" width="10.33203125" bestFit="1" customWidth="1"/>
    <col min="12" max="12" width="25.6640625" bestFit="1" customWidth="1"/>
    <col min="13" max="13" width="24.5546875" bestFit="1" customWidth="1"/>
  </cols>
  <sheetData>
    <row r="1" spans="1:65" x14ac:dyDescent="0.3">
      <c r="A1" s="7" t="s">
        <v>204</v>
      </c>
      <c r="B1" s="37" t="s">
        <v>205</v>
      </c>
      <c r="C1" s="7" t="s">
        <v>206</v>
      </c>
    </row>
    <row r="2" spans="1:65" x14ac:dyDescent="0.3">
      <c r="A2" s="8" t="s">
        <v>38</v>
      </c>
      <c r="B2" s="15" t="s">
        <v>97</v>
      </c>
      <c r="C2" s="35" t="s">
        <v>207</v>
      </c>
      <c r="W2" t="s">
        <v>98</v>
      </c>
      <c r="Y2" t="s">
        <v>97</v>
      </c>
      <c r="Z2" t="s">
        <v>98</v>
      </c>
      <c r="AA2" t="s">
        <v>230</v>
      </c>
      <c r="AB2" t="s">
        <v>230</v>
      </c>
      <c r="AC2">
        <v>0</v>
      </c>
      <c r="AD2">
        <v>0</v>
      </c>
      <c r="AE2">
        <v>20</v>
      </c>
      <c r="AF2">
        <v>20</v>
      </c>
      <c r="AG2">
        <v>10</v>
      </c>
      <c r="AH2">
        <v>10</v>
      </c>
      <c r="AI2">
        <v>0</v>
      </c>
      <c r="AJ2">
        <v>0</v>
      </c>
      <c r="AK2">
        <v>0</v>
      </c>
      <c r="AL2">
        <v>20</v>
      </c>
      <c r="AM2">
        <v>20</v>
      </c>
      <c r="AN2">
        <v>0</v>
      </c>
      <c r="AO2" t="s">
        <v>103</v>
      </c>
      <c r="BB2">
        <v>0</v>
      </c>
      <c r="BC2">
        <v>0</v>
      </c>
      <c r="BD2">
        <v>20</v>
      </c>
      <c r="BE2">
        <v>20</v>
      </c>
      <c r="BF2">
        <v>10</v>
      </c>
      <c r="BG2">
        <v>10</v>
      </c>
      <c r="BH2">
        <v>0</v>
      </c>
      <c r="BI2">
        <v>0</v>
      </c>
      <c r="BJ2">
        <v>0</v>
      </c>
      <c r="BK2">
        <v>20</v>
      </c>
      <c r="BL2">
        <v>20</v>
      </c>
      <c r="BM2">
        <v>0</v>
      </c>
    </row>
    <row r="3" spans="1:65" x14ac:dyDescent="0.3">
      <c r="A3" s="8" t="s">
        <v>39</v>
      </c>
      <c r="B3" s="15" t="s">
        <v>98</v>
      </c>
      <c r="C3" s="35" t="s">
        <v>207</v>
      </c>
    </row>
    <row r="4" spans="1:65" x14ac:dyDescent="0.3">
      <c r="A4" s="8" t="s">
        <v>40</v>
      </c>
      <c r="B4" s="15" t="s">
        <v>99</v>
      </c>
      <c r="C4" s="35" t="s">
        <v>207</v>
      </c>
    </row>
    <row r="5" spans="1:65" x14ac:dyDescent="0.3">
      <c r="A5" s="8" t="s">
        <v>41</v>
      </c>
      <c r="B5" s="15">
        <v>95.5</v>
      </c>
      <c r="C5" s="35" t="s">
        <v>207</v>
      </c>
    </row>
    <row r="6" spans="1:65" x14ac:dyDescent="0.3">
      <c r="A6" s="8" t="s">
        <v>42</v>
      </c>
      <c r="B6" s="15" t="s">
        <v>100</v>
      </c>
      <c r="C6" s="35" t="s">
        <v>207</v>
      </c>
    </row>
    <row r="7" spans="1:65" x14ac:dyDescent="0.3">
      <c r="A7" s="8" t="s">
        <v>43</v>
      </c>
      <c r="B7" s="15" t="s">
        <v>100</v>
      </c>
      <c r="C7" s="35" t="s">
        <v>207</v>
      </c>
    </row>
    <row r="8" spans="1:65" x14ac:dyDescent="0.3">
      <c r="A8" s="8" t="s">
        <v>44</v>
      </c>
      <c r="B8" s="15" t="s">
        <v>101</v>
      </c>
      <c r="C8" s="35" t="s">
        <v>207</v>
      </c>
    </row>
    <row r="9" spans="1:65" x14ac:dyDescent="0.3">
      <c r="A9" s="8" t="s">
        <v>45</v>
      </c>
      <c r="B9" s="15" t="s">
        <v>102</v>
      </c>
      <c r="C9" s="35" t="s">
        <v>207</v>
      </c>
    </row>
    <row r="10" spans="1:65" x14ac:dyDescent="0.3">
      <c r="A10" s="11" t="s">
        <v>46</v>
      </c>
      <c r="B10" s="15">
        <v>1</v>
      </c>
      <c r="C10" s="35" t="s">
        <v>208</v>
      </c>
    </row>
    <row r="11" spans="1:65" x14ac:dyDescent="0.3">
      <c r="A11" s="11" t="s">
        <v>47</v>
      </c>
      <c r="B11" s="15">
        <v>1</v>
      </c>
      <c r="C11" s="35" t="s">
        <v>233</v>
      </c>
    </row>
    <row r="12" spans="1:65" x14ac:dyDescent="0.3">
      <c r="A12" s="11" t="s">
        <v>48</v>
      </c>
      <c r="B12" s="15">
        <v>1</v>
      </c>
      <c r="C12" s="35" t="s">
        <v>234</v>
      </c>
    </row>
    <row r="13" spans="1:65" x14ac:dyDescent="0.3">
      <c r="A13" s="11" t="s">
        <v>49</v>
      </c>
      <c r="B13" s="15">
        <v>0</v>
      </c>
      <c r="C13" s="35" t="s">
        <v>234</v>
      </c>
    </row>
    <row r="14" spans="1:65" x14ac:dyDescent="0.3">
      <c r="A14" s="11" t="s">
        <v>50</v>
      </c>
      <c r="B14" s="15">
        <v>0</v>
      </c>
      <c r="C14" s="35" t="s">
        <v>234</v>
      </c>
    </row>
    <row r="15" spans="1:65" ht="30.75" customHeight="1" x14ac:dyDescent="0.3">
      <c r="A15" s="11" t="s">
        <v>51</v>
      </c>
      <c r="B15" s="15" t="s">
        <v>229</v>
      </c>
      <c r="C15" s="36" t="s">
        <v>235</v>
      </c>
    </row>
    <row r="16" spans="1:65" ht="30.75" customHeight="1" x14ac:dyDescent="0.3">
      <c r="A16" s="11" t="s">
        <v>52</v>
      </c>
      <c r="B16" s="15" t="s">
        <v>229</v>
      </c>
      <c r="C16" s="36" t="s">
        <v>236</v>
      </c>
    </row>
    <row r="17" spans="1:3" x14ac:dyDescent="0.3">
      <c r="A17" s="11" t="s">
        <v>53</v>
      </c>
      <c r="B17" s="15" t="s">
        <v>229</v>
      </c>
      <c r="C17" s="35" t="s">
        <v>237</v>
      </c>
    </row>
    <row r="18" spans="1:3" x14ac:dyDescent="0.3">
      <c r="A18" s="11" t="s">
        <v>50</v>
      </c>
      <c r="B18" s="15" t="s">
        <v>229</v>
      </c>
      <c r="C18" s="35" t="s">
        <v>237</v>
      </c>
    </row>
    <row r="19" spans="1:3" x14ac:dyDescent="0.3">
      <c r="A19" s="11" t="s">
        <v>54</v>
      </c>
      <c r="B19" s="15" t="s">
        <v>229</v>
      </c>
      <c r="C19" s="35" t="s">
        <v>237</v>
      </c>
    </row>
    <row r="20" spans="1:3" x14ac:dyDescent="0.3">
      <c r="A20" s="11" t="s">
        <v>55</v>
      </c>
      <c r="B20" s="15" t="s">
        <v>229</v>
      </c>
      <c r="C20" s="35" t="s">
        <v>237</v>
      </c>
    </row>
    <row r="21" spans="1:3" x14ac:dyDescent="0.3">
      <c r="A21" s="20" t="s">
        <v>56</v>
      </c>
      <c r="B21" s="15"/>
      <c r="C21" s="35" t="s">
        <v>242</v>
      </c>
    </row>
    <row r="22" spans="1:3" x14ac:dyDescent="0.3">
      <c r="A22" s="11" t="s">
        <v>57</v>
      </c>
      <c r="B22" s="15" t="s">
        <v>98</v>
      </c>
      <c r="C22" s="35" t="s">
        <v>209</v>
      </c>
    </row>
    <row r="23" spans="1:3" x14ac:dyDescent="0.3">
      <c r="A23" s="11" t="s">
        <v>58</v>
      </c>
      <c r="B23" s="15" t="s">
        <v>97</v>
      </c>
      <c r="C23" s="35" t="s">
        <v>232</v>
      </c>
    </row>
    <row r="24" spans="1:3" x14ac:dyDescent="0.3">
      <c r="A24" s="10" t="s">
        <v>59</v>
      </c>
      <c r="B24" s="15" t="s">
        <v>98</v>
      </c>
      <c r="C24" s="35" t="s">
        <v>210</v>
      </c>
    </row>
    <row r="25" spans="1:3" x14ac:dyDescent="0.3">
      <c r="A25" s="10" t="s">
        <v>226</v>
      </c>
      <c r="B25" s="15" t="s">
        <v>230</v>
      </c>
      <c r="C25" s="35" t="s">
        <v>239</v>
      </c>
    </row>
    <row r="26" spans="1:3" x14ac:dyDescent="0.3">
      <c r="A26" s="10" t="s">
        <v>227</v>
      </c>
      <c r="B26" s="15" t="s">
        <v>230</v>
      </c>
      <c r="C26" s="35" t="s">
        <v>240</v>
      </c>
    </row>
    <row r="27" spans="1:3" x14ac:dyDescent="0.3">
      <c r="A27" s="27" t="s">
        <v>60</v>
      </c>
      <c r="B27" s="15">
        <v>0</v>
      </c>
      <c r="C27" s="35" t="s">
        <v>211</v>
      </c>
    </row>
    <row r="28" spans="1:3" x14ac:dyDescent="0.3">
      <c r="A28" s="27" t="s">
        <v>61</v>
      </c>
      <c r="B28" s="15">
        <v>0</v>
      </c>
      <c r="C28" s="35" t="s">
        <v>212</v>
      </c>
    </row>
    <row r="29" spans="1:3" x14ac:dyDescent="0.3">
      <c r="A29" s="27" t="s">
        <v>62</v>
      </c>
      <c r="B29" s="15">
        <v>20</v>
      </c>
      <c r="C29" s="35" t="s">
        <v>213</v>
      </c>
    </row>
    <row r="30" spans="1:3" x14ac:dyDescent="0.3">
      <c r="A30" s="27" t="s">
        <v>63</v>
      </c>
      <c r="B30" s="15">
        <v>20</v>
      </c>
      <c r="C30" s="35" t="s">
        <v>214</v>
      </c>
    </row>
    <row r="31" spans="1:3" x14ac:dyDescent="0.3">
      <c r="A31" s="27" t="s">
        <v>64</v>
      </c>
      <c r="B31" s="15">
        <v>10</v>
      </c>
      <c r="C31" s="35" t="s">
        <v>215</v>
      </c>
    </row>
    <row r="32" spans="1:3" x14ac:dyDescent="0.3">
      <c r="A32" s="27" t="s">
        <v>65</v>
      </c>
      <c r="B32" s="15">
        <v>10</v>
      </c>
      <c r="C32" s="35" t="s">
        <v>216</v>
      </c>
    </row>
    <row r="33" spans="1:3" x14ac:dyDescent="0.3">
      <c r="A33" s="27" t="s">
        <v>66</v>
      </c>
      <c r="B33" s="15">
        <v>0</v>
      </c>
      <c r="C33" s="35" t="s">
        <v>217</v>
      </c>
    </row>
    <row r="34" spans="1:3" x14ac:dyDescent="0.3">
      <c r="A34" s="27" t="s">
        <v>67</v>
      </c>
      <c r="B34" s="15">
        <v>0</v>
      </c>
      <c r="C34" s="35" t="s">
        <v>218</v>
      </c>
    </row>
    <row r="35" spans="1:3" x14ac:dyDescent="0.3">
      <c r="A35" s="27" t="s">
        <v>68</v>
      </c>
      <c r="B35" s="15">
        <v>0</v>
      </c>
      <c r="C35" s="35" t="s">
        <v>219</v>
      </c>
    </row>
    <row r="36" spans="1:3" x14ac:dyDescent="0.3">
      <c r="A36" s="27" t="s">
        <v>69</v>
      </c>
      <c r="B36" s="15">
        <v>20</v>
      </c>
      <c r="C36" s="35" t="s">
        <v>220</v>
      </c>
    </row>
    <row r="37" spans="1:3" x14ac:dyDescent="0.3">
      <c r="A37" s="27" t="s">
        <v>70</v>
      </c>
      <c r="B37" s="15">
        <v>20</v>
      </c>
      <c r="C37" s="35" t="s">
        <v>221</v>
      </c>
    </row>
    <row r="38" spans="1:3" x14ac:dyDescent="0.3">
      <c r="A38" s="27" t="s">
        <v>71</v>
      </c>
      <c r="B38" s="15">
        <v>0</v>
      </c>
      <c r="C38" s="35" t="s">
        <v>222</v>
      </c>
    </row>
    <row r="39" spans="1:3" x14ac:dyDescent="0.3">
      <c r="A39" s="28" t="s">
        <v>72</v>
      </c>
      <c r="B39" s="15" t="s">
        <v>231</v>
      </c>
      <c r="C39" s="35" t="s">
        <v>238</v>
      </c>
    </row>
    <row r="40" spans="1:3" x14ac:dyDescent="0.3">
      <c r="A40" s="20" t="s">
        <v>73</v>
      </c>
      <c r="B40" s="15">
        <v>0</v>
      </c>
      <c r="C40" s="35" t="s">
        <v>223</v>
      </c>
    </row>
    <row r="41" spans="1:3" x14ac:dyDescent="0.3">
      <c r="A41" s="20" t="s">
        <v>74</v>
      </c>
      <c r="B41" s="15">
        <v>0</v>
      </c>
      <c r="C41" s="35" t="s">
        <v>224</v>
      </c>
    </row>
    <row r="42" spans="1:3" x14ac:dyDescent="0.3">
      <c r="A42" s="20" t="s">
        <v>75</v>
      </c>
      <c r="B42" s="15">
        <v>100</v>
      </c>
      <c r="C42" s="35" t="s">
        <v>224</v>
      </c>
    </row>
    <row r="43" spans="1:3" x14ac:dyDescent="0.3">
      <c r="A43" s="20" t="s">
        <v>76</v>
      </c>
      <c r="B43" s="15">
        <v>100</v>
      </c>
      <c r="C43" s="35" t="s">
        <v>224</v>
      </c>
    </row>
    <row r="44" spans="1:3" x14ac:dyDescent="0.3">
      <c r="A44" s="20" t="s">
        <v>77</v>
      </c>
      <c r="B44" s="15">
        <v>100</v>
      </c>
      <c r="C44" s="35" t="s">
        <v>224</v>
      </c>
    </row>
    <row r="45" spans="1:3" x14ac:dyDescent="0.3">
      <c r="A45" s="20" t="s">
        <v>78</v>
      </c>
      <c r="B45" s="15">
        <v>100</v>
      </c>
      <c r="C45" s="35" t="s">
        <v>224</v>
      </c>
    </row>
    <row r="46" spans="1:3" x14ac:dyDescent="0.3">
      <c r="A46" s="20" t="s">
        <v>79</v>
      </c>
      <c r="B46" s="15">
        <v>50</v>
      </c>
      <c r="C46" s="35" t="s">
        <v>224</v>
      </c>
    </row>
    <row r="47" spans="1:3" x14ac:dyDescent="0.3">
      <c r="A47" s="20" t="s">
        <v>80</v>
      </c>
      <c r="B47" s="15">
        <v>50</v>
      </c>
      <c r="C47" s="35" t="s">
        <v>224</v>
      </c>
    </row>
    <row r="48" spans="1:3" x14ac:dyDescent="0.3">
      <c r="A48" s="20" t="s">
        <v>81</v>
      </c>
      <c r="B48" s="15">
        <v>50</v>
      </c>
      <c r="C48" s="35" t="s">
        <v>224</v>
      </c>
    </row>
    <row r="49" spans="1:3" x14ac:dyDescent="0.3">
      <c r="A49" s="20" t="s">
        <v>82</v>
      </c>
      <c r="B49" s="15">
        <v>0</v>
      </c>
      <c r="C49" s="35" t="s">
        <v>224</v>
      </c>
    </row>
    <row r="50" spans="1:3" x14ac:dyDescent="0.3">
      <c r="A50" s="20" t="s">
        <v>83</v>
      </c>
      <c r="B50" s="15">
        <v>0</v>
      </c>
      <c r="C50" s="35" t="s">
        <v>224</v>
      </c>
    </row>
    <row r="51" spans="1:3" x14ac:dyDescent="0.3">
      <c r="A51" s="20" t="s">
        <v>84</v>
      </c>
      <c r="B51" s="15">
        <v>0</v>
      </c>
      <c r="C51" s="35" t="s">
        <v>224</v>
      </c>
    </row>
    <row r="52" spans="1:3" x14ac:dyDescent="0.3">
      <c r="A52" s="11" t="s">
        <v>85</v>
      </c>
      <c r="B52" s="15">
        <v>0</v>
      </c>
      <c r="C52" s="35" t="s">
        <v>225</v>
      </c>
    </row>
    <row r="53" spans="1:3" x14ac:dyDescent="0.3">
      <c r="A53" s="11" t="s">
        <v>86</v>
      </c>
      <c r="B53" s="15">
        <v>0</v>
      </c>
      <c r="C53" s="35" t="s">
        <v>225</v>
      </c>
    </row>
    <row r="54" spans="1:3" x14ac:dyDescent="0.3">
      <c r="A54" s="11" t="s">
        <v>87</v>
      </c>
      <c r="B54" s="15">
        <v>20</v>
      </c>
      <c r="C54" s="35" t="s">
        <v>225</v>
      </c>
    </row>
    <row r="55" spans="1:3" x14ac:dyDescent="0.3">
      <c r="A55" s="11" t="s">
        <v>88</v>
      </c>
      <c r="B55" s="15">
        <v>20</v>
      </c>
      <c r="C55" s="35" t="s">
        <v>225</v>
      </c>
    </row>
    <row r="56" spans="1:3" x14ac:dyDescent="0.3">
      <c r="A56" s="11" t="s">
        <v>89</v>
      </c>
      <c r="B56" s="15">
        <v>10</v>
      </c>
      <c r="C56" s="35" t="s">
        <v>225</v>
      </c>
    </row>
    <row r="57" spans="1:3" x14ac:dyDescent="0.3">
      <c r="A57" s="11" t="s">
        <v>90</v>
      </c>
      <c r="B57" s="15">
        <v>10</v>
      </c>
      <c r="C57" s="35" t="s">
        <v>225</v>
      </c>
    </row>
    <row r="58" spans="1:3" x14ac:dyDescent="0.3">
      <c r="A58" s="11" t="s">
        <v>91</v>
      </c>
      <c r="B58" s="15">
        <v>0</v>
      </c>
      <c r="C58" s="35" t="s">
        <v>225</v>
      </c>
    </row>
    <row r="59" spans="1:3" x14ac:dyDescent="0.3">
      <c r="A59" s="11" t="s">
        <v>92</v>
      </c>
      <c r="B59" s="15">
        <v>0</v>
      </c>
      <c r="C59" s="35" t="s">
        <v>225</v>
      </c>
    </row>
    <row r="60" spans="1:3" x14ac:dyDescent="0.3">
      <c r="A60" s="11" t="s">
        <v>93</v>
      </c>
      <c r="B60" s="15">
        <v>0</v>
      </c>
      <c r="C60" s="35" t="s">
        <v>225</v>
      </c>
    </row>
    <row r="61" spans="1:3" x14ac:dyDescent="0.3">
      <c r="A61" s="11" t="s">
        <v>94</v>
      </c>
      <c r="B61" s="15">
        <v>20</v>
      </c>
      <c r="C61" s="35" t="s">
        <v>225</v>
      </c>
    </row>
    <row r="62" spans="1:3" x14ac:dyDescent="0.3">
      <c r="A62" s="11" t="s">
        <v>95</v>
      </c>
      <c r="B62" s="15">
        <v>20</v>
      </c>
      <c r="C62" s="35" t="s">
        <v>225</v>
      </c>
    </row>
    <row r="63" spans="1:3" x14ac:dyDescent="0.3">
      <c r="A63" s="11" t="s">
        <v>96</v>
      </c>
      <c r="B63" s="15">
        <v>0</v>
      </c>
      <c r="C63" s="35" t="s">
        <v>225</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312EB754F236045A0D3EDD082CC91AE" ma:contentTypeVersion="12" ma:contentTypeDescription="Create a new document." ma:contentTypeScope="" ma:versionID="af26a83ca80489d3f53ea6a7769b6d63">
  <xsd:schema xmlns:xsd="http://www.w3.org/2001/XMLSchema" xmlns:xs="http://www.w3.org/2001/XMLSchema" xmlns:p="http://schemas.microsoft.com/office/2006/metadata/properties" xmlns:ns2="b2cf8adb-cf25-47fc-8c92-b53f2a7e7f06" xmlns:ns3="851dfaa3-aae8-4c03-b90c-7dd4a6526d0d" targetNamespace="http://schemas.microsoft.com/office/2006/metadata/properties" ma:root="true" ma:fieldsID="f07c733d827b83c40ce9d8cda3e1b64f" ns2:_="" ns3:_="">
    <xsd:import namespace="b2cf8adb-cf25-47fc-8c92-b53f2a7e7f06"/>
    <xsd:import namespace="851dfaa3-aae8-4c03-b90c-7dd4a6526d0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cf8adb-cf25-47fc-8c92-b53f2a7e7f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cfdcae8-6a83-4c52-b891-75b08cbe23e4"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1dfaa3-aae8-4c03-b90c-7dd4a6526d0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3bde447f-9c6c-4421-af29-e30b317a6074}" ma:internalName="TaxCatchAll" ma:showField="CatchAllData" ma:web="851dfaa3-aae8-4c03-b90c-7dd4a6526d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cf8adb-cf25-47fc-8c92-b53f2a7e7f06">
      <Terms xmlns="http://schemas.microsoft.com/office/infopath/2007/PartnerControls"/>
    </lcf76f155ced4ddcb4097134ff3c332f>
    <TaxCatchAll xmlns="851dfaa3-aae8-4c03-b90c-7dd4a6526d0d" xsi:nil="true"/>
    <MediaLengthInSeconds xmlns="b2cf8adb-cf25-47fc-8c92-b53f2a7e7f06" xsi:nil="true"/>
    <SharedWithUsers xmlns="851dfaa3-aae8-4c03-b90c-7dd4a6526d0d">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BDEC5B-8D11-4ADB-A594-5C64DC82FC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cf8adb-cf25-47fc-8c92-b53f2a7e7f06"/>
    <ds:schemaRef ds:uri="851dfaa3-aae8-4c03-b90c-7dd4a6526d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3CA44E-0BE0-45F7-AC70-C1F70CA820CA}">
  <ds:schemaRefs>
    <ds:schemaRef ds:uri="http://schemas.microsoft.com/office/2006/documentManagement/types"/>
    <ds:schemaRef ds:uri="http://www.w3.org/XML/1998/namespace"/>
    <ds:schemaRef ds:uri="http://purl.org/dc/elements/1.1/"/>
    <ds:schemaRef ds:uri="http://schemas.microsoft.com/office/infopath/2007/PartnerControls"/>
    <ds:schemaRef ds:uri="http://purl.org/dc/dcmitype/"/>
    <ds:schemaRef ds:uri="http://schemas.microsoft.com/office/2006/metadata/properties"/>
    <ds:schemaRef ds:uri="http://purl.org/dc/terms/"/>
    <ds:schemaRef ds:uri="http://schemas.openxmlformats.org/package/2006/metadata/core-properties"/>
    <ds:schemaRef ds:uri="851dfaa3-aae8-4c03-b90c-7dd4a6526d0d"/>
    <ds:schemaRef ds:uri="f2028f1e-49a3-4179-88b2-af405860d1ad"/>
    <ds:schemaRef ds:uri="b2cf8adb-cf25-47fc-8c92-b53f2a7e7f06"/>
  </ds:schemaRefs>
</ds:datastoreItem>
</file>

<file path=customXml/itemProps3.xml><?xml version="1.0" encoding="utf-8"?>
<ds:datastoreItem xmlns:ds="http://schemas.openxmlformats.org/officeDocument/2006/customXml" ds:itemID="{F9EC416A-A2E3-4FCC-B837-0A989A0E44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vt:lpstr>
      <vt:lpstr>Beneficial_Use_Return_Flow</vt:lpstr>
      <vt:lpstr>Use_Code_Ranking</vt:lpstr>
      <vt:lpstr>Return_flow_table</vt:lpstr>
      <vt:lpstr>DataDictionary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Prashar, Aakash@Waterboards</cp:lastModifiedBy>
  <cp:revision/>
  <dcterms:created xsi:type="dcterms:W3CDTF">2021-11-10T23:36:58Z</dcterms:created>
  <dcterms:modified xsi:type="dcterms:W3CDTF">2023-08-09T20:44:36Z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0x010100F312EB754F236045A0D3EDD082CC91AE</vt:lpwstr>
  </property>
  <property fmtid="{D5CDD505-2E9C-101B-9397-08002B2CF9AE}" pid="3" name="MediaServiceImageTags">
    <vt:lpwstr/>
  </property>
</Properties>
</file>